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F&amp;O)'!$R$1:$R$364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6"/>
  <c r="P26"/>
  <c r="P28"/>
  <c r="P29"/>
  <c r="P27"/>
  <c r="L15"/>
  <c r="K15"/>
  <c r="L65"/>
  <c r="K65"/>
  <c r="M65" s="1"/>
  <c r="L63"/>
  <c r="K63"/>
  <c r="L28"/>
  <c r="K28"/>
  <c r="L26"/>
  <c r="K26"/>
  <c r="K154"/>
  <c r="M154" s="1"/>
  <c r="K153"/>
  <c r="M153" s="1"/>
  <c r="K151"/>
  <c r="M151" s="1"/>
  <c r="K152"/>
  <c r="M152" s="1"/>
  <c r="K150"/>
  <c r="M150" s="1"/>
  <c r="L104"/>
  <c r="K104"/>
  <c r="K103"/>
  <c r="L103"/>
  <c r="L24"/>
  <c r="M24" s="1"/>
  <c r="K24"/>
  <c r="M63" l="1"/>
  <c r="M15"/>
  <c r="M28"/>
  <c r="M26"/>
  <c r="M104"/>
  <c r="M103"/>
  <c r="L62" l="1"/>
  <c r="K62"/>
  <c r="K61"/>
  <c r="M61" s="1"/>
  <c r="L61"/>
  <c r="K60"/>
  <c r="M60" s="1"/>
  <c r="L60"/>
  <c r="K149"/>
  <c r="M149" s="1"/>
  <c r="M113"/>
  <c r="K114"/>
  <c r="K113"/>
  <c r="L101"/>
  <c r="K101"/>
  <c r="L59"/>
  <c r="K59"/>
  <c r="L52"/>
  <c r="K52"/>
  <c r="L25"/>
  <c r="K25"/>
  <c r="K148"/>
  <c r="M148" s="1"/>
  <c r="L102"/>
  <c r="K102"/>
  <c r="L11"/>
  <c r="K11"/>
  <c r="L21"/>
  <c r="K21"/>
  <c r="K147"/>
  <c r="M147" s="1"/>
  <c r="K146"/>
  <c r="M146" s="1"/>
  <c r="K145"/>
  <c r="M145" s="1"/>
  <c r="K144"/>
  <c r="M144" s="1"/>
  <c r="K143"/>
  <c r="M143" s="1"/>
  <c r="K142"/>
  <c r="M142" s="1"/>
  <c r="L94"/>
  <c r="K94"/>
  <c r="L90"/>
  <c r="K90"/>
  <c r="L58"/>
  <c r="K58"/>
  <c r="K141"/>
  <c r="M141" s="1"/>
  <c r="K140"/>
  <c r="M140" s="1"/>
  <c r="K139"/>
  <c r="M139" s="1"/>
  <c r="L57"/>
  <c r="K57"/>
  <c r="L100"/>
  <c r="K100"/>
  <c r="L98"/>
  <c r="K98"/>
  <c r="L97"/>
  <c r="K97"/>
  <c r="L95"/>
  <c r="K95"/>
  <c r="L96"/>
  <c r="K96"/>
  <c r="M62" l="1"/>
  <c r="M21"/>
  <c r="M97"/>
  <c r="M25"/>
  <c r="M101"/>
  <c r="M52"/>
  <c r="M59"/>
  <c r="M11"/>
  <c r="M94"/>
  <c r="M90"/>
  <c r="M102"/>
  <c r="M58"/>
  <c r="M57"/>
  <c r="M100"/>
  <c r="M98"/>
  <c r="M95"/>
  <c r="M96"/>
  <c r="L18" l="1"/>
  <c r="K18"/>
  <c r="K138"/>
  <c r="M138" s="1"/>
  <c r="L99"/>
  <c r="K99"/>
  <c r="K137"/>
  <c r="M137" s="1"/>
  <c r="K136"/>
  <c r="M136" s="1"/>
  <c r="K134"/>
  <c r="M134" s="1"/>
  <c r="K135"/>
  <c r="M135" s="1"/>
  <c r="L19"/>
  <c r="M19" s="1"/>
  <c r="K19"/>
  <c r="L91"/>
  <c r="K91"/>
  <c r="K352"/>
  <c r="L352" s="1"/>
  <c r="K133"/>
  <c r="M133" s="1"/>
  <c r="K132"/>
  <c r="M132" s="1"/>
  <c r="K131"/>
  <c r="M131" s="1"/>
  <c r="M130"/>
  <c r="K130"/>
  <c r="L93"/>
  <c r="K93"/>
  <c r="L92"/>
  <c r="K92"/>
  <c r="L23"/>
  <c r="K23"/>
  <c r="K89"/>
  <c r="L89"/>
  <c r="L88"/>
  <c r="K88"/>
  <c r="P22"/>
  <c r="K125"/>
  <c r="M125" s="1"/>
  <c r="K129"/>
  <c r="M129" s="1"/>
  <c r="K128"/>
  <c r="M128" s="1"/>
  <c r="K127"/>
  <c r="M127" s="1"/>
  <c r="L56"/>
  <c r="K56"/>
  <c r="K126"/>
  <c r="M126" s="1"/>
  <c r="L55"/>
  <c r="K55"/>
  <c r="L87"/>
  <c r="K87"/>
  <c r="L86"/>
  <c r="K86"/>
  <c r="L83"/>
  <c r="K83"/>
  <c r="L85"/>
  <c r="K85"/>
  <c r="L54"/>
  <c r="K54"/>
  <c r="L53"/>
  <c r="K53"/>
  <c r="L49"/>
  <c r="K49"/>
  <c r="L84"/>
  <c r="K84"/>
  <c r="L51"/>
  <c r="K51"/>
  <c r="L47"/>
  <c r="K47"/>
  <c r="L45"/>
  <c r="K45"/>
  <c r="L82"/>
  <c r="K82"/>
  <c r="L50"/>
  <c r="K50"/>
  <c r="L20"/>
  <c r="K20"/>
  <c r="L78"/>
  <c r="K78"/>
  <c r="L81"/>
  <c r="K81"/>
  <c r="K124"/>
  <c r="M124" s="1"/>
  <c r="L48"/>
  <c r="K48"/>
  <c r="L80"/>
  <c r="K80"/>
  <c r="L79"/>
  <c r="K79"/>
  <c r="K123"/>
  <c r="M123" s="1"/>
  <c r="K116"/>
  <c r="M116" s="1"/>
  <c r="L42"/>
  <c r="K42"/>
  <c r="M76"/>
  <c r="L76"/>
  <c r="K77"/>
  <c r="K76"/>
  <c r="L75"/>
  <c r="K75"/>
  <c r="K122"/>
  <c r="M122" s="1"/>
  <c r="L14"/>
  <c r="K14"/>
  <c r="L39"/>
  <c r="K39"/>
  <c r="K121"/>
  <c r="M121" s="1"/>
  <c r="L46"/>
  <c r="K46"/>
  <c r="L44"/>
  <c r="L43"/>
  <c r="K44"/>
  <c r="K43"/>
  <c r="K120"/>
  <c r="M120" s="1"/>
  <c r="L40"/>
  <c r="K40"/>
  <c r="K117"/>
  <c r="M117" s="1"/>
  <c r="L41"/>
  <c r="K41"/>
  <c r="K119"/>
  <c r="K118"/>
  <c r="K115"/>
  <c r="M115" s="1"/>
  <c r="K13"/>
  <c r="L13"/>
  <c r="L17"/>
  <c r="K17"/>
  <c r="L16"/>
  <c r="K16"/>
  <c r="L12"/>
  <c r="K12"/>
  <c r="K341"/>
  <c r="L341" s="1"/>
  <c r="K331"/>
  <c r="L331" s="1"/>
  <c r="P10"/>
  <c r="M18" l="1"/>
  <c r="M91"/>
  <c r="M99"/>
  <c r="M23"/>
  <c r="M93"/>
  <c r="M92"/>
  <c r="M56"/>
  <c r="M88"/>
  <c r="M89"/>
  <c r="M55"/>
  <c r="M45"/>
  <c r="M86"/>
  <c r="M50"/>
  <c r="M51"/>
  <c r="M54"/>
  <c r="M53"/>
  <c r="M78"/>
  <c r="M49"/>
  <c r="M48"/>
  <c r="M81"/>
  <c r="M87"/>
  <c r="M83"/>
  <c r="M85"/>
  <c r="M42"/>
  <c r="M84"/>
  <c r="M47"/>
  <c r="M20"/>
  <c r="M80"/>
  <c r="M82"/>
  <c r="M79"/>
  <c r="M14"/>
  <c r="M46"/>
  <c r="M39"/>
  <c r="M75"/>
  <c r="M43"/>
  <c r="M44"/>
  <c r="M40"/>
  <c r="M41"/>
  <c r="M17"/>
  <c r="M13"/>
  <c r="M12"/>
  <c r="M16"/>
  <c r="K347" l="1"/>
  <c r="L347" s="1"/>
  <c r="L74" l="1"/>
  <c r="K74"/>
  <c r="M74" l="1"/>
  <c r="K348" l="1"/>
  <c r="L348" s="1"/>
  <c r="K345" l="1"/>
  <c r="L345" s="1"/>
  <c r="K324"/>
  <c r="L324" s="1"/>
  <c r="K344"/>
  <c r="L344" s="1"/>
  <c r="K343"/>
  <c r="L343" s="1"/>
  <c r="K342"/>
  <c r="L342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2"/>
  <c r="L322" s="1"/>
  <c r="K321"/>
  <c r="L321" s="1"/>
  <c r="F320"/>
  <c r="K320" s="1"/>
  <c r="L320" s="1"/>
  <c r="K319"/>
  <c r="L319" s="1"/>
  <c r="K318"/>
  <c r="L318" s="1"/>
  <c r="K317"/>
  <c r="L317" s="1"/>
  <c r="K316"/>
  <c r="L316" s="1"/>
  <c r="K315"/>
  <c r="L315" s="1"/>
  <c r="F314"/>
  <c r="K314" s="1"/>
  <c r="L314" s="1"/>
  <c r="F313"/>
  <c r="K313" s="1"/>
  <c r="L313" s="1"/>
  <c r="K312"/>
  <c r="L312" s="1"/>
  <c r="F311"/>
  <c r="K311" s="1"/>
  <c r="L311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5"/>
  <c r="L295" s="1"/>
  <c r="K293"/>
  <c r="L293" s="1"/>
  <c r="K292"/>
  <c r="L292" s="1"/>
  <c r="F291"/>
  <c r="K291" s="1"/>
  <c r="L291" s="1"/>
  <c r="K290"/>
  <c r="L290" s="1"/>
  <c r="K287"/>
  <c r="L287" s="1"/>
  <c r="K286"/>
  <c r="L286" s="1"/>
  <c r="K285"/>
  <c r="L285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5"/>
  <c r="L265" s="1"/>
  <c r="K263"/>
  <c r="L263" s="1"/>
  <c r="K261"/>
  <c r="L261" s="1"/>
  <c r="K259"/>
  <c r="L259" s="1"/>
  <c r="K258"/>
  <c r="L258" s="1"/>
  <c r="K257"/>
  <c r="L257" s="1"/>
  <c r="K255"/>
  <c r="L255" s="1"/>
  <c r="K254"/>
  <c r="L254" s="1"/>
  <c r="K253"/>
  <c r="L253" s="1"/>
  <c r="K252"/>
  <c r="K251"/>
  <c r="L251" s="1"/>
  <c r="K250"/>
  <c r="L250" s="1"/>
  <c r="K248"/>
  <c r="L248" s="1"/>
  <c r="K247"/>
  <c r="L247" s="1"/>
  <c r="K246"/>
  <c r="L246" s="1"/>
  <c r="K245"/>
  <c r="L245" s="1"/>
  <c r="K244"/>
  <c r="L244" s="1"/>
  <c r="F243"/>
  <c r="K243" s="1"/>
  <c r="L243" s="1"/>
  <c r="H242"/>
  <c r="K242" s="1"/>
  <c r="L242" s="1"/>
  <c r="K239"/>
  <c r="L239" s="1"/>
  <c r="K238"/>
  <c r="L238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H208"/>
  <c r="K208" s="1"/>
  <c r="L208" s="1"/>
  <c r="F207"/>
  <c r="K207" s="1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M7"/>
  <c r="D7" i="5"/>
  <c r="K6" i="4"/>
  <c r="K6" i="3"/>
  <c r="L6" i="2"/>
</calcChain>
</file>

<file path=xl/sharedStrings.xml><?xml version="1.0" encoding="utf-8"?>
<sst xmlns="http://schemas.openxmlformats.org/spreadsheetml/2006/main" count="3323" uniqueCount="1242">
  <si>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</si>
  <si>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</si>
  <si>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</si>
  <si>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</si>
  <si>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</si>
  <si>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</si>
  <si>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</si>
  <si>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</si>
  <si>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</si>
  <si>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</si>
  <si>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</si>
  <si>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</si>
  <si>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</si>
  <si>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</si>
  <si>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</si>
  <si>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</si>
  <si>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</si>
  <si>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</si>
  <si>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</si>
  <si>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</si>
  <si>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</si>
  <si>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</si>
  <si>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</si>
  <si>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</si>
  <si>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</si>
  <si>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</si>
  <si>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</si>
  <si>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</si>
  <si>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</si>
  <si>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</si>
  <si>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</si>
  <si>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</si>
  <si>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</si>
  <si>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</si>
  <si>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</si>
  <si>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</si>
  <si>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</si>
  <si>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</si>
  <si>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</si>
  <si>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</si>
  <si>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</si>
  <si>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</si>
  <si>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</si>
  <si>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</si>
  <si>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</si>
  <si>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</si>
  <si>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</si>
  <si>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</si>
  <si>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</si>
  <si>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</si>
  <si>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</si>
  <si>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</si>
  <si>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</si>
  <si>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</si>
  <si>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</si>
  <si>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</si>
  <si>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</si>
  <si>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</si>
  <si>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</si>
  <si>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</si>
  <si>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</si>
  <si>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</si>
  <si>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</si>
  <si>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</si>
  <si>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</si>
  <si>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</si>
  <si>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</si>
  <si>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</si>
  <si>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</si>
  <si>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</si>
  <si>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</si>
  <si>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</si>
  <si>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</si>
  <si>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</si>
  <si>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</si>
  <si>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</si>
  <si>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</si>
  <si>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</si>
  <si>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</si>
  <si>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</si>
  <si>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</si>
  <si>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</si>
  <si>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</si>
  <si>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</si>
  <si>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</si>
  <si>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</si>
  <si>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</si>
  <si>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</si>
  <si>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</si>
  <si>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</si>
  <si>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</si>
  <si>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</si>
  <si>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</si>
  <si>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</si>
  <si>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</si>
  <si>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</si>
  <si>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</si>
  <si>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</si>
  <si>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</si>
  <si>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</si>
  <si>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</si>
  <si>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</si>
  <si>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</si>
  <si>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</si>
  <si>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</si>
  <si>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</si>
  <si>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</si>
  <si>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</si>
  <si>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</si>
  <si>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</si>
  <si>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</si>
  <si>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</si>
  <si>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</si>
  <si>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</si>
  <si>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</si>
  <si>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</si>
  <si>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</si>
  <si>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</si>
  <si>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</si>
  <si>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</si>
  <si>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</si>
  <si>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</si>
  <si>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</si>
  <si>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</si>
  <si>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</si>
  <si>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</si>
  <si>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</si>
  <si>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</si>
  <si>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</si>
  <si>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</si>
  <si>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</si>
  <si>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</si>
  <si>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</si>
  <si>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</si>
  <si>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</si>
  <si>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</si>
  <si>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</si>
  <si>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</si>
  <si>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</si>
  <si>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</si>
  <si>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</si>
  <si>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</si>
  <si>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</si>
  <si>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</si>
  <si>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</si>
  <si>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</si>
  <si>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</si>
  <si>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</si>
  <si>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</si>
  <si>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</si>
  <si>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</si>
  <si>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</si>
  <si>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</si>
  <si>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</si>
  <si>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</si>
  <si>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</si>
  <si>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</si>
  <si>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</si>
  <si>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</si>
  <si>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</si>
  <si>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</si>
  <si>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</si>
  <si>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</si>
  <si>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</si>
  <si>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</si>
  <si>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</si>
  <si>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</si>
  <si>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</si>
  <si>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</si>
  <si>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</si>
  <si>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</si>
  <si>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</si>
  <si>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</si>
  <si>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</si>
  <si>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</si>
  <si>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</si>
  <si>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</si>
  <si>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</si>
  <si>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</si>
  <si>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</si>
  <si>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</si>
  <si>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</si>
  <si>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</si>
  <si>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</si>
  <si>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</si>
  <si>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</si>
  <si>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</si>
  <si>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</si>
  <si>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</si>
  <si>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</si>
  <si>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</si>
  <si>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</si>
  <si>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</si>
  <si>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</si>
  <si>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</si>
  <si>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</si>
  <si>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</si>
  <si>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</si>
  <si>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</si>
  <si>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</si>
  <si>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</si>
  <si>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</si>
  <si>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</si>
  <si>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</si>
  <si>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</si>
  <si>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</si>
  <si>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</si>
  <si>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</si>
  <si>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</si>
  <si>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</si>
  <si>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</si>
  <si>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</si>
  <si>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</si>
  <si>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</si>
  <si>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</si>
  <si>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</si>
  <si>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</si>
  <si>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</si>
  <si>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</si>
  <si>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</si>
  <si>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</si>
  <si>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</si>
  <si>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</si>
  <si>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</si>
  <si>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</si>
  <si>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</si>
  <si>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</si>
  <si>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</si>
  <si>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</si>
  <si>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</si>
  <si>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</si>
  <si>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</si>
  <si>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</si>
  <si>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</si>
  <si>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</si>
  <si>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</si>
  <si>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</si>
  <si>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</si>
  <si>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</si>
  <si>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</si>
  <si>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</si>
  <si>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</si>
  <si>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</si>
  <si>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</si>
  <si>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</si>
  <si>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</si>
  <si>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</si>
  <si>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</si>
  <si>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</si>
  <si>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</si>
  <si>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</si>
  <si>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</si>
  <si>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</si>
  <si>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</si>
  <si>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</si>
  <si>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</si>
  <si>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</si>
  <si>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</si>
  <si>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</si>
  <si>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</si>
  <si>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</si>
  <si>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</si>
  <si>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</si>
  <si>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</si>
  <si>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</si>
  <si>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</si>
  <si>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</si>
  <si>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</si>
  <si>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</si>
  <si>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</si>
  <si>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</si>
  <si>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</si>
  <si>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</si>
  <si>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</si>
  <si>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</si>
  <si>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</si>
  <si>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</si>
  <si>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</si>
  <si>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</si>
  <si>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</si>
  <si>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</si>
  <si>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</si>
  <si>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</si>
  <si>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</si>
  <si>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</si>
  <si>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</si>
  <si>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</si>
  <si>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</si>
  <si>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</si>
  <si>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</si>
  <si>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</si>
  <si>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</si>
  <si>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</si>
  <si>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</si>
  <si>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</si>
  <si>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</si>
  <si>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</si>
  <si>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</si>
  <si>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</si>
  <si>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</si>
  <si>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</si>
  <si>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</si>
  <si>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</si>
  <si>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</si>
  <si>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</si>
  <si>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</si>
  <si>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</si>
  <si>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</si>
  <si>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</si>
  <si>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</si>
  <si>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</si>
  <si>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</si>
  <si>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</si>
  <si>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</si>
  <si>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</si>
  <si>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</si>
  <si>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</si>
  <si>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</si>
  <si>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</si>
  <si>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</si>
  <si>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</si>
  <si>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</si>
  <si>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</si>
  <si>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</si>
  <si>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</si>
  <si>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</si>
  <si>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</si>
  <si>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</si>
  <si>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</si>
  <si>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</si>
  <si>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</si>
  <si>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</si>
  <si>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</si>
  <si>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</si>
  <si>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</si>
  <si>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</si>
  <si>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</si>
  <si>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</si>
  <si>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</si>
  <si>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</si>
  <si>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</si>
  <si>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</si>
  <si>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</si>
  <si>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</si>
  <si>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</si>
  <si>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</si>
  <si>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</si>
  <si>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</si>
  <si>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</si>
  <si>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</si>
  <si>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</si>
  <si>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</si>
  <si>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</si>
  <si>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</si>
  <si>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</si>
  <si>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</si>
  <si>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</si>
  <si>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</si>
  <si>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</si>
  <si>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</si>
  <si>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</si>
  <si>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</si>
  <si>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</si>
  <si>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</si>
  <si>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</si>
  <si>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</si>
  <si>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</si>
  <si>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</si>
  <si>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</si>
  <si>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</si>
  <si>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</si>
  <si>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</si>
  <si>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</si>
  <si>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</si>
  <si>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</si>
  <si>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</si>
  <si>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</si>
  <si>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</si>
  <si>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</si>
  <si>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</si>
  <si>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</si>
  <si>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</si>
  <si>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</si>
  <si>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</si>
  <si>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</si>
  <si>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</si>
  <si>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</si>
  <si>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</si>
  <si>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</si>
  <si>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</si>
  <si>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</si>
  <si>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</si>
  <si>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</si>
  <si>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</si>
  <si>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</si>
  <si>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</si>
  <si>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</si>
  <si>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</si>
  <si>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</si>
  <si>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</si>
  <si>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</si>
  <si>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</si>
  <si>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</si>
  <si>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</si>
  <si>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</si>
  <si>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</si>
  <si>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</si>
  <si>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</si>
  <si>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</si>
  <si>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</si>
  <si>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</si>
  <si>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</si>
  <si>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</si>
  <si>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</si>
  <si>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</si>
  <si>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</si>
  <si>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</si>
  <si>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</si>
  <si>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</si>
  <si>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</si>
  <si>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</si>
  <si>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</si>
  <si>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</si>
  <si>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</si>
  <si>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</si>
  <si>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</si>
  <si>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</si>
  <si>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</si>
  <si>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</si>
  <si>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</si>
  <si>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</si>
  <si>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</si>
  <si>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</si>
  <si>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</si>
  <si>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</si>
  <si>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</si>
  <si>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</si>
  <si>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</si>
  <si>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</si>
  <si>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</si>
  <si>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</si>
  <si>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</si>
  <si>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</si>
  <si>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</si>
  <si>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</si>
  <si>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</si>
  <si>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</si>
  <si>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</si>
  <si>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</si>
  <si>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</si>
  <si>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</si>
  <si>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</si>
  <si>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</si>
  <si>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</si>
  <si>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</si>
  <si>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</si>
  <si>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</si>
  <si>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</si>
  <si>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</si>
  <si>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</si>
  <si>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</si>
  <si>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</si>
  <si>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</si>
  <si>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</si>
  <si>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</si>
  <si>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</si>
  <si>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</si>
  <si>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</si>
  <si>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</si>
  <si>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</si>
  <si>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</si>
  <si>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</si>
  <si>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</si>
  <si>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</si>
  <si>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</si>
  <si>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</si>
  <si>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</si>
  <si>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</si>
  <si>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</si>
  <si>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</si>
  <si>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</si>
  <si>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</si>
  <si>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</si>
  <si>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</si>
  <si>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</si>
  <si>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</si>
  <si>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</si>
  <si>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</si>
  <si>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</si>
  <si>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</si>
  <si>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</si>
  <si>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</si>
  <si>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</si>
  <si>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</si>
  <si>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</si>
  <si>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</si>
  <si>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</si>
  <si>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</si>
  <si>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</si>
  <si>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</si>
  <si>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</si>
  <si>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</si>
  <si>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</si>
  <si>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</si>
  <si>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</si>
  <si>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</si>
  <si>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</si>
  <si>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</si>
  <si>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</si>
  <si>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</si>
  <si>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</si>
  <si>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</si>
  <si>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</si>
  <si>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</si>
  <si>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</si>
  <si>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</si>
  <si>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</si>
  <si>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</si>
  <si>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</si>
  <si>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</si>
  <si>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</si>
  <si>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</si>
  <si>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</si>
  <si>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</si>
  <si>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</si>
  <si>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</si>
  <si>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</si>
  <si>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</si>
  <si>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</si>
  <si>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</si>
  <si>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</si>
  <si>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</si>
  <si>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</si>
  <si>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</si>
  <si>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</si>
  <si>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</si>
  <si>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</si>
  <si>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</si>
  <si>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</si>
  <si>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</si>
  <si>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</si>
  <si>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</si>
  <si>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</si>
  <si>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</si>
  <si>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</si>
  <si>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</si>
  <si>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</si>
  <si>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</si>
  <si>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</si>
  <si>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</si>
  <si>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</si>
  <si>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</si>
  <si>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</si>
  <si>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</si>
  <si>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</si>
  <si>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</si>
  <si>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</si>
  <si>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</si>
  <si>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</si>
  <si>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</si>
  <si>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</si>
  <si>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</si>
  <si>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</si>
  <si>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</si>
  <si>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</si>
  <si>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</si>
  <si>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</si>
  <si>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</si>
  <si>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</si>
  <si>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</si>
  <si>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</si>
  <si>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</si>
  <si>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</si>
  <si>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</si>
  <si>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</si>
  <si>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</si>
  <si>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</si>
  <si>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</si>
  <si>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</si>
  <si>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</si>
  <si>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</si>
  <si>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</si>
  <si>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</si>
  <si>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</si>
  <si>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</si>
  <si>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</si>
  <si>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</si>
  <si>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</si>
  <si>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</si>
  <si>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</si>
  <si>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</si>
  <si>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</si>
  <si>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</si>
  <si>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</si>
  <si>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</si>
  <si>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</si>
  <si>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</si>
  <si>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</si>
  <si>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</si>
  <si>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</si>
  <si>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</si>
  <si>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</si>
  <si>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</si>
  <si>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</si>
  <si>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</si>
  <si>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</si>
  <si>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</si>
  <si>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</si>
  <si>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</si>
  <si>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</si>
  <si>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</si>
  <si>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</si>
  <si>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</si>
  <si>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</si>
  <si>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</si>
  <si>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</si>
  <si>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</si>
  <si>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</si>
  <si>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</si>
  <si>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</si>
  <si>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</si>
  <si>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</si>
  <si>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</si>
  <si>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</si>
  <si>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</si>
  <si>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</si>
  <si>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</si>
  <si>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</si>
  <si>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</si>
  <si>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</si>
  <si>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</si>
  <si>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</si>
  <si>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</si>
  <si>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</si>
  <si>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</si>
  <si>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</si>
  <si>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</si>
  <si>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</si>
  <si>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</si>
  <si>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</si>
  <si>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</si>
  <si>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</si>
  <si>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</si>
  <si>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</si>
  <si>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</si>
  <si>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</si>
  <si>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</si>
  <si>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</si>
  <si>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</si>
  <si>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</si>
  <si>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</si>
  <si>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</si>
  <si>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</si>
  <si>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</si>
  <si>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</si>
  <si>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</si>
  <si>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</si>
  <si>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</si>
  <si>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</si>
  <si>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</si>
  <si>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</si>
  <si>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</si>
  <si>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</si>
  <si>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</si>
  <si>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</si>
  <si>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</si>
  <si>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</si>
  <si>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</si>
  <si>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</si>
  <si>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</si>
  <si>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</si>
  <si>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</si>
  <si>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</si>
  <si>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</si>
  <si>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</si>
  <si>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</si>
  <si>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</si>
  <si>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</si>
  <si>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</si>
  <si>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</si>
  <si>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</si>
  <si>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</si>
  <si>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</si>
  <si>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</si>
  <si>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</si>
  <si>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</si>
  <si>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</si>
  <si>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</si>
  <si>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</si>
  <si>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</si>
  <si>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</si>
  <si>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</si>
  <si>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</si>
  <si>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</si>
  <si>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</si>
  <si>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</si>
  <si>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</si>
  <si>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</si>
  <si>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</si>
  <si>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</si>
  <si>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</si>
  <si>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</si>
  <si>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</si>
  <si>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</si>
  <si>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</si>
  <si>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</si>
  <si>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</si>
  <si>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</si>
  <si>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</si>
  <si>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</si>
  <si>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</si>
  <si>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</si>
  <si>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</si>
  <si>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</si>
  <si>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</si>
  <si>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</si>
  <si>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</si>
  <si>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</si>
  <si>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</si>
  <si>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</si>
  <si>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</si>
  <si>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</si>
  <si>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</si>
  <si>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</si>
  <si>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</si>
  <si>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</si>
  <si>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</si>
  <si>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</si>
  <si>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</si>
  <si>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</si>
  <si>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</si>
  <si>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</si>
  <si>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</si>
  <si>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</si>
  <si>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</si>
  <si>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</si>
  <si>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</si>
  <si>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</si>
  <si>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</si>
  <si>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</si>
  <si>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</si>
  <si>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</si>
  <si>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</si>
  <si>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</si>
  <si>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</si>
  <si>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</si>
  <si>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</si>
  <si>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</si>
  <si>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</si>
  <si>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</si>
  <si>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</si>
  <si>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</si>
  <si>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</si>
  <si>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</si>
  <si>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</si>
  <si>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</si>
  <si>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</si>
  <si>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</si>
  <si>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</si>
  <si>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</si>
  <si>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</si>
  <si>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</si>
  <si>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</si>
  <si>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</si>
  <si>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</si>
  <si>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</si>
  <si>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</si>
  <si>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</si>
  <si>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</si>
  <si>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</si>
  <si>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</si>
  <si>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</si>
  <si>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</si>
  <si>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</si>
  <si>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</si>
  <si>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</si>
  <si>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</si>
  <si>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</si>
  <si>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</si>
  <si>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</si>
  <si>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</si>
  <si>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</si>
  <si>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</si>
  <si>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</si>
  <si>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</si>
  <si>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</si>
  <si>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</si>
  <si>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</si>
  <si>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</si>
  <si>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</si>
  <si>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</si>
  <si>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</si>
  <si>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</si>
  <si>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</si>
  <si>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</si>
  <si>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</si>
  <si>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</si>
  <si>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</si>
  <si>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</si>
  <si>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</si>
  <si>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</si>
  <si>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</si>
  <si>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</si>
  <si>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</si>
  <si>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</si>
  <si>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</si>
  <si>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</si>
  <si>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</si>
  <si>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</si>
  <si>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</si>
  <si>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</si>
  <si>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</si>
  <si>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</si>
  <si>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</si>
  <si>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</si>
  <si>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</si>
  <si>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</si>
  <si>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</si>
  <si>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</si>
  <si>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</si>
  <si>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</si>
  <si>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</si>
  <si>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</si>
  <si>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</si>
  <si>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</si>
  <si>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</si>
  <si>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</si>
  <si>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</si>
  <si>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</si>
  <si>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</si>
  <si>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</si>
  <si>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</si>
  <si>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</si>
  <si>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</si>
  <si>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</si>
  <si>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</si>
  <si>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</si>
  <si>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</si>
  <si>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</si>
  <si>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</si>
  <si>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</si>
  <si>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</si>
  <si>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</si>
  <si>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</si>
  <si>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</si>
  <si>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</si>
  <si>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</si>
  <si>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</si>
  <si>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</si>
  <si>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</si>
  <si>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</si>
  <si>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</si>
  <si>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</si>
  <si>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</si>
  <si>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</si>
  <si>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</si>
  <si>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</si>
  <si>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</si>
  <si>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</si>
  <si>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</si>
  <si>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</si>
  <si>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</si>
  <si>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</si>
  <si>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</si>
  <si>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</si>
  <si>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</si>
  <si>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</si>
  <si>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</si>
  <si>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</si>
  <si>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</si>
  <si>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</si>
  <si>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</si>
  <si>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</si>
  <si>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</si>
  <si>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</si>
  <si>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</si>
  <si>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</si>
  <si>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</si>
  <si>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</si>
  <si>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</si>
  <si>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</si>
  <si>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</si>
  <si>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</si>
  <si>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</si>
  <si>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</si>
  <si>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</si>
  <si>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</si>
  <si>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</si>
  <si>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</si>
  <si>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</si>
  <si>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</si>
  <si>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</si>
  <si>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</si>
  <si>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</si>
  <si>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</si>
  <si>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</si>
  <si>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</si>
  <si>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</si>
  <si>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</si>
  <si>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</si>
  <si>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</si>
  <si>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</si>
  <si>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</si>
  <si>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</si>
  <si>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</si>
  <si>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</si>
  <si>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</si>
  <si>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</si>
  <si>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</si>
  <si>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</si>
  <si>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</si>
  <si>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</si>
  <si>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</si>
  <si>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</si>
  <si>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</si>
  <si>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</si>
  <si>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</si>
  <si>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</si>
  <si>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</si>
  <si>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</si>
  <si>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</si>
  <si>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</si>
  <si>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</si>
  <si>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</si>
  <si>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</si>
  <si>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</si>
  <si>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</si>
  <si>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</si>
  <si>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</si>
  <si>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</si>
  <si>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</si>
  <si>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</si>
  <si>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</si>
  <si>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</si>
  <si>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</si>
  <si>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</si>
  <si>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</si>
  <si>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</si>
  <si>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</si>
  <si>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</si>
  <si>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</si>
  <si>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</si>
  <si>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</si>
  <si>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</si>
  <si>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</si>
  <si>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</si>
  <si>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</si>
  <si>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</si>
  <si>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</si>
  <si>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</si>
  <si>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</si>
  <si>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</si>
  <si>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</si>
  <si>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Loss of Rs.27.50/-</t>
  </si>
  <si>
    <t>Loss of Rs.107.50/-</t>
  </si>
  <si>
    <t xml:space="preserve">SBILIFE </t>
  </si>
  <si>
    <t>1190-1200</t>
  </si>
  <si>
    <t xml:space="preserve">MPHASIS FEB FUT </t>
  </si>
  <si>
    <t>2080-2100</t>
  </si>
  <si>
    <t>800-825</t>
  </si>
  <si>
    <t>185-200</t>
  </si>
  <si>
    <t>845-850</t>
  </si>
  <si>
    <t>920-960</t>
  </si>
  <si>
    <t xml:space="preserve">APOLLOTYRE FEB FUT </t>
  </si>
  <si>
    <t>3050-3100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</si>
  <si>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</si>
  <si>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</si>
  <si>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</si>
  <si>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</si>
  <si>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</si>
  <si>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</si>
  <si>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</si>
  <si>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</si>
  <si>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</si>
  <si>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</si>
  <si>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</si>
  <si>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</si>
  <si>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</si>
  <si>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</si>
  <si>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</si>
  <si>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</si>
  <si>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</si>
  <si>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</si>
  <si>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</si>
  <si>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</si>
  <si>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</si>
  <si>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</si>
  <si>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</si>
  <si>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</si>
  <si>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</si>
  <si>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</si>
  <si>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</si>
  <si>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Profit of Rs.12/-</t>
  </si>
  <si>
    <t>Profit of Rs.8/-</t>
  </si>
  <si>
    <t>Profit of Rs.11.5/-</t>
  </si>
  <si>
    <t>TATACONSUM FEB FUT</t>
  </si>
  <si>
    <t>HDFC FEB FUT</t>
  </si>
  <si>
    <t>2400-2420</t>
  </si>
  <si>
    <t>Profit of Rs.27/-</t>
  </si>
  <si>
    <t>410-420</t>
  </si>
  <si>
    <t>Loss of Rs.38/-</t>
  </si>
  <si>
    <t>Profit of Rs.48/-</t>
  </si>
  <si>
    <t>Profit of Rs.22.5/-</t>
  </si>
  <si>
    <t>3070-3120</t>
  </si>
  <si>
    <t>Profit of Rs.28/-</t>
  </si>
  <si>
    <t>ASIANPAINT FEB FUT</t>
  </si>
  <si>
    <t>3350-3400</t>
  </si>
  <si>
    <t>NIFTY 17400 CE 17 FEB</t>
  </si>
  <si>
    <t>HDFC 2380 CE FEB</t>
  </si>
  <si>
    <t>50-60</t>
  </si>
  <si>
    <t>BANKNIFTY 38000 CE 17 FEB</t>
  </si>
  <si>
    <t>RELIANCE 2400 CE FEB</t>
  </si>
  <si>
    <t>350-400</t>
  </si>
  <si>
    <t>300-308</t>
  </si>
  <si>
    <t>Part profiit of Rs.460/-</t>
  </si>
  <si>
    <t>Profit of Rs.4/-</t>
  </si>
  <si>
    <t>NIFTY 17350 CE 17 FEB</t>
  </si>
  <si>
    <t>ABBOTINDIA FEB FUT</t>
  </si>
  <si>
    <t>17500-17700</t>
  </si>
  <si>
    <t>BALKRISIND FEB FUT</t>
  </si>
  <si>
    <t>2060-2100</t>
  </si>
  <si>
    <t xml:space="preserve">BANKNIFTY 37800 CE 17 FEB </t>
  </si>
  <si>
    <t>300-400</t>
  </si>
  <si>
    <t>70-90</t>
  </si>
  <si>
    <t>Loss of Rs.25.5/-</t>
  </si>
  <si>
    <t>Profit of Rs.9.5/-</t>
  </si>
  <si>
    <t>Profit of Rs.20/-</t>
  </si>
  <si>
    <t>Loss of Rs.36.5/-</t>
  </si>
  <si>
    <t>Loss of Rs.75/-</t>
  </si>
  <si>
    <t>MFSINTRCRP</t>
  </si>
  <si>
    <t>TATACHEM FEB FUT</t>
  </si>
  <si>
    <t>915-920</t>
  </si>
  <si>
    <t>ULTRACEMCO MAR FUT</t>
  </si>
  <si>
    <t>7200-7250</t>
  </si>
  <si>
    <t>NIFTY 17500 CE FEB</t>
  </si>
  <si>
    <t>50-30</t>
  </si>
  <si>
    <t>Loss of Rs.13/-</t>
  </si>
  <si>
    <t>Loss of Rs.13.5/-</t>
  </si>
  <si>
    <t>Loss of Rs.540/-</t>
  </si>
  <si>
    <t>Loss of Rs.55/-</t>
  </si>
  <si>
    <t>Loss of Rs.17/-</t>
  </si>
  <si>
    <t>1540-1550</t>
  </si>
  <si>
    <t xml:space="preserve">MAXHEALTH </t>
  </si>
  <si>
    <t>380-385</t>
  </si>
  <si>
    <t>Profit of Rs.7.5/-</t>
  </si>
  <si>
    <t>1245-1265</t>
  </si>
  <si>
    <t>45-55</t>
  </si>
  <si>
    <t>INFY 1700 CE FEB</t>
  </si>
  <si>
    <t>TATASTEEL 1500 CE FEB</t>
  </si>
  <si>
    <t>25-35</t>
  </si>
  <si>
    <t>Profit of Rs.5/-</t>
  </si>
  <si>
    <t>2450-2550</t>
  </si>
  <si>
    <t>TOKYOFIN</t>
  </si>
  <si>
    <t>Loss of Rs.35/-</t>
  </si>
  <si>
    <t>Loss of Rs.120/-</t>
  </si>
  <si>
    <t>215-220</t>
  </si>
  <si>
    <t>45-50</t>
  </si>
  <si>
    <t>TATASTEEL 1140 CE FEB</t>
  </si>
  <si>
    <t>NIFTY 17000 CE FEB</t>
  </si>
  <si>
    <t xml:space="preserve">LT 1860 CE FEB </t>
  </si>
  <si>
    <t>20-25</t>
  </si>
  <si>
    <t>Profit of Rs.7/-</t>
  </si>
  <si>
    <t>Profit of Rs.1.5/-</t>
  </si>
  <si>
    <t>Profit of Rs.22/-</t>
  </si>
  <si>
    <t>Profit of Rs.2.5/-</t>
  </si>
  <si>
    <t xml:space="preserve">HDFC 2440 CE FEB </t>
  </si>
  <si>
    <t>Loss of Rs.185/-</t>
  </si>
  <si>
    <t>BHARATFORG MAR FUT</t>
  </si>
  <si>
    <t>Profit of Rs.15/-</t>
  </si>
  <si>
    <t>NIFTY 17200 CE FEB</t>
  </si>
  <si>
    <t>100-120</t>
  </si>
  <si>
    <t>BANKNIFTY 37700 CE FEB</t>
  </si>
  <si>
    <t>Loss of Rs.23/-</t>
  </si>
  <si>
    <t>HDFCBANK MAR FUT</t>
  </si>
  <si>
    <t>NEWLIGHT</t>
  </si>
  <si>
    <t>Loss of Rs.12/-</t>
  </si>
  <si>
    <t>Loss of Rs.37.50/-</t>
  </si>
  <si>
    <t>370-380</t>
  </si>
  <si>
    <t>Loss of Rs.24.5/-</t>
  </si>
  <si>
    <t>Loss of Rs.36/-</t>
  </si>
  <si>
    <t>Loss of Rs.100/-</t>
  </si>
  <si>
    <t>Loss of Rs.8.5/-</t>
  </si>
  <si>
    <t>KHOOBSURAT</t>
  </si>
  <si>
    <t>DHARMIL HARESH SHAH</t>
  </si>
  <si>
    <t>GRAVITON RESEARCH CAPITAL LLP</t>
  </si>
  <si>
    <t>65-75</t>
  </si>
  <si>
    <t>HINDUNILVR 2220 CE MAR</t>
  </si>
  <si>
    <t>BANKNIFTY 35500 PE 03-MAR</t>
  </si>
  <si>
    <t>800-1000</t>
  </si>
  <si>
    <t>NIFTY 16000 PE 03 MAR</t>
  </si>
  <si>
    <t>33.5-33</t>
  </si>
  <si>
    <t>46-45</t>
  </si>
  <si>
    <t>430-440</t>
  </si>
  <si>
    <t>Profit of Rs.0.35/-</t>
  </si>
  <si>
    <t xml:space="preserve">MOTHERSUMI MAR FUT </t>
  </si>
  <si>
    <t>RELIANCE MAR FUT</t>
  </si>
  <si>
    <t>2350-2370</t>
  </si>
  <si>
    <t>ELLORATRAD</t>
  </si>
  <si>
    <t>GIRIRAJ</t>
  </si>
  <si>
    <t>Giriraj Civil Devp Ltd</t>
  </si>
  <si>
    <t>SHRIPAL KANTILAL SHAH</t>
  </si>
  <si>
    <t>NOPEA CAPITAL SERVICES PRIVATE LIMITED</t>
  </si>
  <si>
    <t>Profit of Rs.6/-</t>
  </si>
  <si>
    <t>Profit of Rs.36.5/-</t>
  </si>
  <si>
    <t>Loss of Rs.15/-</t>
  </si>
  <si>
    <t>INFY 1700 CE MAR</t>
  </si>
  <si>
    <t>NIFTY 16300 PE 3 MAR</t>
  </si>
  <si>
    <t>225-250</t>
  </si>
  <si>
    <t>160-170</t>
  </si>
  <si>
    <t>2500-2600</t>
  </si>
  <si>
    <t>750-780</t>
  </si>
  <si>
    <t>920-930</t>
  </si>
  <si>
    <t>1000-1050</t>
  </si>
  <si>
    <t>SIEMENS MAR FUT</t>
  </si>
  <si>
    <t>1435-1437</t>
  </si>
  <si>
    <t>1470-1480</t>
  </si>
  <si>
    <t>2340-2345</t>
  </si>
  <si>
    <t>2400-2450</t>
  </si>
  <si>
    <t>1500-1520</t>
  </si>
  <si>
    <t>1810-1815</t>
  </si>
  <si>
    <t>1880-1920</t>
  </si>
  <si>
    <t>3220-3300</t>
  </si>
  <si>
    <t>Loss of Rs.47.5/-</t>
  </si>
  <si>
    <t>BURGERKING</t>
  </si>
  <si>
    <t>ADVIKCA</t>
  </si>
  <si>
    <t>PARESH DHIRAJLAL SHAH</t>
  </si>
  <si>
    <t>AGOL</t>
  </si>
  <si>
    <t>NSI INFINIUM GLOBAL PRIVATE LIMITED</t>
  </si>
  <si>
    <t>AKM</t>
  </si>
  <si>
    <t>GYAN CHAND JAIN</t>
  </si>
  <si>
    <t>SHIVAM VERMA</t>
  </si>
  <si>
    <t>ALKASEC</t>
  </si>
  <si>
    <t>ARUN SHANKAR TIWARI</t>
  </si>
  <si>
    <t>ANTARIKSH</t>
  </si>
  <si>
    <t>VIJAY KUMAR MAKKAR</t>
  </si>
  <si>
    <t>SURINDER KUMAR AHUJA</t>
  </si>
  <si>
    <t>ARNOLD</t>
  </si>
  <si>
    <t>KEEMTEE FINANCIAL SERVICES LTD</t>
  </si>
  <si>
    <t>RAUDRAMUKHI COMMERCE PVT LTD</t>
  </si>
  <si>
    <t>L7 HITECH PRIVATE LIMITED</t>
  </si>
  <si>
    <t>NAVRATRI SHARE TRADING PRIVATE LIMITED .</t>
  </si>
  <si>
    <t>AVI</t>
  </si>
  <si>
    <t>VIKHREM PARREKH</t>
  </si>
  <si>
    <t>BGJL</t>
  </si>
  <si>
    <t>DITCO</t>
  </si>
  <si>
    <t>MEHUL CHANDRAKANT MEHTA</t>
  </si>
  <si>
    <t>EASEMYTRIP</t>
  </si>
  <si>
    <t>NOMURA SINGAPORE LIMITED</t>
  </si>
  <si>
    <t>NNM SECURITIES PVT LTD</t>
  </si>
  <si>
    <t>SHREEDA PATODIA</t>
  </si>
  <si>
    <t>FOCUS</t>
  </si>
  <si>
    <t>UNNATI INVESTMENT</t>
  </si>
  <si>
    <t>FRASER</t>
  </si>
  <si>
    <t>VINAY K GUGNANI</t>
  </si>
  <si>
    <t>GGL</t>
  </si>
  <si>
    <t>VISHNU SHANTIBHAI PARMAR</t>
  </si>
  <si>
    <t>YACOOBALI AIYUB MOHAMMED</t>
  </si>
  <si>
    <t>IISL</t>
  </si>
  <si>
    <t>SRINIVASAN SANGEETHA</t>
  </si>
  <si>
    <t>SUREKHA CHAUDHARY</t>
  </si>
  <si>
    <t>INDRENEW</t>
  </si>
  <si>
    <t>VENKAYAMMA PALADUGU</t>
  </si>
  <si>
    <t>JHANVI ARVINDBHAI SURTI</t>
  </si>
  <si>
    <t>JAIMATAG</t>
  </si>
  <si>
    <t>IDBI BANK LIMITED</t>
  </si>
  <si>
    <t>JOHNPHARMA</t>
  </si>
  <si>
    <t>TOPGAIN FINANCE PRIVATE LIMITED</t>
  </si>
  <si>
    <t>GLOBE STOCKS AND SECURITIES LTD</t>
  </si>
  <si>
    <t>B L IMPEX PRIVATE LIMITED</t>
  </si>
  <si>
    <t>BHAWANI FREIGHT &amp; FORWARDER PVT LTD</t>
  </si>
  <si>
    <t>MEFCOMCAP</t>
  </si>
  <si>
    <t>SHALEEN TOSHNIWAL</t>
  </si>
  <si>
    <t>URVASHI UMESHBHAI PATEL</t>
  </si>
  <si>
    <t>KAMLESHKUMARI HANUMANSING RAJPUT</t>
  </si>
  <si>
    <t>MNIL</t>
  </si>
  <si>
    <t>SANJAY VERMA</t>
  </si>
  <si>
    <t>SEEMA</t>
  </si>
  <si>
    <t>NCLRESE</t>
  </si>
  <si>
    <t>PAZEL</t>
  </si>
  <si>
    <t>DULCET ADVISORY PRIVATE LIMITED</t>
  </si>
  <si>
    <t>RUPAM BISWAS</t>
  </si>
  <si>
    <t>PIONDIST</t>
  </si>
  <si>
    <t>PADAM CHAND JAIN</t>
  </si>
  <si>
    <t>TANVEER VINIMAY PVT LTD</t>
  </si>
  <si>
    <t>POOJA</t>
  </si>
  <si>
    <t>EPITOME TRADING AND INVESTMENTS</t>
  </si>
  <si>
    <t>ROLLT</t>
  </si>
  <si>
    <t>WHEELERS DEVELOPERS PRIVATE LIMITED</t>
  </si>
  <si>
    <t>PADMAVATI HOLDINGS PVT LTD</t>
  </si>
  <si>
    <t>SICLTD</t>
  </si>
  <si>
    <t>MADHU RATHI</t>
  </si>
  <si>
    <t>SUPERSHAKT</t>
  </si>
  <si>
    <t>TIA ENTERPRISES PRIVATE LIMITED</t>
  </si>
  <si>
    <t>SK GROWTH FUND PRIVATE LIMITED</t>
  </si>
  <si>
    <t>TINEAGRO</t>
  </si>
  <si>
    <t>KAUPILKUMAR HASMUKHBHAI SHAH</t>
  </si>
  <si>
    <t>NAYAN MAHENDRABHAI THAKKAR</t>
  </si>
  <si>
    <t>DHAVAL GIRISHBHAI PARMAR</t>
  </si>
  <si>
    <t>KESHAVJI BHACHHU GADA</t>
  </si>
  <si>
    <t>TRANWAY</t>
  </si>
  <si>
    <t>VIVEKKAUL</t>
  </si>
  <si>
    <t>BIRLACABLE</t>
  </si>
  <si>
    <t>Birla Cable Limited</t>
  </si>
  <si>
    <t>XTX MARKETS LLP</t>
  </si>
  <si>
    <t>QE SECURITIES</t>
  </si>
  <si>
    <t>BRIGHT</t>
  </si>
  <si>
    <t>Bright Solar Limited</t>
  </si>
  <si>
    <t>SUDEEP SONI</t>
  </si>
  <si>
    <t>JALAN</t>
  </si>
  <si>
    <t>Jalan Transolu. India Ltd</t>
  </si>
  <si>
    <t>MAHABIR TRADEVENTURES LLP</t>
  </si>
  <si>
    <t>ORIENTBELL</t>
  </si>
  <si>
    <t>Orient Bell Limited</t>
  </si>
  <si>
    <t>RICHA</t>
  </si>
  <si>
    <t>Richa Info Systems Ltd</t>
  </si>
  <si>
    <t>ANSU INVESTMENT</t>
  </si>
  <si>
    <t>SRPL</t>
  </si>
  <si>
    <t>Shree Ram Proteins Ltd.</t>
  </si>
  <si>
    <t>KANTESH KAUDIKI ESHWARAPPA</t>
  </si>
  <si>
    <t>VAISHALI</t>
  </si>
  <si>
    <t>Vaishali Pharma Limited</t>
  </si>
  <si>
    <t>H S SHAH</t>
  </si>
  <si>
    <t>SHAH JOLLY  ANKITBHAI</t>
  </si>
  <si>
    <t>VISHWARAJ</t>
  </si>
  <si>
    <t>Vishwaraj Sugar Ind Ltd</t>
  </si>
  <si>
    <t>OLGA TRADING PRIVATE LIMITED</t>
  </si>
  <si>
    <t>SIDDAPPA VEERAPPA HAGARAGI</t>
  </si>
  <si>
    <t>PIYUSHKUMAR THUMAR</t>
  </si>
  <si>
    <t>MEENA JALAN</t>
  </si>
  <si>
    <t>RITU JALAN</t>
  </si>
  <si>
    <t>KOTYARK</t>
  </si>
  <si>
    <t>Kotyark Industries Ltd</t>
  </si>
  <si>
    <t>BEELINE MERCHANT BANKING PRIVATE LIMITED</t>
  </si>
  <si>
    <t>MANISHA UDAY SINGALA</t>
  </si>
  <si>
    <t>UDAY VINODRAI SINGALA</t>
  </si>
  <si>
    <t>BHIMANI MANSUKHBHAI LIMBABHAI</t>
  </si>
  <si>
    <t>CHUDASAMA JAYSHREEBA NAVGHANSINH</t>
  </si>
  <si>
    <t>VIKRAMKUMAR KARANRAJ SAKARIA HUF DAKSH CORPORATION</t>
  </si>
  <si>
    <t>RAMESH BHANDAPPA MUNNOLI</t>
  </si>
  <si>
    <t>Part Profit of Rs.6.5/-</t>
  </si>
  <si>
    <t>Part Profit of Rs.45/-</t>
  </si>
  <si>
    <t>Part Profit of Rs.23.5/-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</si>
</sst>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7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9CC00"/>
      </patternFill>
    </fill>
    <fill>
      <patternFill patternType="solid">
        <fgColor theme="6" tint="0.39997558519241921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2" fillId="0" borderId="0" applyNumberFormat="0" applyFill="0" applyBorder="0" applyAlignment="0" applyProtection="0"/>
  </cellStyleXfs>
  <cellXfs count="512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8" borderId="1" xfId="0" applyNumberFormat="1" applyFont="1" applyFill="1" applyBorder="1" applyAlignment="1">
      <alignment horizontal="center" vertical="center" wrapText="1"/>
    </xf>
    <xf numFmtId="167" fontId="1" fillId="18" borderId="1" xfId="0" applyNumberFormat="1" applyFont="1" applyFill="1" applyBorder="1" applyAlignment="1">
      <alignment horizontal="center" vertical="center"/>
    </xf>
    <xf numFmtId="167" fontId="1" fillId="18" borderId="1" xfId="0" applyNumberFormat="1" applyFont="1" applyFill="1" applyBorder="1" applyAlignment="1">
      <alignment horizontal="left"/>
    </xf>
    <xf numFmtId="0" fontId="1" fillId="19" borderId="1" xfId="0" applyFont="1" applyFill="1" applyBorder="1" applyAlignment="1">
      <alignment horizontal="center"/>
    </xf>
    <xf numFmtId="2" fontId="1" fillId="19" borderId="1" xfId="0" applyNumberFormat="1" applyFont="1" applyFill="1" applyBorder="1" applyAlignment="1">
      <alignment horizontal="center" vertical="center"/>
    </xf>
    <xf numFmtId="2" fontId="1" fillId="19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165" fontId="3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16" fontId="39" fillId="12" borderId="21" xfId="0" applyNumberFormat="1" applyFont="1" applyFill="1" applyBorder="1" applyAlignment="1">
      <alignment horizontal="center" vertical="center"/>
    </xf>
    <xf numFmtId="0" fontId="40" fillId="2" borderId="0" xfId="0" applyFont="1" applyFill="1" applyBorder="1"/>
    <xf numFmtId="0" fontId="40" fillId="2" borderId="0" xfId="0" applyFont="1" applyFill="1" applyBorder="1" applyAlignment="1">
      <alignment horizontal="center"/>
    </xf>
    <xf numFmtId="0" fontId="40" fillId="12" borderId="0" xfId="0" applyFont="1" applyFill="1" applyBorder="1"/>
    <xf numFmtId="0" fontId="41" fillId="13" borderId="0" xfId="0" applyFont="1" applyFill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7" borderId="21" xfId="0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6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6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32" fillId="20" borderId="1" xfId="0" applyFont="1" applyFill="1" applyBorder="1"/>
    <xf numFmtId="43" fontId="31" fillId="20" borderId="1" xfId="0" applyNumberFormat="1" applyFont="1" applyFill="1" applyBorder="1" applyAlignment="1">
      <alignment horizontal="center" vertical="top"/>
    </xf>
    <xf numFmtId="0" fontId="31" fillId="20" borderId="1" xfId="0" applyFont="1" applyFill="1" applyBorder="1" applyAlignment="1">
      <alignment horizontal="center" vertical="center"/>
    </xf>
    <xf numFmtId="0" fontId="31" fillId="20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6" fontId="32" fillId="17" borderId="21" xfId="0" applyNumberFormat="1" applyFont="1" applyFill="1" applyBorder="1" applyAlignment="1">
      <alignment horizontal="center" vertical="center"/>
    </xf>
    <xf numFmtId="43" fontId="32" fillId="1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2" fillId="0" borderId="1" xfId="2" applyBorder="1"/>
    <xf numFmtId="0" fontId="42" fillId="0" borderId="2" xfId="2" applyBorder="1"/>
    <xf numFmtId="0" fontId="42" fillId="5" borderId="0" xfId="2" applyFill="1" applyBorder="1" applyAlignment="1">
      <alignment horizontal="center" wrapText="1"/>
    </xf>
    <xf numFmtId="0" fontId="42" fillId="5" borderId="0" xfId="2" applyFill="1" applyBorder="1" applyAlignment="1">
      <alignment wrapText="1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7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left"/>
    </xf>
    <xf numFmtId="0" fontId="32" fillId="16" borderId="1" xfId="0" applyFont="1" applyFill="1" applyBorder="1" applyAlignment="1">
      <alignment horizontal="center" vertical="center"/>
    </xf>
    <xf numFmtId="2" fontId="32" fillId="16" borderId="1" xfId="0" applyNumberFormat="1" applyFont="1" applyFill="1" applyBorder="1" applyAlignment="1">
      <alignment horizontal="center" vertical="center"/>
    </xf>
    <xf numFmtId="10" fontId="32" fillId="16" borderId="1" xfId="0" applyNumberFormat="1" applyFont="1" applyFill="1" applyBorder="1" applyAlignment="1">
      <alignment horizontal="center" vertical="center" wrapText="1"/>
    </xf>
    <xf numFmtId="16" fontId="32" fillId="16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6" borderId="22" xfId="0" applyNumberFormat="1" applyFont="1" applyFill="1" applyBorder="1" applyAlignment="1">
      <alignment horizontal="center" vertical="center"/>
    </xf>
    <xf numFmtId="2" fontId="32" fillId="16" borderId="21" xfId="0" applyNumberFormat="1" applyFont="1" applyFill="1" applyBorder="1" applyAlignment="1">
      <alignment horizontal="center" vertical="center"/>
    </xf>
    <xf numFmtId="0" fontId="32" fillId="20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7" borderId="21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3" fillId="20" borderId="21" xfId="0" applyFont="1" applyFill="1" applyBorder="1" applyAlignment="1"/>
    <xf numFmtId="0" fontId="31" fillId="23" borderId="21" xfId="0" applyFont="1" applyFill="1" applyBorder="1" applyAlignment="1">
      <alignment horizontal="center" vertical="center"/>
    </xf>
    <xf numFmtId="165" fontId="31" fillId="23" borderId="23" xfId="0" applyNumberFormat="1" applyFont="1" applyFill="1" applyBorder="1" applyAlignment="1">
      <alignment horizontal="center" vertical="center"/>
    </xf>
    <xf numFmtId="0" fontId="31" fillId="23" borderId="21" xfId="0" applyFont="1" applyFill="1" applyBorder="1"/>
    <xf numFmtId="0" fontId="32" fillId="23" borderId="21" xfId="0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2" fontId="32" fillId="23" borderId="21" xfId="0" applyNumberFormat="1" applyFont="1" applyFill="1" applyBorder="1" applyAlignment="1">
      <alignment horizontal="center" vertical="center"/>
    </xf>
    <xf numFmtId="166" fontId="32" fillId="23" borderId="21" xfId="0" applyNumberFormat="1" applyFont="1" applyFill="1" applyBorder="1" applyAlignment="1">
      <alignment horizontal="center" vertical="center"/>
    </xf>
    <xf numFmtId="43" fontId="32" fillId="24" borderId="21" xfId="0" applyNumberFormat="1" applyFont="1" applyFill="1" applyBorder="1" applyAlignment="1">
      <alignment horizontal="center" vertical="center"/>
    </xf>
    <xf numFmtId="16" fontId="39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6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3" borderId="2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0" fontId="0" fillId="25" borderId="21" xfId="0" applyFont="1" applyFill="1" applyBorder="1" applyAlignment="1"/>
    <xf numFmtId="167" fontId="1" fillId="26" borderId="21" xfId="0" applyNumberFormat="1" applyFont="1" applyFill="1" applyBorder="1" applyAlignment="1">
      <alignment horizontal="center" vertical="center"/>
    </xf>
    <xf numFmtId="0" fontId="1" fillId="25" borderId="21" xfId="0" applyFont="1" applyFill="1" applyBorder="1" applyAlignment="1">
      <alignment horizontal="center"/>
    </xf>
    <xf numFmtId="0" fontId="1" fillId="27" borderId="3" xfId="0" applyFont="1" applyFill="1" applyBorder="1" applyAlignment="1">
      <alignment horizontal="center"/>
    </xf>
    <xf numFmtId="2" fontId="1" fillId="27" borderId="1" xfId="0" applyNumberFormat="1" applyFont="1" applyFill="1" applyBorder="1" applyAlignment="1">
      <alignment horizontal="center" vertical="center" wrapText="1"/>
    </xf>
    <xf numFmtId="10" fontId="1" fillId="27" borderId="1" xfId="0" applyNumberFormat="1" applyFont="1" applyFill="1" applyBorder="1" applyAlignment="1">
      <alignment horizontal="center" vertical="center" wrapText="1"/>
    </xf>
    <xf numFmtId="0" fontId="1" fillId="27" borderId="1" xfId="0" applyFont="1" applyFill="1" applyBorder="1" applyAlignment="1">
      <alignment horizontal="center"/>
    </xf>
    <xf numFmtId="167" fontId="1" fillId="27" borderId="1" xfId="0" applyNumberFormat="1" applyFont="1" applyFill="1" applyBorder="1" applyAlignment="1">
      <alignment horizontal="center" vertical="center" wrapText="1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0" fontId="39" fillId="11" borderId="21" xfId="0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left" vertical="center"/>
    </xf>
    <xf numFmtId="0" fontId="32" fillId="16" borderId="2" xfId="0" applyFont="1" applyFill="1" applyBorder="1" applyAlignment="1">
      <alignment horizontal="center" vertical="center"/>
    </xf>
    <xf numFmtId="2" fontId="32" fillId="16" borderId="2" xfId="0" applyNumberFormat="1" applyFont="1" applyFill="1" applyBorder="1" applyAlignment="1">
      <alignment horizontal="center" vertical="center"/>
    </xf>
    <xf numFmtId="10" fontId="32" fillId="16" borderId="2" xfId="0" applyNumberFormat="1" applyFont="1" applyFill="1" applyBorder="1" applyAlignment="1">
      <alignment horizontal="center" vertical="center" wrapText="1"/>
    </xf>
    <xf numFmtId="16" fontId="32" fillId="16" borderId="2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0" fontId="32" fillId="6" borderId="22" xfId="0" applyNumberFormat="1" applyFont="1" applyFill="1" applyBorder="1" applyAlignment="1">
      <alignment horizontal="center" vertical="center" wrapText="1"/>
    </xf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 vertical="center"/>
    </xf>
    <xf numFmtId="0" fontId="44" fillId="12" borderId="21" xfId="0" applyFont="1" applyFill="1" applyBorder="1" applyAlignment="1">
      <alignment horizontal="center" vertical="center"/>
    </xf>
    <xf numFmtId="16" fontId="45" fillId="14" borderId="21" xfId="0" applyNumberFormat="1" applyFont="1" applyFill="1" applyBorder="1" applyAlignment="1">
      <alignment horizontal="center" vertical="center"/>
    </xf>
    <xf numFmtId="0" fontId="44" fillId="12" borderId="21" xfId="0" applyFont="1" applyFill="1" applyBorder="1"/>
    <xf numFmtId="0" fontId="45" fillId="12" borderId="21" xfId="0" applyFont="1" applyFill="1" applyBorder="1" applyAlignment="1">
      <alignment horizontal="center" vertical="center"/>
    </xf>
    <xf numFmtId="0" fontId="45" fillId="14" borderId="21" xfId="0" applyFont="1" applyFill="1" applyBorder="1" applyAlignment="1">
      <alignment horizontal="center" vertical="center"/>
    </xf>
    <xf numFmtId="2" fontId="45" fillId="12" borderId="21" xfId="0" applyNumberFormat="1" applyFont="1" applyFill="1" applyBorder="1" applyAlignment="1">
      <alignment horizontal="center" vertical="center"/>
    </xf>
    <xf numFmtId="166" fontId="45" fillId="12" borderId="21" xfId="0" applyNumberFormat="1" applyFont="1" applyFill="1" applyBorder="1" applyAlignment="1">
      <alignment horizontal="center" vertical="center"/>
    </xf>
    <xf numFmtId="43" fontId="45" fillId="14" borderId="21" xfId="0" applyNumberFormat="1" applyFont="1" applyFill="1" applyBorder="1" applyAlignment="1">
      <alignment horizontal="center" vertical="center"/>
    </xf>
    <xf numFmtId="16" fontId="46" fillId="12" borderId="21" xfId="0" applyNumberFormat="1" applyFont="1" applyFill="1" applyBorder="1" applyAlignment="1">
      <alignment horizontal="center" vertical="center"/>
    </xf>
    <xf numFmtId="15" fontId="31" fillId="13" borderId="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15" fontId="31" fillId="20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15" fontId="31" fillId="12" borderId="21" xfId="0" applyNumberFormat="1" applyFont="1" applyFill="1" applyBorder="1" applyAlignment="1">
      <alignment horizontal="center" vertical="center"/>
    </xf>
    <xf numFmtId="0" fontId="44" fillId="2" borderId="21" xfId="0" applyFont="1" applyFill="1" applyBorder="1" applyAlignment="1">
      <alignment horizontal="center" vertical="center"/>
    </xf>
    <xf numFmtId="165" fontId="44" fillId="2" borderId="21" xfId="0" applyNumberFormat="1" applyFont="1" applyFill="1" applyBorder="1" applyAlignment="1">
      <alignment horizontal="center" vertical="center"/>
    </xf>
    <xf numFmtId="15" fontId="44" fillId="2" borderId="21" xfId="0" applyNumberFormat="1" applyFont="1" applyFill="1" applyBorder="1" applyAlignment="1">
      <alignment horizontal="center" vertical="center"/>
    </xf>
    <xf numFmtId="0" fontId="45" fillId="2" borderId="21" xfId="0" applyFont="1" applyFill="1" applyBorder="1"/>
    <xf numFmtId="43" fontId="44" fillId="2" borderId="21" xfId="0" applyNumberFormat="1" applyFont="1" applyFill="1" applyBorder="1" applyAlignment="1">
      <alignment horizontal="center" vertical="top"/>
    </xf>
    <xf numFmtId="0" fontId="44" fillId="2" borderId="21" xfId="0" applyFont="1" applyFill="1" applyBorder="1" applyAlignment="1">
      <alignment horizontal="center" vertical="top"/>
    </xf>
    <xf numFmtId="0" fontId="45" fillId="2" borderId="21" xfId="0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165" fontId="31" fillId="26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16" fontId="33" fillId="14" borderId="21" xfId="0" applyNumberFormat="1" applyFont="1" applyFill="1" applyBorder="1" applyAlignment="1">
      <alignment horizontal="center" vertical="center"/>
    </xf>
    <xf numFmtId="0" fontId="31" fillId="25" borderId="1" xfId="0" applyFont="1" applyFill="1" applyBorder="1" applyAlignment="1">
      <alignment horizontal="center" vertical="center"/>
    </xf>
    <xf numFmtId="15" fontId="31" fillId="25" borderId="1" xfId="0" applyNumberFormat="1" applyFont="1" applyFill="1" applyBorder="1" applyAlignment="1">
      <alignment horizontal="center" vertical="center"/>
    </xf>
    <xf numFmtId="0" fontId="32" fillId="25" borderId="1" xfId="0" applyFont="1" applyFill="1" applyBorder="1"/>
    <xf numFmtId="43" fontId="31" fillId="25" borderId="1" xfId="0" applyNumberFormat="1" applyFont="1" applyFill="1" applyBorder="1" applyAlignment="1">
      <alignment horizontal="center" vertical="top"/>
    </xf>
    <xf numFmtId="0" fontId="31" fillId="25" borderId="1" xfId="0" applyFont="1" applyFill="1" applyBorder="1" applyAlignment="1">
      <alignment horizontal="center" vertical="top"/>
    </xf>
    <xf numFmtId="0" fontId="32" fillId="28" borderId="1" xfId="0" applyFont="1" applyFill="1" applyBorder="1" applyAlignment="1">
      <alignment horizontal="center" vertical="center"/>
    </xf>
    <xf numFmtId="2" fontId="32" fillId="28" borderId="1" xfId="0" applyNumberFormat="1" applyFont="1" applyFill="1" applyBorder="1" applyAlignment="1">
      <alignment horizontal="center" vertical="center"/>
    </xf>
    <xf numFmtId="10" fontId="32" fillId="28" borderId="1" xfId="0" applyNumberFormat="1" applyFont="1" applyFill="1" applyBorder="1" applyAlignment="1">
      <alignment horizontal="center" vertical="center" wrapText="1"/>
    </xf>
    <xf numFmtId="16" fontId="32" fillId="28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165" fontId="31" fillId="17" borderId="22" xfId="0" applyNumberFormat="1" applyFont="1" applyFill="1" applyBorder="1" applyAlignment="1">
      <alignment horizontal="center" vertical="center"/>
    </xf>
    <xf numFmtId="165" fontId="31" fillId="17" borderId="23" xfId="0" applyNumberFormat="1" applyFont="1" applyFill="1" applyBorder="1" applyAlignment="1">
      <alignment horizontal="center" vertical="center"/>
    </xf>
    <xf numFmtId="16" fontId="32" fillId="16" borderId="22" xfId="0" applyNumberFormat="1" applyFont="1" applyFill="1" applyBorder="1" applyAlignment="1">
      <alignment horizontal="center" vertical="center"/>
    </xf>
    <xf numFmtId="0" fontId="32" fillId="16" borderId="23" xfId="0" applyFont="1" applyFill="1" applyBorder="1" applyAlignment="1">
      <alignment horizontal="center" vertical="center"/>
    </xf>
    <xf numFmtId="0" fontId="31" fillId="17" borderId="22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0" fontId="32" fillId="16" borderId="22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1" borderId="22" xfId="0" applyNumberFormat="1" applyFont="1" applyFill="1" applyBorder="1" applyAlignment="1">
      <alignment horizontal="center" vertical="center"/>
    </xf>
    <xf numFmtId="43" fontId="32" fillId="21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0</xdr:rowOff>
    </xdr:from>
    <xdr:to>
      <xdr:col>12</xdr:col>
      <xdr:colOff>331694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510</xdr:row>
      <xdr:rowOff>0</xdr:rowOff>
    </xdr:from>
    <xdr:to>
      <xdr:col>5</xdr:col>
      <xdr:colOff>313764</xdr:colOff>
      <xdr:row>514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0581500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44622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68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68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69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68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68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I11" sqref="I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71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44622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1" t="s">
        <v>16</v>
      </c>
      <c r="B9" s="483" t="s">
        <v>17</v>
      </c>
      <c r="C9" s="483" t="s">
        <v>18</v>
      </c>
      <c r="D9" s="483" t="s">
        <v>19</v>
      </c>
      <c r="E9" s="23" t="s">
        <v>20</v>
      </c>
      <c r="F9" s="23" t="s">
        <v>21</v>
      </c>
      <c r="G9" s="478" t="s">
        <v>22</v>
      </c>
      <c r="H9" s="479"/>
      <c r="I9" s="480"/>
      <c r="J9" s="478" t="s">
        <v>23</v>
      </c>
      <c r="K9" s="479"/>
      <c r="L9" s="480"/>
      <c r="M9" s="23"/>
      <c r="N9" s="24"/>
      <c r="O9" s="24"/>
      <c r="P9" s="24"/>
    </row>
    <row r="10" spans="1:16" ht="59.25" customHeight="1">
      <c r="A10" s="482"/>
      <c r="B10" s="484"/>
      <c r="C10" s="484"/>
      <c r="D10" s="48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44651</v>
      </c>
      <c r="E11" s="32">
        <v>16794.25</v>
      </c>
      <c r="F11" s="32">
        <v>16662.033333333333</v>
      </c>
      <c r="G11" s="33">
        <v>16499.066666666666</v>
      </c>
      <c r="H11" s="33">
        <v>16203.883333333333</v>
      </c>
      <c r="I11" s="33">
        <v>16040.916666666666</v>
      </c>
      <c r="J11" s="33">
        <v>16957.216666666667</v>
      </c>
      <c r="K11" s="33">
        <v>17120.183333333334</v>
      </c>
      <c r="L11" s="33">
        <v>17415.366666666665</v>
      </c>
      <c r="M11" s="34">
        <v>16825</v>
      </c>
      <c r="N11" s="34">
        <v>16366.85</v>
      </c>
      <c r="O11" s="35">
        <v>13759950</v>
      </c>
      <c r="P11" s="36">
        <v>0.12087307858358926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44651</v>
      </c>
      <c r="E12" s="37">
        <v>36261.65</v>
      </c>
      <c r="F12" s="37">
        <v>36087.083333333336</v>
      </c>
      <c r="G12" s="38">
        <v>35829.76666666667</v>
      </c>
      <c r="H12" s="38">
        <v>35397.883333333331</v>
      </c>
      <c r="I12" s="38">
        <v>35140.566666666666</v>
      </c>
      <c r="J12" s="38">
        <v>36518.966666666674</v>
      </c>
      <c r="K12" s="38">
        <v>36776.28333333334</v>
      </c>
      <c r="L12" s="38">
        <v>37208.166666666679</v>
      </c>
      <c r="M12" s="28">
        <v>36344.400000000001</v>
      </c>
      <c r="N12" s="28">
        <v>35655.199999999997</v>
      </c>
      <c r="O12" s="39">
        <v>2754125</v>
      </c>
      <c r="P12" s="40">
        <v>6.6405304680315566E-2</v>
      </c>
    </row>
    <row r="13" spans="1:16" ht="12.75" customHeight="1">
      <c r="A13" s="28">
        <v>3</v>
      </c>
      <c r="B13" s="29" t="s">
        <v>35</v>
      </c>
      <c r="C13" s="30" t="s">
        <v>829</v>
      </c>
      <c r="D13" s="31">
        <v>44649</v>
      </c>
      <c r="E13" s="37">
        <v>16951.599999999999</v>
      </c>
      <c r="F13" s="37">
        <v>16898.733333333334</v>
      </c>
      <c r="G13" s="38">
        <v>16752.766666666666</v>
      </c>
      <c r="H13" s="38">
        <v>16553.933333333334</v>
      </c>
      <c r="I13" s="38">
        <v>16407.966666666667</v>
      </c>
      <c r="J13" s="38">
        <v>17097.566666666666</v>
      </c>
      <c r="K13" s="38">
        <v>17243.533333333333</v>
      </c>
      <c r="L13" s="38">
        <v>17442.366666666665</v>
      </c>
      <c r="M13" s="28">
        <v>17044.7</v>
      </c>
      <c r="N13" s="28">
        <v>16699.900000000001</v>
      </c>
      <c r="O13" s="39">
        <v>3240</v>
      </c>
      <c r="P13" s="40">
        <v>1.2500000000000001E-2</v>
      </c>
    </row>
    <row r="14" spans="1:16" ht="12.75" customHeight="1">
      <c r="A14" s="28">
        <v>4</v>
      </c>
      <c r="B14" s="29" t="s">
        <v>35</v>
      </c>
      <c r="C14" s="30" t="s">
        <v>876</v>
      </c>
      <c r="D14" s="31">
        <v>44649</v>
      </c>
      <c r="E14" s="37">
        <v>7041.25</v>
      </c>
      <c r="F14" s="37">
        <v>7010.75</v>
      </c>
      <c r="G14" s="38">
        <v>6841.55</v>
      </c>
      <c r="H14" s="38">
        <v>6641.85</v>
      </c>
      <c r="I14" s="38">
        <v>6472.6500000000005</v>
      </c>
      <c r="J14" s="38">
        <v>7210.45</v>
      </c>
      <c r="K14" s="38">
        <v>7379.6500000000005</v>
      </c>
      <c r="L14" s="38">
        <v>7579.3499999999995</v>
      </c>
      <c r="M14" s="28">
        <v>7179.95</v>
      </c>
      <c r="N14" s="28">
        <v>6811.05</v>
      </c>
      <c r="O14" s="39">
        <v>1875</v>
      </c>
      <c r="P14" s="40">
        <v>-0.13793103448275862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44651</v>
      </c>
      <c r="E15" s="37">
        <v>927.05</v>
      </c>
      <c r="F15" s="37">
        <v>923.26666666666677</v>
      </c>
      <c r="G15" s="38">
        <v>916.78333333333353</v>
      </c>
      <c r="H15" s="38">
        <v>906.51666666666677</v>
      </c>
      <c r="I15" s="38">
        <v>900.03333333333353</v>
      </c>
      <c r="J15" s="38">
        <v>933.53333333333353</v>
      </c>
      <c r="K15" s="38">
        <v>940.01666666666688</v>
      </c>
      <c r="L15" s="38">
        <v>950.28333333333353</v>
      </c>
      <c r="M15" s="28">
        <v>929.75</v>
      </c>
      <c r="N15" s="28">
        <v>913</v>
      </c>
      <c r="O15" s="39">
        <v>2185350</v>
      </c>
      <c r="P15" s="40">
        <v>6.6562255285826152E-3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44651</v>
      </c>
      <c r="E16" s="37">
        <v>17580.45</v>
      </c>
      <c r="F16" s="37">
        <v>17526.683333333334</v>
      </c>
      <c r="G16" s="38">
        <v>17263.816666666669</v>
      </c>
      <c r="H16" s="38">
        <v>16947.183333333334</v>
      </c>
      <c r="I16" s="38">
        <v>16684.316666666669</v>
      </c>
      <c r="J16" s="38">
        <v>17843.316666666669</v>
      </c>
      <c r="K16" s="38">
        <v>18106.183333333338</v>
      </c>
      <c r="L16" s="38">
        <v>18422.816666666669</v>
      </c>
      <c r="M16" s="28">
        <v>17789.55</v>
      </c>
      <c r="N16" s="28">
        <v>17210.05</v>
      </c>
      <c r="O16" s="39">
        <v>37450</v>
      </c>
      <c r="P16" s="40">
        <v>2.7434842249657063E-2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44651</v>
      </c>
      <c r="E17" s="37">
        <v>105.85</v>
      </c>
      <c r="F17" s="37">
        <v>104.53333333333332</v>
      </c>
      <c r="G17" s="38">
        <v>102.76666666666664</v>
      </c>
      <c r="H17" s="38">
        <v>99.683333333333323</v>
      </c>
      <c r="I17" s="38">
        <v>97.916666666666643</v>
      </c>
      <c r="J17" s="38">
        <v>107.61666666666663</v>
      </c>
      <c r="K17" s="38">
        <v>109.38333333333331</v>
      </c>
      <c r="L17" s="38">
        <v>112.46666666666663</v>
      </c>
      <c r="M17" s="28">
        <v>106.3</v>
      </c>
      <c r="N17" s="28">
        <v>101.45</v>
      </c>
      <c r="O17" s="39">
        <v>16552800</v>
      </c>
      <c r="P17" s="40">
        <v>5.3447354355959384E-3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44651</v>
      </c>
      <c r="E18" s="37">
        <v>268.60000000000002</v>
      </c>
      <c r="F18" s="37">
        <v>267.41666666666669</v>
      </c>
      <c r="G18" s="38">
        <v>262.73333333333335</v>
      </c>
      <c r="H18" s="38">
        <v>256.86666666666667</v>
      </c>
      <c r="I18" s="38">
        <v>252.18333333333334</v>
      </c>
      <c r="J18" s="38">
        <v>273.28333333333336</v>
      </c>
      <c r="K18" s="38">
        <v>277.96666666666664</v>
      </c>
      <c r="L18" s="38">
        <v>283.83333333333337</v>
      </c>
      <c r="M18" s="28">
        <v>272.10000000000002</v>
      </c>
      <c r="N18" s="28">
        <v>261.55</v>
      </c>
      <c r="O18" s="39">
        <v>13436800</v>
      </c>
      <c r="P18" s="40">
        <v>-1.7384585667374927E-3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44651</v>
      </c>
      <c r="E19" s="37">
        <v>2088.4</v>
      </c>
      <c r="F19" s="37">
        <v>2068.0500000000002</v>
      </c>
      <c r="G19" s="38">
        <v>2044.3000000000002</v>
      </c>
      <c r="H19" s="38">
        <v>2000.2</v>
      </c>
      <c r="I19" s="38">
        <v>1976.45</v>
      </c>
      <c r="J19" s="38">
        <v>2112.1500000000005</v>
      </c>
      <c r="K19" s="38">
        <v>2135.9000000000005</v>
      </c>
      <c r="L19" s="38">
        <v>2180.0000000000005</v>
      </c>
      <c r="M19" s="28">
        <v>2091.8000000000002</v>
      </c>
      <c r="N19" s="28">
        <v>2023.95</v>
      </c>
      <c r="O19" s="39">
        <v>2215750</v>
      </c>
      <c r="P19" s="40">
        <v>1.1989038593286138E-2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44651</v>
      </c>
      <c r="E20" s="37">
        <v>1646.35</v>
      </c>
      <c r="F20" s="37">
        <v>1632.5166666666667</v>
      </c>
      <c r="G20" s="38">
        <v>1611.1333333333332</v>
      </c>
      <c r="H20" s="38">
        <v>1575.9166666666665</v>
      </c>
      <c r="I20" s="38">
        <v>1554.5333333333331</v>
      </c>
      <c r="J20" s="38">
        <v>1667.7333333333333</v>
      </c>
      <c r="K20" s="38">
        <v>1689.116666666667</v>
      </c>
      <c r="L20" s="38">
        <v>1724.3333333333335</v>
      </c>
      <c r="M20" s="28">
        <v>1653.9</v>
      </c>
      <c r="N20" s="28">
        <v>1597.3</v>
      </c>
      <c r="O20" s="39">
        <v>20676500</v>
      </c>
      <c r="P20" s="40">
        <v>2.1325578577486974E-3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44651</v>
      </c>
      <c r="E21" s="37">
        <v>708.8</v>
      </c>
      <c r="F21" s="37">
        <v>702.01666666666677</v>
      </c>
      <c r="G21" s="38">
        <v>693.23333333333358</v>
      </c>
      <c r="H21" s="38">
        <v>677.66666666666686</v>
      </c>
      <c r="I21" s="38">
        <v>668.88333333333367</v>
      </c>
      <c r="J21" s="38">
        <v>717.58333333333348</v>
      </c>
      <c r="K21" s="38">
        <v>726.36666666666656</v>
      </c>
      <c r="L21" s="38">
        <v>741.93333333333339</v>
      </c>
      <c r="M21" s="28">
        <v>710.8</v>
      </c>
      <c r="N21" s="28">
        <v>686.45</v>
      </c>
      <c r="O21" s="39">
        <v>84927500</v>
      </c>
      <c r="P21" s="40">
        <v>-2.6715988491574187E-3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44651</v>
      </c>
      <c r="E22" s="37">
        <v>3288.3</v>
      </c>
      <c r="F22" s="37">
        <v>3280.9166666666665</v>
      </c>
      <c r="G22" s="38">
        <v>3258.6833333333329</v>
      </c>
      <c r="H22" s="38">
        <v>3229.0666666666666</v>
      </c>
      <c r="I22" s="38">
        <v>3206.833333333333</v>
      </c>
      <c r="J22" s="38">
        <v>3310.5333333333328</v>
      </c>
      <c r="K22" s="38">
        <v>3332.7666666666664</v>
      </c>
      <c r="L22" s="38">
        <v>3362.3833333333328</v>
      </c>
      <c r="M22" s="28">
        <v>3303.15</v>
      </c>
      <c r="N22" s="28">
        <v>3251.3</v>
      </c>
      <c r="O22" s="39">
        <v>262800</v>
      </c>
      <c r="P22" s="40">
        <v>-8.3018867924528304E-3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44651</v>
      </c>
      <c r="E23" s="37">
        <v>562.04999999999995</v>
      </c>
      <c r="F23" s="37">
        <v>554.16666666666663</v>
      </c>
      <c r="G23" s="38">
        <v>544.68333333333328</v>
      </c>
      <c r="H23" s="38">
        <v>527.31666666666661</v>
      </c>
      <c r="I23" s="38">
        <v>517.83333333333326</v>
      </c>
      <c r="J23" s="38">
        <v>571.5333333333333</v>
      </c>
      <c r="K23" s="38">
        <v>581.01666666666665</v>
      </c>
      <c r="L23" s="38">
        <v>598.38333333333333</v>
      </c>
      <c r="M23" s="28">
        <v>563.65</v>
      </c>
      <c r="N23" s="28">
        <v>536.79999999999995</v>
      </c>
      <c r="O23" s="39">
        <v>7255000</v>
      </c>
      <c r="P23" s="40">
        <v>-1.4400217361771498E-2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44651</v>
      </c>
      <c r="E24" s="37">
        <v>308.85000000000002</v>
      </c>
      <c r="F24" s="37">
        <v>305.68333333333334</v>
      </c>
      <c r="G24" s="38">
        <v>301.01666666666665</v>
      </c>
      <c r="H24" s="38">
        <v>293.18333333333334</v>
      </c>
      <c r="I24" s="38">
        <v>288.51666666666665</v>
      </c>
      <c r="J24" s="38">
        <v>313.51666666666665</v>
      </c>
      <c r="K24" s="38">
        <v>318.18333333333328</v>
      </c>
      <c r="L24" s="38">
        <v>326.01666666666665</v>
      </c>
      <c r="M24" s="28">
        <v>310.35000000000002</v>
      </c>
      <c r="N24" s="28">
        <v>297.85000000000002</v>
      </c>
      <c r="O24" s="39">
        <v>21954000</v>
      </c>
      <c r="P24" s="40">
        <v>9.9211415696582803E-2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44651</v>
      </c>
      <c r="E25" s="37">
        <v>727.3</v>
      </c>
      <c r="F25" s="37">
        <v>725.4</v>
      </c>
      <c r="G25" s="38">
        <v>718</v>
      </c>
      <c r="H25" s="38">
        <v>708.7</v>
      </c>
      <c r="I25" s="38">
        <v>701.30000000000007</v>
      </c>
      <c r="J25" s="38">
        <v>734.69999999999993</v>
      </c>
      <c r="K25" s="38">
        <v>742.0999999999998</v>
      </c>
      <c r="L25" s="38">
        <v>751.39999999999986</v>
      </c>
      <c r="M25" s="28">
        <v>732.8</v>
      </c>
      <c r="N25" s="28">
        <v>716.1</v>
      </c>
      <c r="O25" s="39">
        <v>1587600</v>
      </c>
      <c r="P25" s="40">
        <v>-5.263157894736842E-3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44651</v>
      </c>
      <c r="E26" s="37">
        <v>4798.3500000000004</v>
      </c>
      <c r="F26" s="37">
        <v>4737.0999999999995</v>
      </c>
      <c r="G26" s="38">
        <v>4651.1999999999989</v>
      </c>
      <c r="H26" s="38">
        <v>4504.0499999999993</v>
      </c>
      <c r="I26" s="38">
        <v>4418.1499999999987</v>
      </c>
      <c r="J26" s="38">
        <v>4884.2499999999991</v>
      </c>
      <c r="K26" s="38">
        <v>4970.1499999999987</v>
      </c>
      <c r="L26" s="38">
        <v>5117.2999999999993</v>
      </c>
      <c r="M26" s="28">
        <v>4823</v>
      </c>
      <c r="N26" s="28">
        <v>4589.95</v>
      </c>
      <c r="O26" s="39">
        <v>2424500</v>
      </c>
      <c r="P26" s="40">
        <v>-6.1544416489258756E-2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44651</v>
      </c>
      <c r="E27" s="37">
        <v>185.2</v>
      </c>
      <c r="F27" s="37">
        <v>183.83333333333334</v>
      </c>
      <c r="G27" s="38">
        <v>180.56666666666669</v>
      </c>
      <c r="H27" s="38">
        <v>175.93333333333334</v>
      </c>
      <c r="I27" s="38">
        <v>172.66666666666669</v>
      </c>
      <c r="J27" s="38">
        <v>188.4666666666667</v>
      </c>
      <c r="K27" s="38">
        <v>191.73333333333335</v>
      </c>
      <c r="L27" s="38">
        <v>196.3666666666667</v>
      </c>
      <c r="M27" s="28">
        <v>187.1</v>
      </c>
      <c r="N27" s="28">
        <v>179.2</v>
      </c>
      <c r="O27" s="39">
        <v>11650000</v>
      </c>
      <c r="P27" s="40">
        <v>5.8850261304249037E-2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44651</v>
      </c>
      <c r="E28" s="37">
        <v>119.05</v>
      </c>
      <c r="F28" s="37">
        <v>118.25</v>
      </c>
      <c r="G28" s="38">
        <v>116.35</v>
      </c>
      <c r="H28" s="38">
        <v>113.64999999999999</v>
      </c>
      <c r="I28" s="38">
        <v>111.74999999999999</v>
      </c>
      <c r="J28" s="38">
        <v>120.95</v>
      </c>
      <c r="K28" s="38">
        <v>122.85000000000001</v>
      </c>
      <c r="L28" s="38">
        <v>125.55000000000001</v>
      </c>
      <c r="M28" s="28">
        <v>120.15</v>
      </c>
      <c r="N28" s="28">
        <v>115.55</v>
      </c>
      <c r="O28" s="39">
        <v>40405500</v>
      </c>
      <c r="P28" s="40">
        <v>8.7177624409734839E-2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44651</v>
      </c>
      <c r="E29" s="37">
        <v>3171.8</v>
      </c>
      <c r="F29" s="37">
        <v>3124.8833333333332</v>
      </c>
      <c r="G29" s="38">
        <v>3062.1666666666665</v>
      </c>
      <c r="H29" s="38">
        <v>2952.5333333333333</v>
      </c>
      <c r="I29" s="38">
        <v>2889.8166666666666</v>
      </c>
      <c r="J29" s="38">
        <v>3234.5166666666664</v>
      </c>
      <c r="K29" s="38">
        <v>3297.2333333333336</v>
      </c>
      <c r="L29" s="38">
        <v>3406.8666666666663</v>
      </c>
      <c r="M29" s="28">
        <v>3187.6</v>
      </c>
      <c r="N29" s="28">
        <v>3015.25</v>
      </c>
      <c r="O29" s="39">
        <v>4811100</v>
      </c>
      <c r="P29" s="40">
        <v>6.7070330693991612E-2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44651</v>
      </c>
      <c r="E30" s="37">
        <v>1940.25</v>
      </c>
      <c r="F30" s="37">
        <v>1914.8500000000001</v>
      </c>
      <c r="G30" s="38">
        <v>1880.9000000000003</v>
      </c>
      <c r="H30" s="38">
        <v>1821.5500000000002</v>
      </c>
      <c r="I30" s="38">
        <v>1787.6000000000004</v>
      </c>
      <c r="J30" s="38">
        <v>1974.2000000000003</v>
      </c>
      <c r="K30" s="38">
        <v>2008.15</v>
      </c>
      <c r="L30" s="38">
        <v>2067.5</v>
      </c>
      <c r="M30" s="28">
        <v>1948.8</v>
      </c>
      <c r="N30" s="28">
        <v>1855.5</v>
      </c>
      <c r="O30" s="39">
        <v>1065900</v>
      </c>
      <c r="P30" s="40">
        <v>-2.1212121212121213E-2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44651</v>
      </c>
      <c r="E31" s="37">
        <v>9255.9500000000007</v>
      </c>
      <c r="F31" s="37">
        <v>9174.9499999999989</v>
      </c>
      <c r="G31" s="38">
        <v>9050.9999999999982</v>
      </c>
      <c r="H31" s="38">
        <v>8846.0499999999993</v>
      </c>
      <c r="I31" s="38">
        <v>8722.0999999999985</v>
      </c>
      <c r="J31" s="38">
        <v>9379.8999999999978</v>
      </c>
      <c r="K31" s="38">
        <v>9503.8499999999985</v>
      </c>
      <c r="L31" s="38">
        <v>9708.7999999999975</v>
      </c>
      <c r="M31" s="28">
        <v>9298.9</v>
      </c>
      <c r="N31" s="28">
        <v>8970</v>
      </c>
      <c r="O31" s="39">
        <v>87825</v>
      </c>
      <c r="P31" s="40">
        <v>1.2100259291270527E-2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44651</v>
      </c>
      <c r="E32" s="37">
        <v>1204.05</v>
      </c>
      <c r="F32" s="37">
        <v>1204.6166666666668</v>
      </c>
      <c r="G32" s="38">
        <v>1184.2333333333336</v>
      </c>
      <c r="H32" s="38">
        <v>1164.4166666666667</v>
      </c>
      <c r="I32" s="38">
        <v>1144.0333333333335</v>
      </c>
      <c r="J32" s="38">
        <v>1224.4333333333336</v>
      </c>
      <c r="K32" s="38">
        <v>1244.8166666666668</v>
      </c>
      <c r="L32" s="38">
        <v>1264.6333333333337</v>
      </c>
      <c r="M32" s="28">
        <v>1225</v>
      </c>
      <c r="N32" s="28">
        <v>1184.8</v>
      </c>
      <c r="O32" s="39">
        <v>2427000</v>
      </c>
      <c r="P32" s="40">
        <v>1.0828821324448146E-2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44651</v>
      </c>
      <c r="E33" s="37">
        <v>627.1</v>
      </c>
      <c r="F33" s="37">
        <v>622.58333333333337</v>
      </c>
      <c r="G33" s="38">
        <v>616.11666666666679</v>
      </c>
      <c r="H33" s="38">
        <v>605.13333333333344</v>
      </c>
      <c r="I33" s="38">
        <v>598.66666666666686</v>
      </c>
      <c r="J33" s="38">
        <v>633.56666666666672</v>
      </c>
      <c r="K33" s="38">
        <v>640.03333333333319</v>
      </c>
      <c r="L33" s="38">
        <v>651.01666666666665</v>
      </c>
      <c r="M33" s="28">
        <v>629.04999999999995</v>
      </c>
      <c r="N33" s="28">
        <v>611.6</v>
      </c>
      <c r="O33" s="39">
        <v>14253750</v>
      </c>
      <c r="P33" s="40">
        <v>9.8836282480471872E-3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44651</v>
      </c>
      <c r="E34" s="37">
        <v>743.85</v>
      </c>
      <c r="F34" s="37">
        <v>744.1</v>
      </c>
      <c r="G34" s="38">
        <v>736.85</v>
      </c>
      <c r="H34" s="38">
        <v>729.85</v>
      </c>
      <c r="I34" s="38">
        <v>722.6</v>
      </c>
      <c r="J34" s="38">
        <v>751.1</v>
      </c>
      <c r="K34" s="38">
        <v>758.35</v>
      </c>
      <c r="L34" s="38">
        <v>765.35</v>
      </c>
      <c r="M34" s="28">
        <v>751.35</v>
      </c>
      <c r="N34" s="28">
        <v>737.1</v>
      </c>
      <c r="O34" s="39">
        <v>41679600</v>
      </c>
      <c r="P34" s="40">
        <v>4.9811092640169259E-2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44651</v>
      </c>
      <c r="E35" s="37">
        <v>3531.2</v>
      </c>
      <c r="F35" s="37">
        <v>3513.15</v>
      </c>
      <c r="G35" s="38">
        <v>3469.1000000000004</v>
      </c>
      <c r="H35" s="38">
        <v>3407.0000000000005</v>
      </c>
      <c r="I35" s="38">
        <v>3362.9500000000007</v>
      </c>
      <c r="J35" s="38">
        <v>3575.25</v>
      </c>
      <c r="K35" s="38">
        <v>3619.3</v>
      </c>
      <c r="L35" s="38">
        <v>3681.3999999999996</v>
      </c>
      <c r="M35" s="28">
        <v>3557.2</v>
      </c>
      <c r="N35" s="28">
        <v>3451.05</v>
      </c>
      <c r="O35" s="39">
        <v>1996000</v>
      </c>
      <c r="P35" s="40">
        <v>-1.1259852370824471E-3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44651</v>
      </c>
      <c r="E36" s="37">
        <v>16024.9</v>
      </c>
      <c r="F36" s="37">
        <v>15828.733333333332</v>
      </c>
      <c r="G36" s="38">
        <v>15569.916666666664</v>
      </c>
      <c r="H36" s="38">
        <v>15114.933333333332</v>
      </c>
      <c r="I36" s="38">
        <v>14856.116666666665</v>
      </c>
      <c r="J36" s="38">
        <v>16283.716666666664</v>
      </c>
      <c r="K36" s="38">
        <v>16542.533333333333</v>
      </c>
      <c r="L36" s="38">
        <v>16997.516666666663</v>
      </c>
      <c r="M36" s="28">
        <v>16087.55</v>
      </c>
      <c r="N36" s="28">
        <v>15373.75</v>
      </c>
      <c r="O36" s="39">
        <v>635850</v>
      </c>
      <c r="P36" s="40">
        <v>1.8908059560387616E-3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44651</v>
      </c>
      <c r="E37" s="37">
        <v>7001.4</v>
      </c>
      <c r="F37" s="37">
        <v>6950.5166666666664</v>
      </c>
      <c r="G37" s="38">
        <v>6872.0333333333328</v>
      </c>
      <c r="H37" s="38">
        <v>6742.6666666666661</v>
      </c>
      <c r="I37" s="38">
        <v>6664.1833333333325</v>
      </c>
      <c r="J37" s="38">
        <v>7079.8833333333332</v>
      </c>
      <c r="K37" s="38">
        <v>7158.3666666666668</v>
      </c>
      <c r="L37" s="38">
        <v>7287.7333333333336</v>
      </c>
      <c r="M37" s="28">
        <v>7029</v>
      </c>
      <c r="N37" s="28">
        <v>6821.15</v>
      </c>
      <c r="O37" s="39">
        <v>4147375</v>
      </c>
      <c r="P37" s="40">
        <v>1.5072044372098633E-4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44651</v>
      </c>
      <c r="E38" s="37">
        <v>1825.3</v>
      </c>
      <c r="F38" s="37">
        <v>1801.8833333333332</v>
      </c>
      <c r="G38" s="38">
        <v>1770.7666666666664</v>
      </c>
      <c r="H38" s="38">
        <v>1716.2333333333331</v>
      </c>
      <c r="I38" s="38">
        <v>1685.1166666666663</v>
      </c>
      <c r="J38" s="38">
        <v>1856.4166666666665</v>
      </c>
      <c r="K38" s="38">
        <v>1887.5333333333333</v>
      </c>
      <c r="L38" s="38">
        <v>1942.0666666666666</v>
      </c>
      <c r="M38" s="28">
        <v>1833</v>
      </c>
      <c r="N38" s="28">
        <v>1747.35</v>
      </c>
      <c r="O38" s="39">
        <v>1541800</v>
      </c>
      <c r="P38" s="40">
        <v>-8.9985859364956934E-3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44651</v>
      </c>
      <c r="E39" s="37">
        <v>398.1</v>
      </c>
      <c r="F39" s="37">
        <v>393.58333333333331</v>
      </c>
      <c r="G39" s="38">
        <v>386.51666666666665</v>
      </c>
      <c r="H39" s="38">
        <v>374.93333333333334</v>
      </c>
      <c r="I39" s="38">
        <v>367.86666666666667</v>
      </c>
      <c r="J39" s="38">
        <v>405.16666666666663</v>
      </c>
      <c r="K39" s="38">
        <v>412.23333333333335</v>
      </c>
      <c r="L39" s="38">
        <v>423.81666666666661</v>
      </c>
      <c r="M39" s="28">
        <v>400.65</v>
      </c>
      <c r="N39" s="28">
        <v>382</v>
      </c>
      <c r="O39" s="39">
        <v>6833600</v>
      </c>
      <c r="P39" s="40">
        <v>2.1116846550915062E-3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44651</v>
      </c>
      <c r="E40" s="37">
        <v>306.75</v>
      </c>
      <c r="F40" s="37">
        <v>304.93333333333334</v>
      </c>
      <c r="G40" s="38">
        <v>301.86666666666667</v>
      </c>
      <c r="H40" s="38">
        <v>296.98333333333335</v>
      </c>
      <c r="I40" s="38">
        <v>293.91666666666669</v>
      </c>
      <c r="J40" s="38">
        <v>309.81666666666666</v>
      </c>
      <c r="K40" s="38">
        <v>312.88333333333338</v>
      </c>
      <c r="L40" s="38">
        <v>317.76666666666665</v>
      </c>
      <c r="M40" s="28">
        <v>308</v>
      </c>
      <c r="N40" s="28">
        <v>300.05</v>
      </c>
      <c r="O40" s="39">
        <v>22555800</v>
      </c>
      <c r="P40" s="40">
        <v>1.4738035468458985E-2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44651</v>
      </c>
      <c r="E41" s="37">
        <v>106.85</v>
      </c>
      <c r="F41" s="37">
        <v>106.39999999999999</v>
      </c>
      <c r="G41" s="38">
        <v>104.74999999999999</v>
      </c>
      <c r="H41" s="38">
        <v>102.64999999999999</v>
      </c>
      <c r="I41" s="38">
        <v>100.99999999999999</v>
      </c>
      <c r="J41" s="38">
        <v>108.49999999999999</v>
      </c>
      <c r="K41" s="38">
        <v>110.14999999999999</v>
      </c>
      <c r="L41" s="38">
        <v>112.24999999999999</v>
      </c>
      <c r="M41" s="28">
        <v>108.05</v>
      </c>
      <c r="N41" s="28">
        <v>104.3</v>
      </c>
      <c r="O41" s="39">
        <v>97753500</v>
      </c>
      <c r="P41" s="40">
        <v>-9.5659452349635299E-4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44651</v>
      </c>
      <c r="E42" s="37">
        <v>1819.4</v>
      </c>
      <c r="F42" s="37">
        <v>1805.7166666666665</v>
      </c>
      <c r="G42" s="38">
        <v>1785.633333333333</v>
      </c>
      <c r="H42" s="38">
        <v>1751.8666666666666</v>
      </c>
      <c r="I42" s="38">
        <v>1731.7833333333331</v>
      </c>
      <c r="J42" s="38">
        <v>1839.4833333333329</v>
      </c>
      <c r="K42" s="38">
        <v>1859.5666666666664</v>
      </c>
      <c r="L42" s="38">
        <v>1893.3333333333328</v>
      </c>
      <c r="M42" s="28">
        <v>1825.8</v>
      </c>
      <c r="N42" s="28">
        <v>1771.95</v>
      </c>
      <c r="O42" s="39">
        <v>1489950</v>
      </c>
      <c r="P42" s="40">
        <v>0.11161263848994665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44651</v>
      </c>
      <c r="E43" s="37">
        <v>209.75</v>
      </c>
      <c r="F43" s="37">
        <v>205.76666666666665</v>
      </c>
      <c r="G43" s="38">
        <v>200.5333333333333</v>
      </c>
      <c r="H43" s="38">
        <v>191.31666666666666</v>
      </c>
      <c r="I43" s="38">
        <v>186.08333333333331</v>
      </c>
      <c r="J43" s="38">
        <v>214.98333333333329</v>
      </c>
      <c r="K43" s="38">
        <v>220.21666666666664</v>
      </c>
      <c r="L43" s="38">
        <v>229.43333333333328</v>
      </c>
      <c r="M43" s="28">
        <v>211</v>
      </c>
      <c r="N43" s="28">
        <v>196.55</v>
      </c>
      <c r="O43" s="39">
        <v>23415600</v>
      </c>
      <c r="P43" s="40">
        <v>9.6673766999836146E-3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44651</v>
      </c>
      <c r="E44" s="37">
        <v>689.8</v>
      </c>
      <c r="F44" s="37">
        <v>674.44999999999993</v>
      </c>
      <c r="G44" s="38">
        <v>657.24999999999989</v>
      </c>
      <c r="H44" s="38">
        <v>624.69999999999993</v>
      </c>
      <c r="I44" s="38">
        <v>607.49999999999989</v>
      </c>
      <c r="J44" s="38">
        <v>706.99999999999989</v>
      </c>
      <c r="K44" s="38">
        <v>724.19999999999993</v>
      </c>
      <c r="L44" s="38">
        <v>756.74999999999989</v>
      </c>
      <c r="M44" s="28">
        <v>691.65</v>
      </c>
      <c r="N44" s="28">
        <v>641.9</v>
      </c>
      <c r="O44" s="39">
        <v>5085300</v>
      </c>
      <c r="P44" s="40">
        <v>7.8628091460569302E-2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44651</v>
      </c>
      <c r="E45" s="37">
        <v>677.8</v>
      </c>
      <c r="F45" s="37">
        <v>671.08333333333337</v>
      </c>
      <c r="G45" s="38">
        <v>660.2166666666667</v>
      </c>
      <c r="H45" s="38">
        <v>642.63333333333333</v>
      </c>
      <c r="I45" s="38">
        <v>631.76666666666665</v>
      </c>
      <c r="J45" s="38">
        <v>688.66666666666674</v>
      </c>
      <c r="K45" s="38">
        <v>699.5333333333333</v>
      </c>
      <c r="L45" s="38">
        <v>717.11666666666679</v>
      </c>
      <c r="M45" s="28">
        <v>681.95</v>
      </c>
      <c r="N45" s="28">
        <v>653.5</v>
      </c>
      <c r="O45" s="39">
        <v>5750250</v>
      </c>
      <c r="P45" s="40">
        <v>7.2254335260115606E-3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44651</v>
      </c>
      <c r="E46" s="37">
        <v>686.25</v>
      </c>
      <c r="F46" s="37">
        <v>680.69999999999993</v>
      </c>
      <c r="G46" s="38">
        <v>671.64999999999986</v>
      </c>
      <c r="H46" s="38">
        <v>657.05</v>
      </c>
      <c r="I46" s="38">
        <v>647.99999999999989</v>
      </c>
      <c r="J46" s="38">
        <v>695.29999999999984</v>
      </c>
      <c r="K46" s="38">
        <v>704.3499999999998</v>
      </c>
      <c r="L46" s="38">
        <v>718.94999999999982</v>
      </c>
      <c r="M46" s="28">
        <v>689.75</v>
      </c>
      <c r="N46" s="28">
        <v>666.1</v>
      </c>
      <c r="O46" s="39">
        <v>57954750</v>
      </c>
      <c r="P46" s="40">
        <v>1.4737437415792013E-2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44651</v>
      </c>
      <c r="E47" s="37">
        <v>49.8</v>
      </c>
      <c r="F47" s="37">
        <v>48.916666666666664</v>
      </c>
      <c r="G47" s="38">
        <v>47.833333333333329</v>
      </c>
      <c r="H47" s="38">
        <v>45.866666666666667</v>
      </c>
      <c r="I47" s="38">
        <v>44.783333333333331</v>
      </c>
      <c r="J47" s="38">
        <v>50.883333333333326</v>
      </c>
      <c r="K47" s="38">
        <v>51.966666666666654</v>
      </c>
      <c r="L47" s="38">
        <v>53.933333333333323</v>
      </c>
      <c r="M47" s="28">
        <v>50</v>
      </c>
      <c r="N47" s="28">
        <v>46.95</v>
      </c>
      <c r="O47" s="39">
        <v>109179000</v>
      </c>
      <c r="P47" s="40">
        <v>-6.9716359469009642E-3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44651</v>
      </c>
      <c r="E48" s="37">
        <v>349.85</v>
      </c>
      <c r="F48" s="37">
        <v>364.25</v>
      </c>
      <c r="G48" s="38">
        <v>333.8</v>
      </c>
      <c r="H48" s="38">
        <v>317.75</v>
      </c>
      <c r="I48" s="38">
        <v>287.3</v>
      </c>
      <c r="J48" s="38">
        <v>380.3</v>
      </c>
      <c r="K48" s="38">
        <v>410.75000000000006</v>
      </c>
      <c r="L48" s="38">
        <v>426.8</v>
      </c>
      <c r="M48" s="28">
        <v>394.7</v>
      </c>
      <c r="N48" s="28">
        <v>348.2</v>
      </c>
      <c r="O48" s="39">
        <v>16481800</v>
      </c>
      <c r="P48" s="40">
        <v>0.31005484460694699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44651</v>
      </c>
      <c r="E49" s="37">
        <v>15567.7</v>
      </c>
      <c r="F49" s="37">
        <v>15395.883333333333</v>
      </c>
      <c r="G49" s="38">
        <v>15196.816666666666</v>
      </c>
      <c r="H49" s="38">
        <v>14825.933333333332</v>
      </c>
      <c r="I49" s="38">
        <v>14626.866666666665</v>
      </c>
      <c r="J49" s="38">
        <v>15766.766666666666</v>
      </c>
      <c r="K49" s="38">
        <v>15965.833333333336</v>
      </c>
      <c r="L49" s="38">
        <v>16336.716666666667</v>
      </c>
      <c r="M49" s="28">
        <v>15594.95</v>
      </c>
      <c r="N49" s="28">
        <v>15025</v>
      </c>
      <c r="O49" s="39">
        <v>123300</v>
      </c>
      <c r="P49" s="40">
        <v>2.9645093945720249E-2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44651</v>
      </c>
      <c r="E50" s="37">
        <v>346.95</v>
      </c>
      <c r="F50" s="37">
        <v>341.41666666666669</v>
      </c>
      <c r="G50" s="38">
        <v>334.73333333333335</v>
      </c>
      <c r="H50" s="38">
        <v>322.51666666666665</v>
      </c>
      <c r="I50" s="38">
        <v>315.83333333333331</v>
      </c>
      <c r="J50" s="38">
        <v>353.63333333333338</v>
      </c>
      <c r="K50" s="38">
        <v>360.31666666666666</v>
      </c>
      <c r="L50" s="38">
        <v>372.53333333333342</v>
      </c>
      <c r="M50" s="28">
        <v>348.1</v>
      </c>
      <c r="N50" s="28">
        <v>329.2</v>
      </c>
      <c r="O50" s="39">
        <v>22879800</v>
      </c>
      <c r="P50" s="40">
        <v>-4.111345805672903E-2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44651</v>
      </c>
      <c r="E51" s="37">
        <v>3424.1</v>
      </c>
      <c r="F51" s="37">
        <v>3394.7000000000003</v>
      </c>
      <c r="G51" s="38">
        <v>3354.4000000000005</v>
      </c>
      <c r="H51" s="38">
        <v>3284.7000000000003</v>
      </c>
      <c r="I51" s="38">
        <v>3244.4000000000005</v>
      </c>
      <c r="J51" s="38">
        <v>3464.4000000000005</v>
      </c>
      <c r="K51" s="38">
        <v>3504.7000000000007</v>
      </c>
      <c r="L51" s="38">
        <v>3574.4000000000005</v>
      </c>
      <c r="M51" s="28">
        <v>3435</v>
      </c>
      <c r="N51" s="28">
        <v>3325</v>
      </c>
      <c r="O51" s="39">
        <v>1691200</v>
      </c>
      <c r="P51" s="40">
        <v>5.0565287613368121E-2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44651</v>
      </c>
      <c r="E52" s="37">
        <v>407.6</v>
      </c>
      <c r="F52" s="37">
        <v>402.48333333333335</v>
      </c>
      <c r="G52" s="38">
        <v>396.11666666666667</v>
      </c>
      <c r="H52" s="38">
        <v>384.63333333333333</v>
      </c>
      <c r="I52" s="38">
        <v>378.26666666666665</v>
      </c>
      <c r="J52" s="38">
        <v>413.9666666666667</v>
      </c>
      <c r="K52" s="38">
        <v>420.33333333333337</v>
      </c>
      <c r="L52" s="38">
        <v>431.81666666666672</v>
      </c>
      <c r="M52" s="28">
        <v>408.85</v>
      </c>
      <c r="N52" s="28">
        <v>391</v>
      </c>
      <c r="O52" s="39">
        <v>3991000</v>
      </c>
      <c r="P52" s="40">
        <v>4.6353101567825496E-2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44651</v>
      </c>
      <c r="E53" s="37">
        <v>360.45</v>
      </c>
      <c r="F53" s="37">
        <v>357.26666666666665</v>
      </c>
      <c r="G53" s="38">
        <v>353.33333333333331</v>
      </c>
      <c r="H53" s="38">
        <v>346.21666666666664</v>
      </c>
      <c r="I53" s="38">
        <v>342.2833333333333</v>
      </c>
      <c r="J53" s="38">
        <v>364.38333333333333</v>
      </c>
      <c r="K53" s="38">
        <v>368.31666666666672</v>
      </c>
      <c r="L53" s="38">
        <v>375.43333333333334</v>
      </c>
      <c r="M53" s="28">
        <v>361.2</v>
      </c>
      <c r="N53" s="28">
        <v>350.15</v>
      </c>
      <c r="O53" s="39">
        <v>20166300</v>
      </c>
      <c r="P53" s="40">
        <v>-1.9598236158745713E-3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44651</v>
      </c>
      <c r="E54" s="37">
        <v>219.75</v>
      </c>
      <c r="F54" s="37">
        <v>218.4</v>
      </c>
      <c r="G54" s="38">
        <v>216.20000000000002</v>
      </c>
      <c r="H54" s="38">
        <v>212.65</v>
      </c>
      <c r="I54" s="38">
        <v>210.45000000000002</v>
      </c>
      <c r="J54" s="38">
        <v>221.95000000000002</v>
      </c>
      <c r="K54" s="38">
        <v>224.15</v>
      </c>
      <c r="L54" s="38">
        <v>227.70000000000002</v>
      </c>
      <c r="M54" s="28">
        <v>220.6</v>
      </c>
      <c r="N54" s="28">
        <v>214.85</v>
      </c>
      <c r="O54" s="39">
        <v>41623200</v>
      </c>
      <c r="P54" s="40">
        <v>2.1197668256491786E-2</v>
      </c>
    </row>
    <row r="55" spans="1:16" ht="12.75" customHeight="1">
      <c r="A55" s="28">
        <v>45</v>
      </c>
      <c r="B55" s="29" t="s">
        <v>63</v>
      </c>
      <c r="C55" s="30" t="s">
        <v>329</v>
      </c>
      <c r="D55" s="31">
        <v>44651</v>
      </c>
      <c r="E55" s="37">
        <v>580.1</v>
      </c>
      <c r="F55" s="37">
        <v>574.35</v>
      </c>
      <c r="G55" s="38">
        <v>565.85</v>
      </c>
      <c r="H55" s="38">
        <v>551.6</v>
      </c>
      <c r="I55" s="38">
        <v>543.1</v>
      </c>
      <c r="J55" s="38">
        <v>588.6</v>
      </c>
      <c r="K55" s="38">
        <v>597.1</v>
      </c>
      <c r="L55" s="38">
        <v>611.35</v>
      </c>
      <c r="M55" s="28">
        <v>582.85</v>
      </c>
      <c r="N55" s="28">
        <v>560.1</v>
      </c>
      <c r="O55" s="39">
        <v>3104400</v>
      </c>
      <c r="P55" s="40">
        <v>-2.0910209102091022E-2</v>
      </c>
    </row>
    <row r="56" spans="1:16" ht="12.75" customHeight="1">
      <c r="A56" s="28">
        <v>46</v>
      </c>
      <c r="B56" s="29" t="s">
        <v>44</v>
      </c>
      <c r="C56" s="30" t="s">
        <v>340</v>
      </c>
      <c r="D56" s="31">
        <v>44651</v>
      </c>
      <c r="E56" s="37">
        <v>376.2</v>
      </c>
      <c r="F56" s="37">
        <v>370.3</v>
      </c>
      <c r="G56" s="38">
        <v>362.75</v>
      </c>
      <c r="H56" s="38">
        <v>349.3</v>
      </c>
      <c r="I56" s="38">
        <v>341.75</v>
      </c>
      <c r="J56" s="38">
        <v>383.75</v>
      </c>
      <c r="K56" s="38">
        <v>391.30000000000007</v>
      </c>
      <c r="L56" s="38">
        <v>404.75</v>
      </c>
      <c r="M56" s="28">
        <v>377.85</v>
      </c>
      <c r="N56" s="28">
        <v>356.85</v>
      </c>
      <c r="O56" s="39">
        <v>1801500</v>
      </c>
      <c r="P56" s="40">
        <v>-4.455051710421639E-2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44651</v>
      </c>
      <c r="E57" s="37">
        <v>689.9</v>
      </c>
      <c r="F57" s="37">
        <v>683.15</v>
      </c>
      <c r="G57" s="38">
        <v>674.94999999999993</v>
      </c>
      <c r="H57" s="38">
        <v>660</v>
      </c>
      <c r="I57" s="38">
        <v>651.79999999999995</v>
      </c>
      <c r="J57" s="38">
        <v>698.09999999999991</v>
      </c>
      <c r="K57" s="38">
        <v>706.3</v>
      </c>
      <c r="L57" s="38">
        <v>721.24999999999989</v>
      </c>
      <c r="M57" s="28">
        <v>691.35</v>
      </c>
      <c r="N57" s="28">
        <v>668.2</v>
      </c>
      <c r="O57" s="39">
        <v>8957500</v>
      </c>
      <c r="P57" s="40">
        <v>4.3389633080955156E-2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44651</v>
      </c>
      <c r="E58" s="37">
        <v>926.85</v>
      </c>
      <c r="F58" s="37">
        <v>922.79999999999984</v>
      </c>
      <c r="G58" s="38">
        <v>916.09999999999968</v>
      </c>
      <c r="H58" s="38">
        <v>905.3499999999998</v>
      </c>
      <c r="I58" s="38">
        <v>898.64999999999964</v>
      </c>
      <c r="J58" s="38">
        <v>933.54999999999973</v>
      </c>
      <c r="K58" s="38">
        <v>940.24999999999977</v>
      </c>
      <c r="L58" s="38">
        <v>950.99999999999977</v>
      </c>
      <c r="M58" s="28">
        <v>929.5</v>
      </c>
      <c r="N58" s="28">
        <v>912.05</v>
      </c>
      <c r="O58" s="39">
        <v>9506250</v>
      </c>
      <c r="P58" s="40">
        <v>2.2084003074987771E-2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44651</v>
      </c>
      <c r="E59" s="37">
        <v>169</v>
      </c>
      <c r="F59" s="37">
        <v>166.38333333333335</v>
      </c>
      <c r="G59" s="38">
        <v>163.16666666666671</v>
      </c>
      <c r="H59" s="38">
        <v>157.33333333333337</v>
      </c>
      <c r="I59" s="38">
        <v>154.11666666666673</v>
      </c>
      <c r="J59" s="38">
        <v>172.2166666666667</v>
      </c>
      <c r="K59" s="38">
        <v>175.43333333333334</v>
      </c>
      <c r="L59" s="38">
        <v>181.26666666666668</v>
      </c>
      <c r="M59" s="28">
        <v>169.6</v>
      </c>
      <c r="N59" s="28">
        <v>160.55000000000001</v>
      </c>
      <c r="O59" s="39">
        <v>39274200</v>
      </c>
      <c r="P59" s="40">
        <v>7.8422327297889519E-2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44651</v>
      </c>
      <c r="E60" s="37">
        <v>4534.3500000000004</v>
      </c>
      <c r="F60" s="37">
        <v>4484</v>
      </c>
      <c r="G60" s="38">
        <v>4408</v>
      </c>
      <c r="H60" s="38">
        <v>4281.6499999999996</v>
      </c>
      <c r="I60" s="38">
        <v>4205.6499999999996</v>
      </c>
      <c r="J60" s="38">
        <v>4610.3500000000004</v>
      </c>
      <c r="K60" s="38">
        <v>4686.3500000000004</v>
      </c>
      <c r="L60" s="38">
        <v>4812.7000000000007</v>
      </c>
      <c r="M60" s="28">
        <v>4560</v>
      </c>
      <c r="N60" s="28">
        <v>4357.6499999999996</v>
      </c>
      <c r="O60" s="39">
        <v>525400</v>
      </c>
      <c r="P60" s="40">
        <v>1.1162432640492687E-2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44651</v>
      </c>
      <c r="E61" s="37">
        <v>1432.45</v>
      </c>
      <c r="F61" s="37">
        <v>1416.8166666666668</v>
      </c>
      <c r="G61" s="38">
        <v>1396.7333333333336</v>
      </c>
      <c r="H61" s="38">
        <v>1361.0166666666667</v>
      </c>
      <c r="I61" s="38">
        <v>1340.9333333333334</v>
      </c>
      <c r="J61" s="38">
        <v>1452.5333333333338</v>
      </c>
      <c r="K61" s="38">
        <v>1472.6166666666672</v>
      </c>
      <c r="L61" s="38">
        <v>1508.3333333333339</v>
      </c>
      <c r="M61" s="28">
        <v>1436.9</v>
      </c>
      <c r="N61" s="28">
        <v>1381.1</v>
      </c>
      <c r="O61" s="39">
        <v>1944600</v>
      </c>
      <c r="P61" s="40">
        <v>-1.6811183861263491E-2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44651</v>
      </c>
      <c r="E62" s="37">
        <v>598.70000000000005</v>
      </c>
      <c r="F62" s="37">
        <v>590.83333333333337</v>
      </c>
      <c r="G62" s="38">
        <v>581.36666666666679</v>
      </c>
      <c r="H62" s="38">
        <v>564.03333333333342</v>
      </c>
      <c r="I62" s="38">
        <v>554.56666666666683</v>
      </c>
      <c r="J62" s="38">
        <v>608.16666666666674</v>
      </c>
      <c r="K62" s="38">
        <v>617.63333333333321</v>
      </c>
      <c r="L62" s="38">
        <v>634.9666666666667</v>
      </c>
      <c r="M62" s="28">
        <v>600.29999999999995</v>
      </c>
      <c r="N62" s="28">
        <v>573.5</v>
      </c>
      <c r="O62" s="39">
        <v>5508000</v>
      </c>
      <c r="P62" s="40">
        <v>3.3517924803264354E-3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44651</v>
      </c>
      <c r="E63" s="37">
        <v>774.8</v>
      </c>
      <c r="F63" s="37">
        <v>766.58333333333337</v>
      </c>
      <c r="G63" s="38">
        <v>756.2166666666667</v>
      </c>
      <c r="H63" s="38">
        <v>737.63333333333333</v>
      </c>
      <c r="I63" s="38">
        <v>727.26666666666665</v>
      </c>
      <c r="J63" s="38">
        <v>785.16666666666674</v>
      </c>
      <c r="K63" s="38">
        <v>795.5333333333333</v>
      </c>
      <c r="L63" s="38">
        <v>814.11666666666679</v>
      </c>
      <c r="M63" s="28">
        <v>776.95</v>
      </c>
      <c r="N63" s="28">
        <v>748</v>
      </c>
      <c r="O63" s="39">
        <v>842500</v>
      </c>
      <c r="P63" s="40">
        <v>2.6656511805026657E-2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44651</v>
      </c>
      <c r="E64" s="37">
        <v>428.15</v>
      </c>
      <c r="F64" s="37">
        <v>423.88333333333338</v>
      </c>
      <c r="G64" s="38">
        <v>418.26666666666677</v>
      </c>
      <c r="H64" s="38">
        <v>408.38333333333338</v>
      </c>
      <c r="I64" s="38">
        <v>402.76666666666677</v>
      </c>
      <c r="J64" s="38">
        <v>433.76666666666677</v>
      </c>
      <c r="K64" s="38">
        <v>439.38333333333344</v>
      </c>
      <c r="L64" s="38">
        <v>449.26666666666677</v>
      </c>
      <c r="M64" s="28">
        <v>429.5</v>
      </c>
      <c r="N64" s="28">
        <v>414</v>
      </c>
      <c r="O64" s="39">
        <v>4105200</v>
      </c>
      <c r="P64" s="40">
        <v>-6.0422960725075532E-2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44651</v>
      </c>
      <c r="E65" s="37">
        <v>125.25</v>
      </c>
      <c r="F65" s="37">
        <v>124.43333333333334</v>
      </c>
      <c r="G65" s="38">
        <v>123.31666666666668</v>
      </c>
      <c r="H65" s="38">
        <v>121.38333333333334</v>
      </c>
      <c r="I65" s="38">
        <v>120.26666666666668</v>
      </c>
      <c r="J65" s="38">
        <v>126.36666666666667</v>
      </c>
      <c r="K65" s="38">
        <v>127.48333333333335</v>
      </c>
      <c r="L65" s="38">
        <v>129.41666666666669</v>
      </c>
      <c r="M65" s="28">
        <v>125.55</v>
      </c>
      <c r="N65" s="28">
        <v>122.5</v>
      </c>
      <c r="O65" s="39">
        <v>11182600</v>
      </c>
      <c r="P65" s="40">
        <v>3.0497102775236353E-3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44651</v>
      </c>
      <c r="E66" s="37">
        <v>958.65</v>
      </c>
      <c r="F66" s="37">
        <v>951.2166666666667</v>
      </c>
      <c r="G66" s="38">
        <v>942.43333333333339</v>
      </c>
      <c r="H66" s="38">
        <v>926.2166666666667</v>
      </c>
      <c r="I66" s="38">
        <v>917.43333333333339</v>
      </c>
      <c r="J66" s="38">
        <v>967.43333333333339</v>
      </c>
      <c r="K66" s="38">
        <v>976.2166666666667</v>
      </c>
      <c r="L66" s="38">
        <v>992.43333333333339</v>
      </c>
      <c r="M66" s="28">
        <v>960</v>
      </c>
      <c r="N66" s="28">
        <v>935</v>
      </c>
      <c r="O66" s="39">
        <v>1432800</v>
      </c>
      <c r="P66" s="40">
        <v>-2.4509803921568627E-2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44651</v>
      </c>
      <c r="E67" s="37">
        <v>564.4</v>
      </c>
      <c r="F67" s="37">
        <v>554.05000000000007</v>
      </c>
      <c r="G67" s="38">
        <v>538.10000000000014</v>
      </c>
      <c r="H67" s="38">
        <v>511.80000000000007</v>
      </c>
      <c r="I67" s="38">
        <v>495.85000000000014</v>
      </c>
      <c r="J67" s="38">
        <v>580.35000000000014</v>
      </c>
      <c r="K67" s="38">
        <v>596.30000000000018</v>
      </c>
      <c r="L67" s="38">
        <v>622.60000000000014</v>
      </c>
      <c r="M67" s="28">
        <v>570</v>
      </c>
      <c r="N67" s="28">
        <v>527.75</v>
      </c>
      <c r="O67" s="39">
        <v>13825000</v>
      </c>
      <c r="P67" s="40">
        <v>3.0836205332849627E-3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44651</v>
      </c>
      <c r="E68" s="37">
        <v>1570.35</v>
      </c>
      <c r="F68" s="37">
        <v>1552.5833333333333</v>
      </c>
      <c r="G68" s="38">
        <v>1513.3666666666666</v>
      </c>
      <c r="H68" s="38">
        <v>1456.3833333333332</v>
      </c>
      <c r="I68" s="38">
        <v>1417.1666666666665</v>
      </c>
      <c r="J68" s="38">
        <v>1609.5666666666666</v>
      </c>
      <c r="K68" s="38">
        <v>1648.7833333333333</v>
      </c>
      <c r="L68" s="38">
        <v>1705.7666666666667</v>
      </c>
      <c r="M68" s="28">
        <v>1591.8</v>
      </c>
      <c r="N68" s="28">
        <v>1495.6</v>
      </c>
      <c r="O68" s="39">
        <v>602000</v>
      </c>
      <c r="P68" s="40">
        <v>0.13853427895981088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44651</v>
      </c>
      <c r="E69" s="37">
        <v>2004.5</v>
      </c>
      <c r="F69" s="37">
        <v>1990.8333333333333</v>
      </c>
      <c r="G69" s="38">
        <v>1965.6666666666665</v>
      </c>
      <c r="H69" s="38">
        <v>1926.8333333333333</v>
      </c>
      <c r="I69" s="38">
        <v>1901.6666666666665</v>
      </c>
      <c r="J69" s="38">
        <v>2029.6666666666665</v>
      </c>
      <c r="K69" s="38">
        <v>2054.833333333333</v>
      </c>
      <c r="L69" s="38">
        <v>2093.6666666666665</v>
      </c>
      <c r="M69" s="28">
        <v>2016</v>
      </c>
      <c r="N69" s="28">
        <v>1952</v>
      </c>
      <c r="O69" s="39">
        <v>1910750</v>
      </c>
      <c r="P69" s="40">
        <v>1.5546106829657189E-2</v>
      </c>
    </row>
    <row r="70" spans="1:16" ht="12.75" customHeight="1">
      <c r="A70" s="28">
        <v>60</v>
      </c>
      <c r="B70" s="29" t="s">
        <v>44</v>
      </c>
      <c r="C70" s="30" t="s">
        <v>348</v>
      </c>
      <c r="D70" s="31">
        <v>44651</v>
      </c>
      <c r="E70" s="37">
        <v>263.64999999999998</v>
      </c>
      <c r="F70" s="37">
        <v>261.63333333333333</v>
      </c>
      <c r="G70" s="38">
        <v>257.26666666666665</v>
      </c>
      <c r="H70" s="38">
        <v>250.88333333333333</v>
      </c>
      <c r="I70" s="38">
        <v>246.51666666666665</v>
      </c>
      <c r="J70" s="38">
        <v>268.01666666666665</v>
      </c>
      <c r="K70" s="38">
        <v>272.38333333333333</v>
      </c>
      <c r="L70" s="38">
        <v>278.76666666666665</v>
      </c>
      <c r="M70" s="28">
        <v>266</v>
      </c>
      <c r="N70" s="28">
        <v>255.25</v>
      </c>
      <c r="O70" s="39">
        <v>14835000</v>
      </c>
      <c r="P70" s="40">
        <v>2.8872228425586219E-2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44651</v>
      </c>
      <c r="E71" s="37">
        <v>4270.95</v>
      </c>
      <c r="F71" s="37">
        <v>4214.1333333333332</v>
      </c>
      <c r="G71" s="38">
        <v>4143.4666666666662</v>
      </c>
      <c r="H71" s="38">
        <v>4015.9833333333331</v>
      </c>
      <c r="I71" s="38">
        <v>3945.3166666666662</v>
      </c>
      <c r="J71" s="38">
        <v>4341.6166666666668</v>
      </c>
      <c r="K71" s="38">
        <v>4412.2833333333347</v>
      </c>
      <c r="L71" s="38">
        <v>4539.7666666666664</v>
      </c>
      <c r="M71" s="28">
        <v>4284.8</v>
      </c>
      <c r="N71" s="28">
        <v>4086.65</v>
      </c>
      <c r="O71" s="39">
        <v>2595700</v>
      </c>
      <c r="P71" s="40">
        <v>3.1303138042974186E-3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44651</v>
      </c>
      <c r="E72" s="37">
        <v>4314.7</v>
      </c>
      <c r="F72" s="37">
        <v>4277.166666666667</v>
      </c>
      <c r="G72" s="38">
        <v>4229.5333333333338</v>
      </c>
      <c r="H72" s="38">
        <v>4144.3666666666668</v>
      </c>
      <c r="I72" s="38">
        <v>4096.7333333333336</v>
      </c>
      <c r="J72" s="38">
        <v>4362.3333333333339</v>
      </c>
      <c r="K72" s="38">
        <v>4409.9666666666672</v>
      </c>
      <c r="L72" s="38">
        <v>4495.1333333333341</v>
      </c>
      <c r="M72" s="28">
        <v>4324.8</v>
      </c>
      <c r="N72" s="28">
        <v>4192</v>
      </c>
      <c r="O72" s="39">
        <v>444500</v>
      </c>
      <c r="P72" s="40">
        <v>3.0425963488843813E-2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44651</v>
      </c>
      <c r="E73" s="37">
        <v>351.3</v>
      </c>
      <c r="F73" s="37">
        <v>348.01666666666671</v>
      </c>
      <c r="G73" s="38">
        <v>343.13333333333344</v>
      </c>
      <c r="H73" s="38">
        <v>334.96666666666675</v>
      </c>
      <c r="I73" s="38">
        <v>330.08333333333348</v>
      </c>
      <c r="J73" s="38">
        <v>356.18333333333339</v>
      </c>
      <c r="K73" s="38">
        <v>361.06666666666672</v>
      </c>
      <c r="L73" s="38">
        <v>369.23333333333335</v>
      </c>
      <c r="M73" s="28">
        <v>352.9</v>
      </c>
      <c r="N73" s="28">
        <v>339.85</v>
      </c>
      <c r="O73" s="39">
        <v>39045600</v>
      </c>
      <c r="P73" s="40">
        <v>-2.6972353337828725E-3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44651</v>
      </c>
      <c r="E74" s="37">
        <v>4074.25</v>
      </c>
      <c r="F74" s="37">
        <v>4089.1666666666665</v>
      </c>
      <c r="G74" s="38">
        <v>4046.7833333333328</v>
      </c>
      <c r="H74" s="38">
        <v>4019.3166666666662</v>
      </c>
      <c r="I74" s="38">
        <v>3976.9333333333325</v>
      </c>
      <c r="J74" s="38">
        <v>4116.6333333333332</v>
      </c>
      <c r="K74" s="38">
        <v>4159.0166666666673</v>
      </c>
      <c r="L74" s="38">
        <v>4186.4833333333336</v>
      </c>
      <c r="M74" s="28">
        <v>4131.55</v>
      </c>
      <c r="N74" s="28">
        <v>4061.7</v>
      </c>
      <c r="O74" s="39">
        <v>2917500</v>
      </c>
      <c r="P74" s="40">
        <v>4.8705966930265993E-2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44651</v>
      </c>
      <c r="E75" s="37">
        <v>2594.75</v>
      </c>
      <c r="F75" s="37">
        <v>2585.9166666666665</v>
      </c>
      <c r="G75" s="38">
        <v>2551.833333333333</v>
      </c>
      <c r="H75" s="38">
        <v>2508.9166666666665</v>
      </c>
      <c r="I75" s="38">
        <v>2474.833333333333</v>
      </c>
      <c r="J75" s="38">
        <v>2628.833333333333</v>
      </c>
      <c r="K75" s="38">
        <v>2662.9166666666661</v>
      </c>
      <c r="L75" s="38">
        <v>2705.833333333333</v>
      </c>
      <c r="M75" s="28">
        <v>2620</v>
      </c>
      <c r="N75" s="28">
        <v>2543</v>
      </c>
      <c r="O75" s="39">
        <v>3005450</v>
      </c>
      <c r="P75" s="40">
        <v>2.2870756402620606E-2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44651</v>
      </c>
      <c r="E76" s="37">
        <v>1789.35</v>
      </c>
      <c r="F76" s="37">
        <v>1791.6333333333332</v>
      </c>
      <c r="G76" s="38">
        <v>1779.3166666666664</v>
      </c>
      <c r="H76" s="38">
        <v>1769.2833333333331</v>
      </c>
      <c r="I76" s="38">
        <v>1756.9666666666662</v>
      </c>
      <c r="J76" s="38">
        <v>1801.6666666666665</v>
      </c>
      <c r="K76" s="38">
        <v>1813.9833333333331</v>
      </c>
      <c r="L76" s="38">
        <v>1824.0166666666667</v>
      </c>
      <c r="M76" s="28">
        <v>1803.95</v>
      </c>
      <c r="N76" s="28">
        <v>1781.6</v>
      </c>
      <c r="O76" s="39">
        <v>5210700</v>
      </c>
      <c r="P76" s="40">
        <v>2.6657997399219768E-2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44651</v>
      </c>
      <c r="E77" s="37">
        <v>149.4</v>
      </c>
      <c r="F77" s="37">
        <v>148.56666666666669</v>
      </c>
      <c r="G77" s="38">
        <v>147.43333333333339</v>
      </c>
      <c r="H77" s="38">
        <v>145.4666666666667</v>
      </c>
      <c r="I77" s="38">
        <v>144.3333333333334</v>
      </c>
      <c r="J77" s="38">
        <v>150.53333333333339</v>
      </c>
      <c r="K77" s="38">
        <v>151.66666666666666</v>
      </c>
      <c r="L77" s="38">
        <v>153.63333333333338</v>
      </c>
      <c r="M77" s="28">
        <v>149.69999999999999</v>
      </c>
      <c r="N77" s="28">
        <v>146.6</v>
      </c>
      <c r="O77" s="39">
        <v>23119200</v>
      </c>
      <c r="P77" s="40">
        <v>-1.8650917003419335E-3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44651</v>
      </c>
      <c r="E78" s="37">
        <v>97.25</v>
      </c>
      <c r="F78" s="37">
        <v>96.25</v>
      </c>
      <c r="G78" s="38">
        <v>95</v>
      </c>
      <c r="H78" s="38">
        <v>92.75</v>
      </c>
      <c r="I78" s="38">
        <v>91.5</v>
      </c>
      <c r="J78" s="38">
        <v>98.5</v>
      </c>
      <c r="K78" s="38">
        <v>99.75</v>
      </c>
      <c r="L78" s="38">
        <v>102</v>
      </c>
      <c r="M78" s="28">
        <v>97.5</v>
      </c>
      <c r="N78" s="28">
        <v>94</v>
      </c>
      <c r="O78" s="39">
        <v>66150000</v>
      </c>
      <c r="P78" s="40">
        <v>1.0232131948686623E-2</v>
      </c>
    </row>
    <row r="79" spans="1:16" ht="12.75" customHeight="1">
      <c r="A79" s="28">
        <v>69</v>
      </c>
      <c r="B79" s="29" t="s">
        <v>87</v>
      </c>
      <c r="C79" s="30" t="s">
        <v>363</v>
      </c>
      <c r="D79" s="31">
        <v>44651</v>
      </c>
      <c r="E79" s="37">
        <v>126.6</v>
      </c>
      <c r="F79" s="37">
        <v>125.83333333333333</v>
      </c>
      <c r="G79" s="38">
        <v>122.01666666666665</v>
      </c>
      <c r="H79" s="38">
        <v>117.43333333333332</v>
      </c>
      <c r="I79" s="38">
        <v>113.61666666666665</v>
      </c>
      <c r="J79" s="38">
        <v>130.41666666666666</v>
      </c>
      <c r="K79" s="38">
        <v>134.23333333333335</v>
      </c>
      <c r="L79" s="38">
        <v>138.81666666666666</v>
      </c>
      <c r="M79" s="28">
        <v>129.65</v>
      </c>
      <c r="N79" s="28">
        <v>121.25</v>
      </c>
      <c r="O79" s="39">
        <v>15566200</v>
      </c>
      <c r="P79" s="40">
        <v>7.0647603027754417E-3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44651</v>
      </c>
      <c r="E80" s="37">
        <v>142.19999999999999</v>
      </c>
      <c r="F80" s="37">
        <v>138.58333333333334</v>
      </c>
      <c r="G80" s="38">
        <v>134.51666666666668</v>
      </c>
      <c r="H80" s="38">
        <v>126.83333333333334</v>
      </c>
      <c r="I80" s="38">
        <v>122.76666666666668</v>
      </c>
      <c r="J80" s="38">
        <v>146.26666666666668</v>
      </c>
      <c r="K80" s="38">
        <v>150.33333333333334</v>
      </c>
      <c r="L80" s="38">
        <v>158.01666666666668</v>
      </c>
      <c r="M80" s="28">
        <v>142.65</v>
      </c>
      <c r="N80" s="28">
        <v>130.9</v>
      </c>
      <c r="O80" s="39">
        <v>27584200</v>
      </c>
      <c r="P80" s="40">
        <v>-5.6934306569343063E-2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44651</v>
      </c>
      <c r="E81" s="37">
        <v>449.85</v>
      </c>
      <c r="F81" s="37">
        <v>446.36666666666662</v>
      </c>
      <c r="G81" s="38">
        <v>441.63333333333321</v>
      </c>
      <c r="H81" s="38">
        <v>433.41666666666657</v>
      </c>
      <c r="I81" s="38">
        <v>428.68333333333317</v>
      </c>
      <c r="J81" s="38">
        <v>454.58333333333326</v>
      </c>
      <c r="K81" s="38">
        <v>459.31666666666672</v>
      </c>
      <c r="L81" s="38">
        <v>467.5333333333333</v>
      </c>
      <c r="M81" s="28">
        <v>451.1</v>
      </c>
      <c r="N81" s="28">
        <v>438.15</v>
      </c>
      <c r="O81" s="39">
        <v>7049500</v>
      </c>
      <c r="P81" s="40">
        <v>-6.3219322418544338E-3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44651</v>
      </c>
      <c r="E82" s="37">
        <v>38.049999999999997</v>
      </c>
      <c r="F82" s="37">
        <v>37.65</v>
      </c>
      <c r="G82" s="38">
        <v>37</v>
      </c>
      <c r="H82" s="38">
        <v>35.950000000000003</v>
      </c>
      <c r="I82" s="38">
        <v>35.300000000000004</v>
      </c>
      <c r="J82" s="38">
        <v>38.699999999999996</v>
      </c>
      <c r="K82" s="38">
        <v>39.349999999999987</v>
      </c>
      <c r="L82" s="38">
        <v>40.399999999999991</v>
      </c>
      <c r="M82" s="28">
        <v>38.299999999999997</v>
      </c>
      <c r="N82" s="28">
        <v>36.6</v>
      </c>
      <c r="O82" s="39">
        <v>103252500</v>
      </c>
      <c r="P82" s="40">
        <v>9.1839162502974067E-2</v>
      </c>
    </row>
    <row r="83" spans="1:16" ht="12.75" customHeight="1">
      <c r="A83" s="28">
        <v>73</v>
      </c>
      <c r="B83" s="29" t="s">
        <v>44</v>
      </c>
      <c r="C83" s="30" t="s">
        <v>380</v>
      </c>
      <c r="D83" s="31">
        <v>44651</v>
      </c>
      <c r="E83" s="37">
        <v>551.6</v>
      </c>
      <c r="F83" s="37">
        <v>548.31666666666672</v>
      </c>
      <c r="G83" s="38">
        <v>541.28333333333342</v>
      </c>
      <c r="H83" s="38">
        <v>530.9666666666667</v>
      </c>
      <c r="I83" s="38">
        <v>523.93333333333339</v>
      </c>
      <c r="J83" s="38">
        <v>558.63333333333344</v>
      </c>
      <c r="K83" s="38">
        <v>565.66666666666674</v>
      </c>
      <c r="L83" s="38">
        <v>575.98333333333346</v>
      </c>
      <c r="M83" s="28">
        <v>555.35</v>
      </c>
      <c r="N83" s="28">
        <v>538</v>
      </c>
      <c r="O83" s="39">
        <v>2822300</v>
      </c>
      <c r="P83" s="40">
        <v>-9.1282519397535376E-3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44651</v>
      </c>
      <c r="E84" s="37">
        <v>770.1</v>
      </c>
      <c r="F84" s="37">
        <v>763.80000000000007</v>
      </c>
      <c r="G84" s="38">
        <v>749.80000000000018</v>
      </c>
      <c r="H84" s="38">
        <v>729.50000000000011</v>
      </c>
      <c r="I84" s="38">
        <v>715.50000000000023</v>
      </c>
      <c r="J84" s="38">
        <v>784.10000000000014</v>
      </c>
      <c r="K84" s="38">
        <v>798.09999999999991</v>
      </c>
      <c r="L84" s="38">
        <v>818.40000000000009</v>
      </c>
      <c r="M84" s="28">
        <v>777.8</v>
      </c>
      <c r="N84" s="28">
        <v>743.5</v>
      </c>
      <c r="O84" s="39">
        <v>6624500</v>
      </c>
      <c r="P84" s="40">
        <v>8.0316373124592305E-2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44651</v>
      </c>
      <c r="E85" s="37">
        <v>1505.6</v>
      </c>
      <c r="F85" s="37">
        <v>1483.7166666666665</v>
      </c>
      <c r="G85" s="38">
        <v>1453.883333333333</v>
      </c>
      <c r="H85" s="38">
        <v>1402.1666666666665</v>
      </c>
      <c r="I85" s="38">
        <v>1372.333333333333</v>
      </c>
      <c r="J85" s="38">
        <v>1535.4333333333329</v>
      </c>
      <c r="K85" s="38">
        <v>1565.2666666666664</v>
      </c>
      <c r="L85" s="38">
        <v>1616.9833333333329</v>
      </c>
      <c r="M85" s="28">
        <v>1513.55</v>
      </c>
      <c r="N85" s="28">
        <v>1432</v>
      </c>
      <c r="O85" s="39">
        <v>5289700</v>
      </c>
      <c r="P85" s="40">
        <v>-4.4651048993822251E-3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44651</v>
      </c>
      <c r="E86" s="37">
        <v>291.75</v>
      </c>
      <c r="F86" s="37">
        <v>289.43333333333334</v>
      </c>
      <c r="G86" s="38">
        <v>284.86666666666667</v>
      </c>
      <c r="H86" s="38">
        <v>277.98333333333335</v>
      </c>
      <c r="I86" s="38">
        <v>273.41666666666669</v>
      </c>
      <c r="J86" s="38">
        <v>296.31666666666666</v>
      </c>
      <c r="K86" s="38">
        <v>300.88333333333338</v>
      </c>
      <c r="L86" s="38">
        <v>307.76666666666665</v>
      </c>
      <c r="M86" s="28">
        <v>294</v>
      </c>
      <c r="N86" s="28">
        <v>282.55</v>
      </c>
      <c r="O86" s="39">
        <v>11372350</v>
      </c>
      <c r="P86" s="40">
        <v>-3.2604265724765656E-3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44651</v>
      </c>
      <c r="E87" s="37">
        <v>1600.85</v>
      </c>
      <c r="F87" s="37">
        <v>1582.45</v>
      </c>
      <c r="G87" s="38">
        <v>1559.8000000000002</v>
      </c>
      <c r="H87" s="38">
        <v>1518.7500000000002</v>
      </c>
      <c r="I87" s="38">
        <v>1496.1000000000004</v>
      </c>
      <c r="J87" s="38">
        <v>1623.5</v>
      </c>
      <c r="K87" s="38">
        <v>1646.15</v>
      </c>
      <c r="L87" s="38">
        <v>1687.1999999999998</v>
      </c>
      <c r="M87" s="28">
        <v>1605.1</v>
      </c>
      <c r="N87" s="28">
        <v>1541.4</v>
      </c>
      <c r="O87" s="39">
        <v>9898050</v>
      </c>
      <c r="P87" s="40">
        <v>2.2605935260449233E-3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44651</v>
      </c>
      <c r="E88" s="37">
        <v>288.8</v>
      </c>
      <c r="F88" s="37">
        <v>285.03333333333336</v>
      </c>
      <c r="G88" s="38">
        <v>277.01666666666671</v>
      </c>
      <c r="H88" s="38">
        <v>265.23333333333335</v>
      </c>
      <c r="I88" s="38">
        <v>257.2166666666667</v>
      </c>
      <c r="J88" s="38">
        <v>296.81666666666672</v>
      </c>
      <c r="K88" s="38">
        <v>304.83333333333337</v>
      </c>
      <c r="L88" s="38">
        <v>316.61666666666673</v>
      </c>
      <c r="M88" s="28">
        <v>293.05</v>
      </c>
      <c r="N88" s="28">
        <v>273.25</v>
      </c>
      <c r="O88" s="39">
        <v>1074400</v>
      </c>
      <c r="P88" s="40">
        <v>-7.7372262773722625E-2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44651</v>
      </c>
      <c r="E89" s="37">
        <v>584.75</v>
      </c>
      <c r="F89" s="37">
        <v>585.91666666666663</v>
      </c>
      <c r="G89" s="38">
        <v>577.83333333333326</v>
      </c>
      <c r="H89" s="38">
        <v>570.91666666666663</v>
      </c>
      <c r="I89" s="38">
        <v>562.83333333333326</v>
      </c>
      <c r="J89" s="38">
        <v>592.83333333333326</v>
      </c>
      <c r="K89" s="38">
        <v>600.91666666666652</v>
      </c>
      <c r="L89" s="38">
        <v>607.83333333333326</v>
      </c>
      <c r="M89" s="28">
        <v>594</v>
      </c>
      <c r="N89" s="28">
        <v>579</v>
      </c>
      <c r="O89" s="39">
        <v>2423750</v>
      </c>
      <c r="P89" s="40">
        <v>1.2532637075718016E-2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44651</v>
      </c>
      <c r="E90" s="37">
        <v>1389.5</v>
      </c>
      <c r="F90" s="37">
        <v>1352.7666666666667</v>
      </c>
      <c r="G90" s="38">
        <v>1309.2333333333333</v>
      </c>
      <c r="H90" s="38">
        <v>1228.9666666666667</v>
      </c>
      <c r="I90" s="38">
        <v>1185.4333333333334</v>
      </c>
      <c r="J90" s="38">
        <v>1433.0333333333333</v>
      </c>
      <c r="K90" s="38">
        <v>1476.5666666666666</v>
      </c>
      <c r="L90" s="38">
        <v>1556.8333333333333</v>
      </c>
      <c r="M90" s="28">
        <v>1396.3</v>
      </c>
      <c r="N90" s="28">
        <v>1272.5</v>
      </c>
      <c r="O90" s="39">
        <v>2108050</v>
      </c>
      <c r="P90" s="40">
        <v>-1.3339261894175189E-2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44651</v>
      </c>
      <c r="E91" s="37">
        <v>1185.5</v>
      </c>
      <c r="F91" s="37">
        <v>1165.1666666666667</v>
      </c>
      <c r="G91" s="38">
        <v>1140.9833333333336</v>
      </c>
      <c r="H91" s="38">
        <v>1096.4666666666669</v>
      </c>
      <c r="I91" s="38">
        <v>1072.2833333333338</v>
      </c>
      <c r="J91" s="38">
        <v>1209.6833333333334</v>
      </c>
      <c r="K91" s="38">
        <v>1233.8666666666663</v>
      </c>
      <c r="L91" s="38">
        <v>1278.3833333333332</v>
      </c>
      <c r="M91" s="28">
        <v>1189.3499999999999</v>
      </c>
      <c r="N91" s="28">
        <v>1120.6500000000001</v>
      </c>
      <c r="O91" s="39">
        <v>4560000</v>
      </c>
      <c r="P91" s="40">
        <v>6.7915690866510545E-2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44651</v>
      </c>
      <c r="E92" s="37">
        <v>1129.05</v>
      </c>
      <c r="F92" s="37">
        <v>1124.7333333333333</v>
      </c>
      <c r="G92" s="38">
        <v>1113.9666666666667</v>
      </c>
      <c r="H92" s="38">
        <v>1098.8833333333334</v>
      </c>
      <c r="I92" s="38">
        <v>1088.1166666666668</v>
      </c>
      <c r="J92" s="38">
        <v>1139.8166666666666</v>
      </c>
      <c r="K92" s="38">
        <v>1150.5833333333335</v>
      </c>
      <c r="L92" s="38">
        <v>1165.6666666666665</v>
      </c>
      <c r="M92" s="28">
        <v>1135.5</v>
      </c>
      <c r="N92" s="28">
        <v>1109.6500000000001</v>
      </c>
      <c r="O92" s="39">
        <v>20265000</v>
      </c>
      <c r="P92" s="40">
        <v>2.3981324278438031E-2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44651</v>
      </c>
      <c r="E93" s="37">
        <v>2370.4</v>
      </c>
      <c r="F93" s="37">
        <v>2373.9833333333336</v>
      </c>
      <c r="G93" s="38">
        <v>2341.666666666667</v>
      </c>
      <c r="H93" s="38">
        <v>2312.9333333333334</v>
      </c>
      <c r="I93" s="38">
        <v>2280.6166666666668</v>
      </c>
      <c r="J93" s="38">
        <v>2402.7166666666672</v>
      </c>
      <c r="K93" s="38">
        <v>2435.0333333333338</v>
      </c>
      <c r="L93" s="38">
        <v>2463.7666666666673</v>
      </c>
      <c r="M93" s="28">
        <v>2406.3000000000002</v>
      </c>
      <c r="N93" s="28">
        <v>2345.25</v>
      </c>
      <c r="O93" s="39">
        <v>23154900</v>
      </c>
      <c r="P93" s="40">
        <v>3.0466882952163522E-2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44651</v>
      </c>
      <c r="E94" s="37">
        <v>2090.4</v>
      </c>
      <c r="F94" s="37">
        <v>2077.1</v>
      </c>
      <c r="G94" s="38">
        <v>2041.35</v>
      </c>
      <c r="H94" s="38">
        <v>1992.3</v>
      </c>
      <c r="I94" s="38">
        <v>1956.55</v>
      </c>
      <c r="J94" s="38">
        <v>2126.1499999999996</v>
      </c>
      <c r="K94" s="38">
        <v>2161.8999999999996</v>
      </c>
      <c r="L94" s="38">
        <v>2210.9499999999998</v>
      </c>
      <c r="M94" s="28">
        <v>2112.85</v>
      </c>
      <c r="N94" s="28">
        <v>2028.05</v>
      </c>
      <c r="O94" s="39">
        <v>2765200</v>
      </c>
      <c r="P94" s="40">
        <v>1.0598640450259484E-2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44651</v>
      </c>
      <c r="E95" s="37">
        <v>1430</v>
      </c>
      <c r="F95" s="37">
        <v>1429.2666666666667</v>
      </c>
      <c r="G95" s="38">
        <v>1417.2833333333333</v>
      </c>
      <c r="H95" s="38">
        <v>1404.5666666666666</v>
      </c>
      <c r="I95" s="38">
        <v>1392.5833333333333</v>
      </c>
      <c r="J95" s="38">
        <v>1441.9833333333333</v>
      </c>
      <c r="K95" s="38">
        <v>1453.9666666666665</v>
      </c>
      <c r="L95" s="38">
        <v>1466.6833333333334</v>
      </c>
      <c r="M95" s="28">
        <v>1441.25</v>
      </c>
      <c r="N95" s="28">
        <v>1416.55</v>
      </c>
      <c r="O95" s="39">
        <v>28514200</v>
      </c>
      <c r="P95" s="40">
        <v>5.5627952435250039E-2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44651</v>
      </c>
      <c r="E96" s="37">
        <v>524.70000000000005</v>
      </c>
      <c r="F96" s="37">
        <v>526.33333333333337</v>
      </c>
      <c r="G96" s="38">
        <v>519.86666666666679</v>
      </c>
      <c r="H96" s="38">
        <v>515.03333333333342</v>
      </c>
      <c r="I96" s="38">
        <v>508.56666666666683</v>
      </c>
      <c r="J96" s="38">
        <v>531.16666666666674</v>
      </c>
      <c r="K96" s="38">
        <v>537.63333333333321</v>
      </c>
      <c r="L96" s="38">
        <v>542.4666666666667</v>
      </c>
      <c r="M96" s="28">
        <v>532.79999999999995</v>
      </c>
      <c r="N96" s="28">
        <v>521.5</v>
      </c>
      <c r="O96" s="39">
        <v>28605500</v>
      </c>
      <c r="P96" s="40">
        <v>9.3060400991971756E-2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44651</v>
      </c>
      <c r="E97" s="37">
        <v>2534.6999999999998</v>
      </c>
      <c r="F97" s="37">
        <v>2525.2666666666664</v>
      </c>
      <c r="G97" s="38">
        <v>2505.583333333333</v>
      </c>
      <c r="H97" s="38">
        <v>2476.4666666666667</v>
      </c>
      <c r="I97" s="38">
        <v>2456.7833333333333</v>
      </c>
      <c r="J97" s="38">
        <v>2554.3833333333328</v>
      </c>
      <c r="K97" s="38">
        <v>2574.0666666666662</v>
      </c>
      <c r="L97" s="38">
        <v>2603.1833333333325</v>
      </c>
      <c r="M97" s="28">
        <v>2544.9499999999998</v>
      </c>
      <c r="N97" s="28">
        <v>2496.15</v>
      </c>
      <c r="O97" s="39">
        <v>3294600</v>
      </c>
      <c r="P97" s="40">
        <v>2.5396825396825397E-2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44651</v>
      </c>
      <c r="E98" s="37">
        <v>572.70000000000005</v>
      </c>
      <c r="F98" s="37">
        <v>560.9</v>
      </c>
      <c r="G98" s="38">
        <v>542.84999999999991</v>
      </c>
      <c r="H98" s="38">
        <v>512.99999999999989</v>
      </c>
      <c r="I98" s="38">
        <v>494.94999999999982</v>
      </c>
      <c r="J98" s="38">
        <v>590.75</v>
      </c>
      <c r="K98" s="38">
        <v>608.79999999999995</v>
      </c>
      <c r="L98" s="38">
        <v>638.65000000000009</v>
      </c>
      <c r="M98" s="28">
        <v>578.95000000000005</v>
      </c>
      <c r="N98" s="28">
        <v>531.04999999999995</v>
      </c>
      <c r="O98" s="39">
        <v>38752675</v>
      </c>
      <c r="P98" s="40">
        <v>0.13027528688781589</v>
      </c>
    </row>
    <row r="99" spans="1:16" ht="12.75" customHeight="1">
      <c r="A99" s="28">
        <v>89</v>
      </c>
      <c r="B99" s="29" t="s">
        <v>120</v>
      </c>
      <c r="C99" s="30" t="s">
        <v>390</v>
      </c>
      <c r="D99" s="31">
        <v>44651</v>
      </c>
      <c r="E99" s="37">
        <v>117.5</v>
      </c>
      <c r="F99" s="37">
        <v>115.91666666666667</v>
      </c>
      <c r="G99" s="38">
        <v>113.88333333333334</v>
      </c>
      <c r="H99" s="38">
        <v>110.26666666666667</v>
      </c>
      <c r="I99" s="38">
        <v>108.23333333333333</v>
      </c>
      <c r="J99" s="38">
        <v>119.53333333333335</v>
      </c>
      <c r="K99" s="38">
        <v>121.56666666666668</v>
      </c>
      <c r="L99" s="38">
        <v>125.18333333333335</v>
      </c>
      <c r="M99" s="28">
        <v>117.95</v>
      </c>
      <c r="N99" s="28">
        <v>112.3</v>
      </c>
      <c r="O99" s="39">
        <v>14086800</v>
      </c>
      <c r="P99" s="40">
        <v>3.2786885245901641E-2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44651</v>
      </c>
      <c r="E100" s="37">
        <v>273.2</v>
      </c>
      <c r="F100" s="37">
        <v>270.28333333333336</v>
      </c>
      <c r="G100" s="38">
        <v>266.26666666666671</v>
      </c>
      <c r="H100" s="38">
        <v>259.33333333333337</v>
      </c>
      <c r="I100" s="38">
        <v>255.31666666666672</v>
      </c>
      <c r="J100" s="38">
        <v>277.2166666666667</v>
      </c>
      <c r="K100" s="38">
        <v>281.23333333333335</v>
      </c>
      <c r="L100" s="38">
        <v>288.16666666666669</v>
      </c>
      <c r="M100" s="28">
        <v>274.3</v>
      </c>
      <c r="N100" s="28">
        <v>263.35000000000002</v>
      </c>
      <c r="O100" s="39">
        <v>10319400</v>
      </c>
      <c r="P100" s="40">
        <v>2.3293172690763052E-2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44651</v>
      </c>
      <c r="E101" s="37">
        <v>2177.35</v>
      </c>
      <c r="F101" s="37">
        <v>2160.3833333333332</v>
      </c>
      <c r="G101" s="38">
        <v>2138.1666666666665</v>
      </c>
      <c r="H101" s="38">
        <v>2098.9833333333331</v>
      </c>
      <c r="I101" s="38">
        <v>2076.7666666666664</v>
      </c>
      <c r="J101" s="38">
        <v>2199.5666666666666</v>
      </c>
      <c r="K101" s="38">
        <v>2221.7833333333338</v>
      </c>
      <c r="L101" s="38">
        <v>2260.9666666666667</v>
      </c>
      <c r="M101" s="28">
        <v>2182.6</v>
      </c>
      <c r="N101" s="28">
        <v>2121.1999999999998</v>
      </c>
      <c r="O101" s="39">
        <v>11055000</v>
      </c>
      <c r="P101" s="40">
        <v>5.0665754283922108E-2</v>
      </c>
    </row>
    <row r="102" spans="1:16" ht="12.75" customHeight="1">
      <c r="A102" s="28">
        <v>92</v>
      </c>
      <c r="B102" s="29" t="s">
        <v>44</v>
      </c>
      <c r="C102" s="30" t="s">
        <v>391</v>
      </c>
      <c r="D102" s="31">
        <v>44651</v>
      </c>
      <c r="E102" s="37">
        <v>41017.75</v>
      </c>
      <c r="F102" s="37">
        <v>40629.916666666664</v>
      </c>
      <c r="G102" s="38">
        <v>39959.833333333328</v>
      </c>
      <c r="H102" s="38">
        <v>38901.916666666664</v>
      </c>
      <c r="I102" s="38">
        <v>38231.833333333328</v>
      </c>
      <c r="J102" s="38">
        <v>41687.833333333328</v>
      </c>
      <c r="K102" s="38">
        <v>42357.916666666657</v>
      </c>
      <c r="L102" s="38">
        <v>43415.833333333328</v>
      </c>
      <c r="M102" s="28">
        <v>41300</v>
      </c>
      <c r="N102" s="28">
        <v>39572</v>
      </c>
      <c r="O102" s="39">
        <v>7380</v>
      </c>
      <c r="P102" s="40">
        <v>-2.9585798816568046E-2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44651</v>
      </c>
      <c r="E103" s="37">
        <v>150.1</v>
      </c>
      <c r="F103" s="37">
        <v>148.35</v>
      </c>
      <c r="G103" s="38">
        <v>145.44999999999999</v>
      </c>
      <c r="H103" s="38">
        <v>140.79999999999998</v>
      </c>
      <c r="I103" s="38">
        <v>137.89999999999998</v>
      </c>
      <c r="J103" s="38">
        <v>153</v>
      </c>
      <c r="K103" s="38">
        <v>155.90000000000003</v>
      </c>
      <c r="L103" s="38">
        <v>160.55000000000001</v>
      </c>
      <c r="M103" s="28">
        <v>151.25</v>
      </c>
      <c r="N103" s="28">
        <v>143.69999999999999</v>
      </c>
      <c r="O103" s="39">
        <v>34769600</v>
      </c>
      <c r="P103" s="40">
        <v>7.8357850206710891E-2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44651</v>
      </c>
      <c r="E104" s="37">
        <v>742.1</v>
      </c>
      <c r="F104" s="37">
        <v>734.16666666666663</v>
      </c>
      <c r="G104" s="38">
        <v>724.93333333333328</v>
      </c>
      <c r="H104" s="38">
        <v>707.76666666666665</v>
      </c>
      <c r="I104" s="38">
        <v>698.5333333333333</v>
      </c>
      <c r="J104" s="38">
        <v>751.33333333333326</v>
      </c>
      <c r="K104" s="38">
        <v>760.56666666666661</v>
      </c>
      <c r="L104" s="38">
        <v>777.73333333333323</v>
      </c>
      <c r="M104" s="28">
        <v>743.4</v>
      </c>
      <c r="N104" s="28">
        <v>717</v>
      </c>
      <c r="O104" s="39">
        <v>95705500</v>
      </c>
      <c r="P104" s="40">
        <v>1.7414331563116157E-3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44651</v>
      </c>
      <c r="E105" s="37">
        <v>1263.4000000000001</v>
      </c>
      <c r="F105" s="37">
        <v>1253.5833333333333</v>
      </c>
      <c r="G105" s="38">
        <v>1237.3666666666666</v>
      </c>
      <c r="H105" s="38">
        <v>1211.3333333333333</v>
      </c>
      <c r="I105" s="38">
        <v>1195.1166666666666</v>
      </c>
      <c r="J105" s="38">
        <v>1279.6166666666666</v>
      </c>
      <c r="K105" s="38">
        <v>1295.8333333333333</v>
      </c>
      <c r="L105" s="38">
        <v>1321.8666666666666</v>
      </c>
      <c r="M105" s="28">
        <v>1269.8</v>
      </c>
      <c r="N105" s="28">
        <v>1227.55</v>
      </c>
      <c r="O105" s="39">
        <v>3077850</v>
      </c>
      <c r="P105" s="40">
        <v>5.8462437883659749E-2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44651</v>
      </c>
      <c r="E106" s="37">
        <v>480.4</v>
      </c>
      <c r="F106" s="37">
        <v>475.0333333333333</v>
      </c>
      <c r="G106" s="38">
        <v>468.26666666666659</v>
      </c>
      <c r="H106" s="38">
        <v>456.13333333333327</v>
      </c>
      <c r="I106" s="38">
        <v>449.36666666666656</v>
      </c>
      <c r="J106" s="38">
        <v>487.16666666666663</v>
      </c>
      <c r="K106" s="38">
        <v>493.93333333333328</v>
      </c>
      <c r="L106" s="38">
        <v>506.06666666666666</v>
      </c>
      <c r="M106" s="28">
        <v>481.8</v>
      </c>
      <c r="N106" s="28">
        <v>462.9</v>
      </c>
      <c r="O106" s="39">
        <v>7481250</v>
      </c>
      <c r="P106" s="40">
        <v>5.5443548387096777E-3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44651</v>
      </c>
      <c r="E107" s="37">
        <v>10.35</v>
      </c>
      <c r="F107" s="37">
        <v>10.366666666666665</v>
      </c>
      <c r="G107" s="38">
        <v>10.033333333333331</v>
      </c>
      <c r="H107" s="38">
        <v>9.7166666666666668</v>
      </c>
      <c r="I107" s="38">
        <v>9.3833333333333329</v>
      </c>
      <c r="J107" s="38">
        <v>10.68333333333333</v>
      </c>
      <c r="K107" s="38">
        <v>11.016666666666662</v>
      </c>
      <c r="L107" s="38">
        <v>11.333333333333329</v>
      </c>
      <c r="M107" s="28">
        <v>10.7</v>
      </c>
      <c r="N107" s="28">
        <v>10.050000000000001</v>
      </c>
      <c r="O107" s="39">
        <v>785470000</v>
      </c>
      <c r="P107" s="40">
        <v>8.6779661016949158E-2</v>
      </c>
    </row>
    <row r="108" spans="1:16" ht="12.75" customHeight="1">
      <c r="A108" s="28">
        <v>98</v>
      </c>
      <c r="B108" s="29" t="s">
        <v>63</v>
      </c>
      <c r="C108" s="30" t="s">
        <v>395</v>
      </c>
      <c r="D108" s="31">
        <v>44651</v>
      </c>
      <c r="E108" s="37">
        <v>57.85</v>
      </c>
      <c r="F108" s="37">
        <v>56.766666666666673</v>
      </c>
      <c r="G108" s="38">
        <v>55.533333333333346</v>
      </c>
      <c r="H108" s="38">
        <v>53.216666666666676</v>
      </c>
      <c r="I108" s="38">
        <v>51.983333333333348</v>
      </c>
      <c r="J108" s="38">
        <v>59.083333333333343</v>
      </c>
      <c r="K108" s="38">
        <v>60.316666666666677</v>
      </c>
      <c r="L108" s="38">
        <v>62.63333333333334</v>
      </c>
      <c r="M108" s="28">
        <v>58</v>
      </c>
      <c r="N108" s="28">
        <v>54.45</v>
      </c>
      <c r="O108" s="39">
        <v>85200000</v>
      </c>
      <c r="P108" s="40">
        <v>4.953998584571833E-3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44651</v>
      </c>
      <c r="E109" s="37">
        <v>42.15</v>
      </c>
      <c r="F109" s="37">
        <v>41.966666666666669</v>
      </c>
      <c r="G109" s="38">
        <v>41.333333333333336</v>
      </c>
      <c r="H109" s="38">
        <v>40.516666666666666</v>
      </c>
      <c r="I109" s="38">
        <v>39.883333333333333</v>
      </c>
      <c r="J109" s="38">
        <v>42.783333333333339</v>
      </c>
      <c r="K109" s="38">
        <v>43.416666666666664</v>
      </c>
      <c r="L109" s="38">
        <v>44.233333333333341</v>
      </c>
      <c r="M109" s="28">
        <v>42.6</v>
      </c>
      <c r="N109" s="28">
        <v>41.15</v>
      </c>
      <c r="O109" s="39">
        <v>138017400</v>
      </c>
      <c r="P109" s="40">
        <v>-4.1646644241550533E-3</v>
      </c>
    </row>
    <row r="110" spans="1:16" ht="12.75" customHeight="1">
      <c r="A110" s="28">
        <v>100</v>
      </c>
      <c r="B110" s="29" t="s">
        <v>44</v>
      </c>
      <c r="C110" s="30" t="s">
        <v>406</v>
      </c>
      <c r="D110" s="31">
        <v>44651</v>
      </c>
      <c r="E110" s="37">
        <v>206.3</v>
      </c>
      <c r="F110" s="37">
        <v>204.15</v>
      </c>
      <c r="G110" s="38">
        <v>201.3</v>
      </c>
      <c r="H110" s="38">
        <v>196.3</v>
      </c>
      <c r="I110" s="38">
        <v>193.45000000000002</v>
      </c>
      <c r="J110" s="38">
        <v>209.15</v>
      </c>
      <c r="K110" s="38">
        <v>211.99999999999997</v>
      </c>
      <c r="L110" s="38">
        <v>217</v>
      </c>
      <c r="M110" s="28">
        <v>207</v>
      </c>
      <c r="N110" s="28">
        <v>199.15</v>
      </c>
      <c r="O110" s="39">
        <v>48082500</v>
      </c>
      <c r="P110" s="40">
        <v>-5.6611089569600622E-3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44651</v>
      </c>
      <c r="E111" s="37">
        <v>347.6</v>
      </c>
      <c r="F111" s="37">
        <v>344.15000000000003</v>
      </c>
      <c r="G111" s="38">
        <v>339.30000000000007</v>
      </c>
      <c r="H111" s="38">
        <v>331.00000000000006</v>
      </c>
      <c r="I111" s="38">
        <v>326.15000000000009</v>
      </c>
      <c r="J111" s="38">
        <v>352.45000000000005</v>
      </c>
      <c r="K111" s="38">
        <v>357.30000000000007</v>
      </c>
      <c r="L111" s="38">
        <v>365.6</v>
      </c>
      <c r="M111" s="28">
        <v>349</v>
      </c>
      <c r="N111" s="28">
        <v>335.85</v>
      </c>
      <c r="O111" s="39">
        <v>18250375</v>
      </c>
      <c r="P111" s="40">
        <v>6.9033530571992107E-3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44651</v>
      </c>
      <c r="E112" s="37">
        <v>200.15</v>
      </c>
      <c r="F112" s="37">
        <v>199.45000000000002</v>
      </c>
      <c r="G112" s="38">
        <v>196.70000000000005</v>
      </c>
      <c r="H112" s="38">
        <v>193.25000000000003</v>
      </c>
      <c r="I112" s="38">
        <v>190.50000000000006</v>
      </c>
      <c r="J112" s="38">
        <v>202.90000000000003</v>
      </c>
      <c r="K112" s="38">
        <v>205.64999999999998</v>
      </c>
      <c r="L112" s="38">
        <v>209.10000000000002</v>
      </c>
      <c r="M112" s="28">
        <v>202.2</v>
      </c>
      <c r="N112" s="28">
        <v>196</v>
      </c>
      <c r="O112" s="39">
        <v>17857680</v>
      </c>
      <c r="P112" s="40">
        <v>6.2709430349449494E-2</v>
      </c>
    </row>
    <row r="113" spans="1:16" ht="12.75" customHeight="1">
      <c r="A113" s="28">
        <v>103</v>
      </c>
      <c r="B113" s="29" t="s">
        <v>42</v>
      </c>
      <c r="C113" s="30" t="s">
        <v>403</v>
      </c>
      <c r="D113" s="31">
        <v>44651</v>
      </c>
      <c r="E113" s="37">
        <v>202.3</v>
      </c>
      <c r="F113" s="37">
        <v>198.43333333333331</v>
      </c>
      <c r="G113" s="38">
        <v>193.86666666666662</v>
      </c>
      <c r="H113" s="38">
        <v>185.43333333333331</v>
      </c>
      <c r="I113" s="38">
        <v>180.86666666666662</v>
      </c>
      <c r="J113" s="38">
        <v>206.86666666666662</v>
      </c>
      <c r="K113" s="38">
        <v>211.43333333333328</v>
      </c>
      <c r="L113" s="38">
        <v>219.86666666666662</v>
      </c>
      <c r="M113" s="28">
        <v>203</v>
      </c>
      <c r="N113" s="28">
        <v>190</v>
      </c>
      <c r="O113" s="39">
        <v>12426500</v>
      </c>
      <c r="P113" s="40">
        <v>3.9291777831675964E-2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44651</v>
      </c>
      <c r="E114" s="37">
        <v>4463.8500000000004</v>
      </c>
      <c r="F114" s="37">
        <v>4407.95</v>
      </c>
      <c r="G114" s="38">
        <v>4325.8999999999996</v>
      </c>
      <c r="H114" s="38">
        <v>4187.95</v>
      </c>
      <c r="I114" s="38">
        <v>4105.8999999999996</v>
      </c>
      <c r="J114" s="38">
        <v>4545.8999999999996</v>
      </c>
      <c r="K114" s="38">
        <v>4627.9500000000007</v>
      </c>
      <c r="L114" s="38">
        <v>4765.8999999999996</v>
      </c>
      <c r="M114" s="28">
        <v>4490</v>
      </c>
      <c r="N114" s="28">
        <v>4270</v>
      </c>
      <c r="O114" s="39">
        <v>346800</v>
      </c>
      <c r="P114" s="40">
        <v>-2.5500526870389884E-2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44651</v>
      </c>
      <c r="E115" s="37">
        <v>1880</v>
      </c>
      <c r="F115" s="37">
        <v>1873.5333333333335</v>
      </c>
      <c r="G115" s="38">
        <v>1848.2666666666671</v>
      </c>
      <c r="H115" s="38">
        <v>1816.5333333333335</v>
      </c>
      <c r="I115" s="38">
        <v>1791.2666666666671</v>
      </c>
      <c r="J115" s="38">
        <v>1905.2666666666671</v>
      </c>
      <c r="K115" s="38">
        <v>1930.5333333333335</v>
      </c>
      <c r="L115" s="38">
        <v>1962.2666666666671</v>
      </c>
      <c r="M115" s="28">
        <v>1898.8</v>
      </c>
      <c r="N115" s="28">
        <v>1841.8</v>
      </c>
      <c r="O115" s="39">
        <v>3407250</v>
      </c>
      <c r="P115" s="40">
        <v>4.7739852398523984E-2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44651</v>
      </c>
      <c r="E116" s="37">
        <v>922.1</v>
      </c>
      <c r="F116" s="37">
        <v>917.94999999999993</v>
      </c>
      <c r="G116" s="38">
        <v>908.49999999999989</v>
      </c>
      <c r="H116" s="38">
        <v>894.9</v>
      </c>
      <c r="I116" s="38">
        <v>885.44999999999993</v>
      </c>
      <c r="J116" s="38">
        <v>931.54999999999984</v>
      </c>
      <c r="K116" s="38">
        <v>940.99999999999989</v>
      </c>
      <c r="L116" s="38">
        <v>954.5999999999998</v>
      </c>
      <c r="M116" s="28">
        <v>927.4</v>
      </c>
      <c r="N116" s="28">
        <v>904.35</v>
      </c>
      <c r="O116" s="39">
        <v>24275700</v>
      </c>
      <c r="P116" s="40">
        <v>-1.5177315466054638E-3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44651</v>
      </c>
      <c r="E117" s="37">
        <v>213.6</v>
      </c>
      <c r="F117" s="37">
        <v>210.68333333333331</v>
      </c>
      <c r="G117" s="38">
        <v>205.51666666666662</v>
      </c>
      <c r="H117" s="38">
        <v>197.43333333333331</v>
      </c>
      <c r="I117" s="38">
        <v>192.26666666666662</v>
      </c>
      <c r="J117" s="38">
        <v>218.76666666666662</v>
      </c>
      <c r="K117" s="38">
        <v>223.93333333333331</v>
      </c>
      <c r="L117" s="38">
        <v>232.01666666666662</v>
      </c>
      <c r="M117" s="28">
        <v>215.85</v>
      </c>
      <c r="N117" s="28">
        <v>202.6</v>
      </c>
      <c r="O117" s="39">
        <v>24228400</v>
      </c>
      <c r="P117" s="40">
        <v>-3.566254318511089E-2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44651</v>
      </c>
      <c r="E118" s="37">
        <v>1718.1</v>
      </c>
      <c r="F118" s="37">
        <v>1703.4666666666665</v>
      </c>
      <c r="G118" s="38">
        <v>1680.133333333333</v>
      </c>
      <c r="H118" s="38">
        <v>1642.1666666666665</v>
      </c>
      <c r="I118" s="38">
        <v>1618.833333333333</v>
      </c>
      <c r="J118" s="38">
        <v>1741.4333333333329</v>
      </c>
      <c r="K118" s="38">
        <v>1764.7666666666664</v>
      </c>
      <c r="L118" s="38">
        <v>1802.7333333333329</v>
      </c>
      <c r="M118" s="28">
        <v>1726.8</v>
      </c>
      <c r="N118" s="28">
        <v>1665.5</v>
      </c>
      <c r="O118" s="39">
        <v>39207000</v>
      </c>
      <c r="P118" s="40">
        <v>-2.4432119316527699E-2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44651</v>
      </c>
      <c r="E119" s="37">
        <v>112.95</v>
      </c>
      <c r="F119" s="37">
        <v>111.76666666666667</v>
      </c>
      <c r="G119" s="38">
        <v>110.18333333333334</v>
      </c>
      <c r="H119" s="38">
        <v>107.41666666666667</v>
      </c>
      <c r="I119" s="38">
        <v>105.83333333333334</v>
      </c>
      <c r="J119" s="38">
        <v>114.53333333333333</v>
      </c>
      <c r="K119" s="38">
        <v>116.11666666666667</v>
      </c>
      <c r="L119" s="38">
        <v>118.88333333333333</v>
      </c>
      <c r="M119" s="28">
        <v>113.35</v>
      </c>
      <c r="N119" s="28">
        <v>109</v>
      </c>
      <c r="O119" s="39">
        <v>34833500</v>
      </c>
      <c r="P119" s="40">
        <v>-4.8282265552460537E-3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44651</v>
      </c>
      <c r="E120" s="37">
        <v>975.3</v>
      </c>
      <c r="F120" s="37">
        <v>970.31666666666661</v>
      </c>
      <c r="G120" s="38">
        <v>959.78333333333319</v>
      </c>
      <c r="H120" s="38">
        <v>944.26666666666654</v>
      </c>
      <c r="I120" s="38">
        <v>933.73333333333312</v>
      </c>
      <c r="J120" s="38">
        <v>985.83333333333326</v>
      </c>
      <c r="K120" s="38">
        <v>996.36666666666656</v>
      </c>
      <c r="L120" s="38">
        <v>1011.8833333333333</v>
      </c>
      <c r="M120" s="28">
        <v>980.85</v>
      </c>
      <c r="N120" s="28">
        <v>954.8</v>
      </c>
      <c r="O120" s="39">
        <v>853200</v>
      </c>
      <c r="P120" s="40">
        <v>-5.4364089775561099E-2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44651</v>
      </c>
      <c r="E121" s="37">
        <v>809.55</v>
      </c>
      <c r="F121" s="37">
        <v>801.6</v>
      </c>
      <c r="G121" s="38">
        <v>791.2</v>
      </c>
      <c r="H121" s="38">
        <v>772.85</v>
      </c>
      <c r="I121" s="38">
        <v>762.45</v>
      </c>
      <c r="J121" s="38">
        <v>819.95</v>
      </c>
      <c r="K121" s="38">
        <v>830.34999999999991</v>
      </c>
      <c r="L121" s="38">
        <v>848.7</v>
      </c>
      <c r="M121" s="28">
        <v>812</v>
      </c>
      <c r="N121" s="28">
        <v>783.25</v>
      </c>
      <c r="O121" s="39">
        <v>9139375</v>
      </c>
      <c r="P121" s="40">
        <v>1.1132623426911906E-2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44651</v>
      </c>
      <c r="E122" s="37">
        <v>215.8</v>
      </c>
      <c r="F122" s="37">
        <v>214.31666666666669</v>
      </c>
      <c r="G122" s="38">
        <v>212.33333333333337</v>
      </c>
      <c r="H122" s="38">
        <v>208.86666666666667</v>
      </c>
      <c r="I122" s="38">
        <v>206.88333333333335</v>
      </c>
      <c r="J122" s="38">
        <v>217.78333333333339</v>
      </c>
      <c r="K122" s="38">
        <v>219.76666666666668</v>
      </c>
      <c r="L122" s="38">
        <v>223.23333333333341</v>
      </c>
      <c r="M122" s="28">
        <v>216.3</v>
      </c>
      <c r="N122" s="28">
        <v>210.85</v>
      </c>
      <c r="O122" s="39">
        <v>163116800</v>
      </c>
      <c r="P122" s="40">
        <v>-1.9730769230769232E-2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44651</v>
      </c>
      <c r="E123" s="37">
        <v>425.7</v>
      </c>
      <c r="F123" s="37">
        <v>415.31666666666666</v>
      </c>
      <c r="G123" s="38">
        <v>403.38333333333333</v>
      </c>
      <c r="H123" s="38">
        <v>381.06666666666666</v>
      </c>
      <c r="I123" s="38">
        <v>369.13333333333333</v>
      </c>
      <c r="J123" s="38">
        <v>437.63333333333333</v>
      </c>
      <c r="K123" s="38">
        <v>449.56666666666661</v>
      </c>
      <c r="L123" s="38">
        <v>471.88333333333333</v>
      </c>
      <c r="M123" s="28">
        <v>427.25</v>
      </c>
      <c r="N123" s="28">
        <v>393</v>
      </c>
      <c r="O123" s="39">
        <v>30060000</v>
      </c>
      <c r="P123" s="40">
        <v>6.9180152943268722E-2</v>
      </c>
    </row>
    <row r="124" spans="1:16" ht="12.75" customHeight="1">
      <c r="A124" s="28">
        <v>114</v>
      </c>
      <c r="B124" s="29" t="s">
        <v>42</v>
      </c>
      <c r="C124" s="30" t="s">
        <v>415</v>
      </c>
      <c r="D124" s="31">
        <v>44651</v>
      </c>
      <c r="E124" s="37">
        <v>2842.4</v>
      </c>
      <c r="F124" s="37">
        <v>2801.8666666666668</v>
      </c>
      <c r="G124" s="38">
        <v>2746.9333333333334</v>
      </c>
      <c r="H124" s="38">
        <v>2651.4666666666667</v>
      </c>
      <c r="I124" s="38">
        <v>2596.5333333333333</v>
      </c>
      <c r="J124" s="38">
        <v>2897.3333333333335</v>
      </c>
      <c r="K124" s="38">
        <v>2952.2666666666669</v>
      </c>
      <c r="L124" s="38">
        <v>3047.7333333333336</v>
      </c>
      <c r="M124" s="28">
        <v>2856.8</v>
      </c>
      <c r="N124" s="28">
        <v>2706.4</v>
      </c>
      <c r="O124" s="39">
        <v>233975</v>
      </c>
      <c r="P124" s="40">
        <v>-2.2388059701492539E-3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44651</v>
      </c>
      <c r="E125" s="37">
        <v>628.75</v>
      </c>
      <c r="F125" s="37">
        <v>617.48333333333335</v>
      </c>
      <c r="G125" s="38">
        <v>603.4666666666667</v>
      </c>
      <c r="H125" s="38">
        <v>578.18333333333339</v>
      </c>
      <c r="I125" s="38">
        <v>564.16666666666674</v>
      </c>
      <c r="J125" s="38">
        <v>642.76666666666665</v>
      </c>
      <c r="K125" s="38">
        <v>656.7833333333333</v>
      </c>
      <c r="L125" s="38">
        <v>682.06666666666661</v>
      </c>
      <c r="M125" s="28">
        <v>631.5</v>
      </c>
      <c r="N125" s="28">
        <v>592.20000000000005</v>
      </c>
      <c r="O125" s="39">
        <v>38475000</v>
      </c>
      <c r="P125" s="40">
        <v>6.7469709279734356E-3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44651</v>
      </c>
      <c r="E126" s="37">
        <v>2918.5</v>
      </c>
      <c r="F126" s="37">
        <v>2904.8166666666671</v>
      </c>
      <c r="G126" s="38">
        <v>2883.6333333333341</v>
      </c>
      <c r="H126" s="38">
        <v>2848.7666666666669</v>
      </c>
      <c r="I126" s="38">
        <v>2827.5833333333339</v>
      </c>
      <c r="J126" s="38">
        <v>2939.6833333333343</v>
      </c>
      <c r="K126" s="38">
        <v>2960.8666666666677</v>
      </c>
      <c r="L126" s="38">
        <v>2995.7333333333345</v>
      </c>
      <c r="M126" s="28">
        <v>2926</v>
      </c>
      <c r="N126" s="28">
        <v>2869.95</v>
      </c>
      <c r="O126" s="39">
        <v>2451375</v>
      </c>
      <c r="P126" s="40">
        <v>1.469446887773581E-2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44651</v>
      </c>
      <c r="E127" s="37">
        <v>1841.35</v>
      </c>
      <c r="F127" s="37">
        <v>1835.5999999999997</v>
      </c>
      <c r="G127" s="38">
        <v>1818.8499999999995</v>
      </c>
      <c r="H127" s="38">
        <v>1796.3499999999997</v>
      </c>
      <c r="I127" s="38">
        <v>1779.5999999999995</v>
      </c>
      <c r="J127" s="38">
        <v>1858.0999999999995</v>
      </c>
      <c r="K127" s="38">
        <v>1874.85</v>
      </c>
      <c r="L127" s="38">
        <v>1897.3499999999995</v>
      </c>
      <c r="M127" s="28">
        <v>1852.35</v>
      </c>
      <c r="N127" s="28">
        <v>1813.1</v>
      </c>
      <c r="O127" s="39">
        <v>13127600</v>
      </c>
      <c r="P127" s="40">
        <v>1.227599395453564E-2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44651</v>
      </c>
      <c r="E128" s="37">
        <v>66.05</v>
      </c>
      <c r="F128" s="37">
        <v>65.533333333333346</v>
      </c>
      <c r="G128" s="38">
        <v>64.816666666666691</v>
      </c>
      <c r="H128" s="38">
        <v>63.583333333333343</v>
      </c>
      <c r="I128" s="38">
        <v>62.866666666666688</v>
      </c>
      <c r="J128" s="38">
        <v>66.766666666666694</v>
      </c>
      <c r="K128" s="38">
        <v>67.483333333333363</v>
      </c>
      <c r="L128" s="38">
        <v>68.716666666666697</v>
      </c>
      <c r="M128" s="28">
        <v>66.25</v>
      </c>
      <c r="N128" s="28">
        <v>64.3</v>
      </c>
      <c r="O128" s="39">
        <v>63467488</v>
      </c>
      <c r="P128" s="40">
        <v>-2.1046723726673216E-3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44651</v>
      </c>
      <c r="E129" s="37">
        <v>2518.9</v>
      </c>
      <c r="F129" s="37">
        <v>2510.5333333333333</v>
      </c>
      <c r="G129" s="38">
        <v>2490.5666666666666</v>
      </c>
      <c r="H129" s="38">
        <v>2462.2333333333331</v>
      </c>
      <c r="I129" s="38">
        <v>2442.2666666666664</v>
      </c>
      <c r="J129" s="38">
        <v>2538.8666666666668</v>
      </c>
      <c r="K129" s="38">
        <v>2558.833333333333</v>
      </c>
      <c r="L129" s="38">
        <v>2587.166666666667</v>
      </c>
      <c r="M129" s="28">
        <v>2530.5</v>
      </c>
      <c r="N129" s="28">
        <v>2482.1999999999998</v>
      </c>
      <c r="O129" s="39">
        <v>892750</v>
      </c>
      <c r="P129" s="40">
        <v>2.3942652329749105E-2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44651</v>
      </c>
      <c r="E130" s="37">
        <v>542.54999999999995</v>
      </c>
      <c r="F130" s="37">
        <v>537.66666666666663</v>
      </c>
      <c r="G130" s="38">
        <v>530.88333333333321</v>
      </c>
      <c r="H130" s="38">
        <v>519.21666666666658</v>
      </c>
      <c r="I130" s="38">
        <v>512.43333333333317</v>
      </c>
      <c r="J130" s="38">
        <v>549.33333333333326</v>
      </c>
      <c r="K130" s="38">
        <v>556.11666666666679</v>
      </c>
      <c r="L130" s="38">
        <v>567.7833333333333</v>
      </c>
      <c r="M130" s="28">
        <v>544.45000000000005</v>
      </c>
      <c r="N130" s="28">
        <v>526</v>
      </c>
      <c r="O130" s="39">
        <v>5294700</v>
      </c>
      <c r="P130" s="40">
        <v>-8.2602832097100464E-3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44651</v>
      </c>
      <c r="E131" s="37">
        <v>343.3</v>
      </c>
      <c r="F131" s="37">
        <v>339.53333333333336</v>
      </c>
      <c r="G131" s="38">
        <v>334.4666666666667</v>
      </c>
      <c r="H131" s="38">
        <v>325.63333333333333</v>
      </c>
      <c r="I131" s="38">
        <v>320.56666666666666</v>
      </c>
      <c r="J131" s="38">
        <v>348.36666666666673</v>
      </c>
      <c r="K131" s="38">
        <v>353.43333333333345</v>
      </c>
      <c r="L131" s="38">
        <v>362.26666666666677</v>
      </c>
      <c r="M131" s="28">
        <v>344.6</v>
      </c>
      <c r="N131" s="28">
        <v>330.7</v>
      </c>
      <c r="O131" s="39">
        <v>21104000</v>
      </c>
      <c r="P131" s="40">
        <v>-6.7771084337349399E-3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44651</v>
      </c>
      <c r="E132" s="37">
        <v>1815.25</v>
      </c>
      <c r="F132" s="37">
        <v>1797.6666666666667</v>
      </c>
      <c r="G132" s="38">
        <v>1774.7833333333335</v>
      </c>
      <c r="H132" s="38">
        <v>1734.3166666666668</v>
      </c>
      <c r="I132" s="38">
        <v>1711.4333333333336</v>
      </c>
      <c r="J132" s="38">
        <v>1838.1333333333334</v>
      </c>
      <c r="K132" s="38">
        <v>1861.0166666666667</v>
      </c>
      <c r="L132" s="38">
        <v>1901.4833333333333</v>
      </c>
      <c r="M132" s="28">
        <v>1820.55</v>
      </c>
      <c r="N132" s="28">
        <v>1757.2</v>
      </c>
      <c r="O132" s="39">
        <v>12786275</v>
      </c>
      <c r="P132" s="40">
        <v>-1.1952368257353595E-2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44651</v>
      </c>
      <c r="E133" s="37">
        <v>5855.35</v>
      </c>
      <c r="F133" s="37">
        <v>5779.1166666666659</v>
      </c>
      <c r="G133" s="38">
        <v>5686.2333333333318</v>
      </c>
      <c r="H133" s="38">
        <v>5517.1166666666659</v>
      </c>
      <c r="I133" s="38">
        <v>5424.2333333333318</v>
      </c>
      <c r="J133" s="38">
        <v>5948.2333333333318</v>
      </c>
      <c r="K133" s="38">
        <v>6041.116666666665</v>
      </c>
      <c r="L133" s="38">
        <v>6210.2333333333318</v>
      </c>
      <c r="M133" s="28">
        <v>5872</v>
      </c>
      <c r="N133" s="28">
        <v>5610</v>
      </c>
      <c r="O133" s="39">
        <v>1010250</v>
      </c>
      <c r="P133" s="40">
        <v>3.1277926720285972E-3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44651</v>
      </c>
      <c r="E134" s="37">
        <v>4534.8</v>
      </c>
      <c r="F134" s="37">
        <v>4465.7333333333336</v>
      </c>
      <c r="G134" s="38">
        <v>4379.0666666666675</v>
      </c>
      <c r="H134" s="38">
        <v>4223.3333333333339</v>
      </c>
      <c r="I134" s="38">
        <v>4136.6666666666679</v>
      </c>
      <c r="J134" s="38">
        <v>4621.4666666666672</v>
      </c>
      <c r="K134" s="38">
        <v>4708.1333333333332</v>
      </c>
      <c r="L134" s="38">
        <v>4863.8666666666668</v>
      </c>
      <c r="M134" s="28">
        <v>4552.3999999999996</v>
      </c>
      <c r="N134" s="28">
        <v>4310</v>
      </c>
      <c r="O134" s="39">
        <v>645600</v>
      </c>
      <c r="P134" s="40">
        <v>-1.2844036697247707E-2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44651</v>
      </c>
      <c r="E135" s="37">
        <v>746.05</v>
      </c>
      <c r="F135" s="37">
        <v>742.38333333333333</v>
      </c>
      <c r="G135" s="38">
        <v>735.66666666666663</v>
      </c>
      <c r="H135" s="38">
        <v>725.2833333333333</v>
      </c>
      <c r="I135" s="38">
        <v>718.56666666666661</v>
      </c>
      <c r="J135" s="38">
        <v>752.76666666666665</v>
      </c>
      <c r="K135" s="38">
        <v>759.48333333333335</v>
      </c>
      <c r="L135" s="38">
        <v>769.86666666666667</v>
      </c>
      <c r="M135" s="28">
        <v>749.1</v>
      </c>
      <c r="N135" s="28">
        <v>732</v>
      </c>
      <c r="O135" s="39">
        <v>8769450</v>
      </c>
      <c r="P135" s="40">
        <v>1.3588275259633117E-3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44651</v>
      </c>
      <c r="E136" s="37">
        <v>792.95</v>
      </c>
      <c r="F136" s="37">
        <v>795.30000000000007</v>
      </c>
      <c r="G136" s="38">
        <v>784.60000000000014</v>
      </c>
      <c r="H136" s="38">
        <v>776.25000000000011</v>
      </c>
      <c r="I136" s="38">
        <v>765.55000000000018</v>
      </c>
      <c r="J136" s="38">
        <v>803.65000000000009</v>
      </c>
      <c r="K136" s="38">
        <v>814.35000000000014</v>
      </c>
      <c r="L136" s="38">
        <v>822.7</v>
      </c>
      <c r="M136" s="28">
        <v>806</v>
      </c>
      <c r="N136" s="28">
        <v>786.95</v>
      </c>
      <c r="O136" s="39">
        <v>15094800</v>
      </c>
      <c r="P136" s="40">
        <v>1.4776470588235294E-2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44651</v>
      </c>
      <c r="E137" s="37">
        <v>145.4</v>
      </c>
      <c r="F137" s="37">
        <v>144.33333333333334</v>
      </c>
      <c r="G137" s="38">
        <v>142.66666666666669</v>
      </c>
      <c r="H137" s="38">
        <v>139.93333333333334</v>
      </c>
      <c r="I137" s="38">
        <v>138.26666666666668</v>
      </c>
      <c r="J137" s="38">
        <v>147.06666666666669</v>
      </c>
      <c r="K137" s="38">
        <v>148.73333333333338</v>
      </c>
      <c r="L137" s="38">
        <v>151.4666666666667</v>
      </c>
      <c r="M137" s="28">
        <v>146</v>
      </c>
      <c r="N137" s="28">
        <v>141.6</v>
      </c>
      <c r="O137" s="39">
        <v>32008000</v>
      </c>
      <c r="P137" s="40">
        <v>2.6028978074112065E-2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44651</v>
      </c>
      <c r="E138" s="37">
        <v>114.4</v>
      </c>
      <c r="F138" s="37">
        <v>113.78333333333335</v>
      </c>
      <c r="G138" s="38">
        <v>112.26666666666669</v>
      </c>
      <c r="H138" s="38">
        <v>110.13333333333335</v>
      </c>
      <c r="I138" s="38">
        <v>108.6166666666667</v>
      </c>
      <c r="J138" s="38">
        <v>115.91666666666669</v>
      </c>
      <c r="K138" s="38">
        <v>117.43333333333334</v>
      </c>
      <c r="L138" s="38">
        <v>119.56666666666668</v>
      </c>
      <c r="M138" s="28">
        <v>115.3</v>
      </c>
      <c r="N138" s="28">
        <v>111.65</v>
      </c>
      <c r="O138" s="39">
        <v>25962000</v>
      </c>
      <c r="P138" s="40">
        <v>2.3899668717463324E-2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44651</v>
      </c>
      <c r="E139" s="37">
        <v>515.29999999999995</v>
      </c>
      <c r="F139" s="37">
        <v>506.45</v>
      </c>
      <c r="G139" s="38">
        <v>495.35</v>
      </c>
      <c r="H139" s="38">
        <v>475.40000000000003</v>
      </c>
      <c r="I139" s="38">
        <v>464.30000000000007</v>
      </c>
      <c r="J139" s="38">
        <v>526.4</v>
      </c>
      <c r="K139" s="38">
        <v>537.5</v>
      </c>
      <c r="L139" s="38">
        <v>557.44999999999993</v>
      </c>
      <c r="M139" s="28">
        <v>517.54999999999995</v>
      </c>
      <c r="N139" s="28">
        <v>486.5</v>
      </c>
      <c r="O139" s="39">
        <v>9763000</v>
      </c>
      <c r="P139" s="40">
        <v>0.10042831379621281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44651</v>
      </c>
      <c r="E140" s="37">
        <v>8331.7000000000007</v>
      </c>
      <c r="F140" s="37">
        <v>8270.1</v>
      </c>
      <c r="G140" s="38">
        <v>8186.4000000000015</v>
      </c>
      <c r="H140" s="38">
        <v>8041.1000000000013</v>
      </c>
      <c r="I140" s="38">
        <v>7957.4000000000024</v>
      </c>
      <c r="J140" s="38">
        <v>8415.4000000000015</v>
      </c>
      <c r="K140" s="38">
        <v>8499.1000000000022</v>
      </c>
      <c r="L140" s="38">
        <v>8644.4</v>
      </c>
      <c r="M140" s="28">
        <v>8353.7999999999993</v>
      </c>
      <c r="N140" s="28">
        <v>8124.8</v>
      </c>
      <c r="O140" s="39">
        <v>2547800</v>
      </c>
      <c r="P140" s="40">
        <v>-2.8960551033187227E-3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44651</v>
      </c>
      <c r="E141" s="37">
        <v>886.95</v>
      </c>
      <c r="F141" s="37">
        <v>880.7166666666667</v>
      </c>
      <c r="G141" s="38">
        <v>871.43333333333339</v>
      </c>
      <c r="H141" s="38">
        <v>855.91666666666674</v>
      </c>
      <c r="I141" s="38">
        <v>846.63333333333344</v>
      </c>
      <c r="J141" s="38">
        <v>896.23333333333335</v>
      </c>
      <c r="K141" s="38">
        <v>905.51666666666665</v>
      </c>
      <c r="L141" s="38">
        <v>921.0333333333333</v>
      </c>
      <c r="M141" s="28">
        <v>890</v>
      </c>
      <c r="N141" s="28">
        <v>865.2</v>
      </c>
      <c r="O141" s="39">
        <v>15430000</v>
      </c>
      <c r="P141" s="40">
        <v>4.1487025136256409E-3</v>
      </c>
    </row>
    <row r="142" spans="1:16" ht="12.75" customHeight="1">
      <c r="A142" s="28">
        <v>132</v>
      </c>
      <c r="B142" s="29" t="s">
        <v>44</v>
      </c>
      <c r="C142" s="30" t="s">
        <v>456</v>
      </c>
      <c r="D142" s="31">
        <v>44651</v>
      </c>
      <c r="E142" s="37">
        <v>1273.45</v>
      </c>
      <c r="F142" s="37">
        <v>1262.8</v>
      </c>
      <c r="G142" s="38">
        <v>1245.6499999999999</v>
      </c>
      <c r="H142" s="38">
        <v>1217.8499999999999</v>
      </c>
      <c r="I142" s="38">
        <v>1200.6999999999998</v>
      </c>
      <c r="J142" s="38">
        <v>1290.5999999999999</v>
      </c>
      <c r="K142" s="38">
        <v>1307.75</v>
      </c>
      <c r="L142" s="38">
        <v>1335.55</v>
      </c>
      <c r="M142" s="28">
        <v>1279.95</v>
      </c>
      <c r="N142" s="28">
        <v>1235</v>
      </c>
      <c r="O142" s="39">
        <v>1969450</v>
      </c>
      <c r="P142" s="40">
        <v>-1.3326319480974926E-2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44651</v>
      </c>
      <c r="E143" s="37">
        <v>1962.2</v>
      </c>
      <c r="F143" s="37">
        <v>1949.7833333333335</v>
      </c>
      <c r="G143" s="38">
        <v>1925.866666666667</v>
      </c>
      <c r="H143" s="38">
        <v>1889.5333333333335</v>
      </c>
      <c r="I143" s="38">
        <v>1865.616666666667</v>
      </c>
      <c r="J143" s="38">
        <v>1986.116666666667</v>
      </c>
      <c r="K143" s="38">
        <v>2010.0333333333335</v>
      </c>
      <c r="L143" s="38">
        <v>2046.366666666667</v>
      </c>
      <c r="M143" s="28">
        <v>1973.7</v>
      </c>
      <c r="N143" s="28">
        <v>1913.45</v>
      </c>
      <c r="O143" s="39">
        <v>764600</v>
      </c>
      <c r="P143" s="40">
        <v>1.6484977399627759E-2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44651</v>
      </c>
      <c r="E144" s="37">
        <v>823.95</v>
      </c>
      <c r="F144" s="37">
        <v>817.29999999999984</v>
      </c>
      <c r="G144" s="38">
        <v>798.1999999999997</v>
      </c>
      <c r="H144" s="38">
        <v>772.44999999999982</v>
      </c>
      <c r="I144" s="38">
        <v>753.34999999999968</v>
      </c>
      <c r="J144" s="38">
        <v>843.04999999999973</v>
      </c>
      <c r="K144" s="38">
        <v>862.14999999999986</v>
      </c>
      <c r="L144" s="38">
        <v>887.89999999999975</v>
      </c>
      <c r="M144" s="28">
        <v>836.4</v>
      </c>
      <c r="N144" s="28">
        <v>791.55</v>
      </c>
      <c r="O144" s="39">
        <v>1480700</v>
      </c>
      <c r="P144" s="40">
        <v>9.7831325301204822E-2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44651</v>
      </c>
      <c r="E145" s="37">
        <v>729.15</v>
      </c>
      <c r="F145" s="37">
        <v>716.80000000000007</v>
      </c>
      <c r="G145" s="38">
        <v>702.35000000000014</v>
      </c>
      <c r="H145" s="38">
        <v>675.55000000000007</v>
      </c>
      <c r="I145" s="38">
        <v>661.10000000000014</v>
      </c>
      <c r="J145" s="38">
        <v>743.60000000000014</v>
      </c>
      <c r="K145" s="38">
        <v>758.05000000000018</v>
      </c>
      <c r="L145" s="38">
        <v>784.85000000000014</v>
      </c>
      <c r="M145" s="28">
        <v>731.25</v>
      </c>
      <c r="N145" s="28">
        <v>690</v>
      </c>
      <c r="O145" s="39">
        <v>3935400</v>
      </c>
      <c r="P145" s="40">
        <v>4.4925920025489882E-2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44651</v>
      </c>
      <c r="E146" s="37">
        <v>3879</v>
      </c>
      <c r="F146" s="37">
        <v>3819.6</v>
      </c>
      <c r="G146" s="38">
        <v>3744.5499999999997</v>
      </c>
      <c r="H146" s="38">
        <v>3610.1</v>
      </c>
      <c r="I146" s="38">
        <v>3535.0499999999997</v>
      </c>
      <c r="J146" s="38">
        <v>3954.0499999999997</v>
      </c>
      <c r="K146" s="38">
        <v>4029.1</v>
      </c>
      <c r="L146" s="38">
        <v>4163.5499999999993</v>
      </c>
      <c r="M146" s="28">
        <v>3894.65</v>
      </c>
      <c r="N146" s="28">
        <v>3685.15</v>
      </c>
      <c r="O146" s="39">
        <v>2905800</v>
      </c>
      <c r="P146" s="40">
        <v>1.2403316842031914E-2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44651</v>
      </c>
      <c r="E147" s="37">
        <v>150.55000000000001</v>
      </c>
      <c r="F147" s="37">
        <v>149.03333333333333</v>
      </c>
      <c r="G147" s="38">
        <v>146.31666666666666</v>
      </c>
      <c r="H147" s="38">
        <v>142.08333333333334</v>
      </c>
      <c r="I147" s="38">
        <v>139.36666666666667</v>
      </c>
      <c r="J147" s="38">
        <v>153.26666666666665</v>
      </c>
      <c r="K147" s="38">
        <v>155.98333333333329</v>
      </c>
      <c r="L147" s="38">
        <v>160.21666666666664</v>
      </c>
      <c r="M147" s="28">
        <v>151.75</v>
      </c>
      <c r="N147" s="28">
        <v>144.80000000000001</v>
      </c>
      <c r="O147" s="39">
        <v>23320500</v>
      </c>
      <c r="P147" s="40">
        <v>3.3824670287044223E-2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44651</v>
      </c>
      <c r="E148" s="37">
        <v>3109.6</v>
      </c>
      <c r="F148" s="37">
        <v>3072.3666666666668</v>
      </c>
      <c r="G148" s="38">
        <v>3017.2333333333336</v>
      </c>
      <c r="H148" s="38">
        <v>2924.8666666666668</v>
      </c>
      <c r="I148" s="38">
        <v>2869.7333333333336</v>
      </c>
      <c r="J148" s="38">
        <v>3164.7333333333336</v>
      </c>
      <c r="K148" s="38">
        <v>3219.8666666666668</v>
      </c>
      <c r="L148" s="38">
        <v>3312.2333333333336</v>
      </c>
      <c r="M148" s="28">
        <v>3127.5</v>
      </c>
      <c r="N148" s="28">
        <v>2980</v>
      </c>
      <c r="O148" s="39">
        <v>1610525</v>
      </c>
      <c r="P148" s="40">
        <v>1.3881238294590724E-2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44651</v>
      </c>
      <c r="E149" s="37">
        <v>65504.95</v>
      </c>
      <c r="F149" s="37">
        <v>65307.76666666667</v>
      </c>
      <c r="G149" s="38">
        <v>64455.53333333334</v>
      </c>
      <c r="H149" s="38">
        <v>63406.116666666669</v>
      </c>
      <c r="I149" s="38">
        <v>62553.883333333339</v>
      </c>
      <c r="J149" s="38">
        <v>66357.183333333349</v>
      </c>
      <c r="K149" s="38">
        <v>67209.416666666657</v>
      </c>
      <c r="L149" s="38">
        <v>68258.833333333343</v>
      </c>
      <c r="M149" s="28">
        <v>66160</v>
      </c>
      <c r="N149" s="28">
        <v>64258.35</v>
      </c>
      <c r="O149" s="39">
        <v>65940</v>
      </c>
      <c r="P149" s="40">
        <v>1.1039558417663294E-2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44651</v>
      </c>
      <c r="E150" s="37">
        <v>1341.75</v>
      </c>
      <c r="F150" s="37">
        <v>1334.3500000000001</v>
      </c>
      <c r="G150" s="38">
        <v>1320.3000000000002</v>
      </c>
      <c r="H150" s="38">
        <v>1298.8500000000001</v>
      </c>
      <c r="I150" s="38">
        <v>1284.8000000000002</v>
      </c>
      <c r="J150" s="38">
        <v>1355.8000000000002</v>
      </c>
      <c r="K150" s="38">
        <v>1369.85</v>
      </c>
      <c r="L150" s="38">
        <v>1391.3000000000002</v>
      </c>
      <c r="M150" s="28">
        <v>1348.4</v>
      </c>
      <c r="N150" s="28">
        <v>1312.9</v>
      </c>
      <c r="O150" s="39">
        <v>2850375</v>
      </c>
      <c r="P150" s="40">
        <v>9.5630229778190991E-3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44651</v>
      </c>
      <c r="E151" s="37">
        <v>304.14999999999998</v>
      </c>
      <c r="F151" s="37">
        <v>300.18333333333334</v>
      </c>
      <c r="G151" s="38">
        <v>295.31666666666666</v>
      </c>
      <c r="H151" s="38">
        <v>286.48333333333335</v>
      </c>
      <c r="I151" s="38">
        <v>281.61666666666667</v>
      </c>
      <c r="J151" s="38">
        <v>309.01666666666665</v>
      </c>
      <c r="K151" s="38">
        <v>313.88333333333333</v>
      </c>
      <c r="L151" s="38">
        <v>322.71666666666664</v>
      </c>
      <c r="M151" s="28">
        <v>305.05</v>
      </c>
      <c r="N151" s="28">
        <v>291.35000000000002</v>
      </c>
      <c r="O151" s="39">
        <v>2825600</v>
      </c>
      <c r="P151" s="40">
        <v>-6.7491563554555678E-3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44651</v>
      </c>
      <c r="E152" s="37">
        <v>121.65</v>
      </c>
      <c r="F152" s="37">
        <v>120.2</v>
      </c>
      <c r="G152" s="38">
        <v>117.55000000000001</v>
      </c>
      <c r="H152" s="38">
        <v>113.45</v>
      </c>
      <c r="I152" s="38">
        <v>110.80000000000001</v>
      </c>
      <c r="J152" s="38">
        <v>124.30000000000001</v>
      </c>
      <c r="K152" s="38">
        <v>126.95000000000002</v>
      </c>
      <c r="L152" s="38">
        <v>131.05000000000001</v>
      </c>
      <c r="M152" s="28">
        <v>122.85</v>
      </c>
      <c r="N152" s="28">
        <v>116.1</v>
      </c>
      <c r="O152" s="39">
        <v>95378500</v>
      </c>
      <c r="P152" s="40">
        <v>3.0678791218884907E-2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44651</v>
      </c>
      <c r="E153" s="37">
        <v>4456.3999999999996</v>
      </c>
      <c r="F153" s="37">
        <v>4432.7166666666672</v>
      </c>
      <c r="G153" s="38">
        <v>4380.1333333333341</v>
      </c>
      <c r="H153" s="38">
        <v>4303.8666666666668</v>
      </c>
      <c r="I153" s="38">
        <v>4251.2833333333338</v>
      </c>
      <c r="J153" s="38">
        <v>4508.9833333333345</v>
      </c>
      <c r="K153" s="38">
        <v>4561.5666666666666</v>
      </c>
      <c r="L153" s="38">
        <v>4637.8333333333348</v>
      </c>
      <c r="M153" s="28">
        <v>4485.3</v>
      </c>
      <c r="N153" s="28">
        <v>4356.45</v>
      </c>
      <c r="O153" s="39">
        <v>1682750</v>
      </c>
      <c r="P153" s="40">
        <v>2.2404496088706614E-2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44651</v>
      </c>
      <c r="E154" s="37">
        <v>3860.7</v>
      </c>
      <c r="F154" s="37">
        <v>3823.2166666666667</v>
      </c>
      <c r="G154" s="38">
        <v>3766.8833333333332</v>
      </c>
      <c r="H154" s="38">
        <v>3673.0666666666666</v>
      </c>
      <c r="I154" s="38">
        <v>3616.7333333333331</v>
      </c>
      <c r="J154" s="38">
        <v>3917.0333333333333</v>
      </c>
      <c r="K154" s="38">
        <v>3973.3666666666663</v>
      </c>
      <c r="L154" s="38">
        <v>4067.1833333333334</v>
      </c>
      <c r="M154" s="28">
        <v>3879.55</v>
      </c>
      <c r="N154" s="28">
        <v>3729.4</v>
      </c>
      <c r="O154" s="39">
        <v>422100</v>
      </c>
      <c r="P154" s="40">
        <v>3.6464088397790057E-2</v>
      </c>
    </row>
    <row r="155" spans="1:16" ht="12.75" customHeight="1">
      <c r="A155" s="28">
        <v>145</v>
      </c>
      <c r="B155" s="29" t="s">
        <v>44</v>
      </c>
      <c r="C155" s="30" t="s">
        <v>457</v>
      </c>
      <c r="D155" s="31">
        <v>44651</v>
      </c>
      <c r="E155" s="37">
        <v>39</v>
      </c>
      <c r="F155" s="37">
        <v>38.633333333333333</v>
      </c>
      <c r="G155" s="38">
        <v>38.066666666666663</v>
      </c>
      <c r="H155" s="38">
        <v>37.133333333333333</v>
      </c>
      <c r="I155" s="38">
        <v>36.566666666666663</v>
      </c>
      <c r="J155" s="38">
        <v>39.566666666666663</v>
      </c>
      <c r="K155" s="38">
        <v>40.13333333333334</v>
      </c>
      <c r="L155" s="38">
        <v>41.066666666666663</v>
      </c>
      <c r="M155" s="28">
        <v>39.200000000000003</v>
      </c>
      <c r="N155" s="28">
        <v>37.700000000000003</v>
      </c>
      <c r="O155" s="39">
        <v>24540000</v>
      </c>
      <c r="P155" s="40">
        <v>-4.8661800486618006E-3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44651</v>
      </c>
      <c r="E156" s="37">
        <v>17675.55</v>
      </c>
      <c r="F156" s="37">
        <v>17603.316666666666</v>
      </c>
      <c r="G156" s="38">
        <v>17428.683333333331</v>
      </c>
      <c r="H156" s="38">
        <v>17181.816666666666</v>
      </c>
      <c r="I156" s="38">
        <v>17007.183333333331</v>
      </c>
      <c r="J156" s="38">
        <v>17850.183333333331</v>
      </c>
      <c r="K156" s="38">
        <v>18024.816666666662</v>
      </c>
      <c r="L156" s="38">
        <v>18271.683333333331</v>
      </c>
      <c r="M156" s="28">
        <v>17777.95</v>
      </c>
      <c r="N156" s="28">
        <v>17356.45</v>
      </c>
      <c r="O156" s="39">
        <v>361900</v>
      </c>
      <c r="P156" s="40">
        <v>9.4345328091926223E-2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44651</v>
      </c>
      <c r="E157" s="37">
        <v>143.44999999999999</v>
      </c>
      <c r="F157" s="37">
        <v>142.63333333333333</v>
      </c>
      <c r="G157" s="38">
        <v>141.01666666666665</v>
      </c>
      <c r="H157" s="38">
        <v>138.58333333333331</v>
      </c>
      <c r="I157" s="38">
        <v>136.96666666666664</v>
      </c>
      <c r="J157" s="38">
        <v>145.06666666666666</v>
      </c>
      <c r="K157" s="38">
        <v>146.68333333333334</v>
      </c>
      <c r="L157" s="38">
        <v>149.11666666666667</v>
      </c>
      <c r="M157" s="28">
        <v>144.25</v>
      </c>
      <c r="N157" s="28">
        <v>140.19999999999999</v>
      </c>
      <c r="O157" s="39">
        <v>71629700</v>
      </c>
      <c r="P157" s="40">
        <v>-9.542338336112656E-3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44651</v>
      </c>
      <c r="E158" s="37">
        <v>132.75</v>
      </c>
      <c r="F158" s="37">
        <v>131.46666666666667</v>
      </c>
      <c r="G158" s="38">
        <v>129.68333333333334</v>
      </c>
      <c r="H158" s="38">
        <v>126.61666666666667</v>
      </c>
      <c r="I158" s="38">
        <v>124.83333333333334</v>
      </c>
      <c r="J158" s="38">
        <v>134.53333333333333</v>
      </c>
      <c r="K158" s="38">
        <v>136.31666666666669</v>
      </c>
      <c r="L158" s="38">
        <v>139.38333333333333</v>
      </c>
      <c r="M158" s="28">
        <v>133.25</v>
      </c>
      <c r="N158" s="28">
        <v>128.4</v>
      </c>
      <c r="O158" s="39">
        <v>40749300</v>
      </c>
      <c r="P158" s="40">
        <v>4.6399297423887591E-2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44651</v>
      </c>
      <c r="E159" s="37">
        <v>907.9</v>
      </c>
      <c r="F159" s="37">
        <v>899.16666666666663</v>
      </c>
      <c r="G159" s="38">
        <v>887.23333333333323</v>
      </c>
      <c r="H159" s="38">
        <v>866.56666666666661</v>
      </c>
      <c r="I159" s="38">
        <v>854.63333333333321</v>
      </c>
      <c r="J159" s="38">
        <v>919.83333333333326</v>
      </c>
      <c r="K159" s="38">
        <v>931.76666666666665</v>
      </c>
      <c r="L159" s="38">
        <v>952.43333333333328</v>
      </c>
      <c r="M159" s="28">
        <v>911.1</v>
      </c>
      <c r="N159" s="28">
        <v>878.5</v>
      </c>
      <c r="O159" s="39">
        <v>2120300</v>
      </c>
      <c r="P159" s="40">
        <v>-5.9074499507712503E-3</v>
      </c>
    </row>
    <row r="160" spans="1:16" ht="12.75" customHeight="1">
      <c r="A160" s="28">
        <v>150</v>
      </c>
      <c r="B160" s="29" t="s">
        <v>87</v>
      </c>
      <c r="C160" s="30" t="s">
        <v>467</v>
      </c>
      <c r="D160" s="31">
        <v>44651</v>
      </c>
      <c r="E160" s="37">
        <v>3399.7</v>
      </c>
      <c r="F160" s="37">
        <v>3399.0333333333328</v>
      </c>
      <c r="G160" s="38">
        <v>3362.8666666666659</v>
      </c>
      <c r="H160" s="38">
        <v>3326.0333333333328</v>
      </c>
      <c r="I160" s="38">
        <v>3289.8666666666659</v>
      </c>
      <c r="J160" s="38">
        <v>3435.8666666666659</v>
      </c>
      <c r="K160" s="38">
        <v>3472.0333333333328</v>
      </c>
      <c r="L160" s="38">
        <v>3508.8666666666659</v>
      </c>
      <c r="M160" s="28">
        <v>3435.2</v>
      </c>
      <c r="N160" s="28">
        <v>3362.2</v>
      </c>
      <c r="O160" s="39">
        <v>616250</v>
      </c>
      <c r="P160" s="40">
        <v>3.0518394648829432E-2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44651</v>
      </c>
      <c r="E161" s="37">
        <v>159.25</v>
      </c>
      <c r="F161" s="37">
        <v>158.21666666666667</v>
      </c>
      <c r="G161" s="38">
        <v>156.23333333333335</v>
      </c>
      <c r="H161" s="38">
        <v>153.21666666666667</v>
      </c>
      <c r="I161" s="38">
        <v>151.23333333333335</v>
      </c>
      <c r="J161" s="38">
        <v>161.23333333333335</v>
      </c>
      <c r="K161" s="38">
        <v>163.21666666666664</v>
      </c>
      <c r="L161" s="38">
        <v>166.23333333333335</v>
      </c>
      <c r="M161" s="28">
        <v>160.19999999999999</v>
      </c>
      <c r="N161" s="28">
        <v>155.19999999999999</v>
      </c>
      <c r="O161" s="39">
        <v>26549600</v>
      </c>
      <c r="P161" s="40">
        <v>-6.5835816851801676E-2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44651</v>
      </c>
      <c r="E162" s="37">
        <v>42231.199999999997</v>
      </c>
      <c r="F162" s="37">
        <v>41704.6</v>
      </c>
      <c r="G162" s="38">
        <v>41056.799999999996</v>
      </c>
      <c r="H162" s="38">
        <v>39882.399999999994</v>
      </c>
      <c r="I162" s="38">
        <v>39234.599999999991</v>
      </c>
      <c r="J162" s="38">
        <v>42879</v>
      </c>
      <c r="K162" s="38">
        <v>43526.8</v>
      </c>
      <c r="L162" s="38">
        <v>44701.200000000004</v>
      </c>
      <c r="M162" s="28">
        <v>42352.4</v>
      </c>
      <c r="N162" s="28">
        <v>40530.199999999997</v>
      </c>
      <c r="O162" s="39">
        <v>94410</v>
      </c>
      <c r="P162" s="40">
        <v>1.7129928894634779E-2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44651</v>
      </c>
      <c r="E163" s="37">
        <v>2075.5500000000002</v>
      </c>
      <c r="F163" s="37">
        <v>2063.15</v>
      </c>
      <c r="G163" s="38">
        <v>2032.4</v>
      </c>
      <c r="H163" s="38">
        <v>1989.25</v>
      </c>
      <c r="I163" s="38">
        <v>1958.5</v>
      </c>
      <c r="J163" s="38">
        <v>2106.3000000000002</v>
      </c>
      <c r="K163" s="38">
        <v>2137.0500000000002</v>
      </c>
      <c r="L163" s="38">
        <v>2180.2000000000003</v>
      </c>
      <c r="M163" s="28">
        <v>2093.9</v>
      </c>
      <c r="N163" s="28">
        <v>2020</v>
      </c>
      <c r="O163" s="39">
        <v>4709650</v>
      </c>
      <c r="P163" s="40">
        <v>0.10683125444322368</v>
      </c>
    </row>
    <row r="164" spans="1:16" ht="12.75" customHeight="1">
      <c r="A164" s="28">
        <v>154</v>
      </c>
      <c r="B164" s="29" t="s">
        <v>87</v>
      </c>
      <c r="C164" s="30" t="s">
        <v>472</v>
      </c>
      <c r="D164" s="31">
        <v>44651</v>
      </c>
      <c r="E164" s="37">
        <v>3944.4</v>
      </c>
      <c r="F164" s="37">
        <v>3888.7000000000003</v>
      </c>
      <c r="G164" s="38">
        <v>3815.7000000000007</v>
      </c>
      <c r="H164" s="38">
        <v>3687.0000000000005</v>
      </c>
      <c r="I164" s="38">
        <v>3614.0000000000009</v>
      </c>
      <c r="J164" s="38">
        <v>4017.4000000000005</v>
      </c>
      <c r="K164" s="38">
        <v>4090.3999999999996</v>
      </c>
      <c r="L164" s="38">
        <v>4219.1000000000004</v>
      </c>
      <c r="M164" s="28">
        <v>3961.7</v>
      </c>
      <c r="N164" s="28">
        <v>3760</v>
      </c>
      <c r="O164" s="39">
        <v>449100</v>
      </c>
      <c r="P164" s="40">
        <v>5.9447983014861996E-2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44651</v>
      </c>
      <c r="E165" s="37">
        <v>214.95</v>
      </c>
      <c r="F165" s="37">
        <v>211.13333333333335</v>
      </c>
      <c r="G165" s="38">
        <v>206.1166666666667</v>
      </c>
      <c r="H165" s="38">
        <v>197.28333333333336</v>
      </c>
      <c r="I165" s="38">
        <v>192.26666666666671</v>
      </c>
      <c r="J165" s="38">
        <v>219.9666666666667</v>
      </c>
      <c r="K165" s="38">
        <v>224.98333333333335</v>
      </c>
      <c r="L165" s="38">
        <v>233.81666666666669</v>
      </c>
      <c r="M165" s="28">
        <v>216.15</v>
      </c>
      <c r="N165" s="28">
        <v>202.3</v>
      </c>
      <c r="O165" s="39">
        <v>17616000</v>
      </c>
      <c r="P165" s="40">
        <v>-2.8136378682555446E-2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44651</v>
      </c>
      <c r="E166" s="37">
        <v>110.1</v>
      </c>
      <c r="F166" s="37">
        <v>108.25</v>
      </c>
      <c r="G166" s="38">
        <v>106.25</v>
      </c>
      <c r="H166" s="38">
        <v>102.4</v>
      </c>
      <c r="I166" s="38">
        <v>100.4</v>
      </c>
      <c r="J166" s="38">
        <v>112.1</v>
      </c>
      <c r="K166" s="38">
        <v>114.1</v>
      </c>
      <c r="L166" s="38">
        <v>117.94999999999999</v>
      </c>
      <c r="M166" s="28">
        <v>110.25</v>
      </c>
      <c r="N166" s="28">
        <v>104.4</v>
      </c>
      <c r="O166" s="39">
        <v>39952800</v>
      </c>
      <c r="P166" s="40">
        <v>-1.4377485469562558E-2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44651</v>
      </c>
      <c r="E167" s="37">
        <v>4412.7</v>
      </c>
      <c r="F167" s="37">
        <v>4384.7166666666672</v>
      </c>
      <c r="G167" s="38">
        <v>4341.6833333333343</v>
      </c>
      <c r="H167" s="38">
        <v>4270.666666666667</v>
      </c>
      <c r="I167" s="38">
        <v>4227.6333333333341</v>
      </c>
      <c r="J167" s="38">
        <v>4455.7333333333345</v>
      </c>
      <c r="K167" s="38">
        <v>4498.7666666666673</v>
      </c>
      <c r="L167" s="38">
        <v>4569.7833333333347</v>
      </c>
      <c r="M167" s="28">
        <v>4427.75</v>
      </c>
      <c r="N167" s="28">
        <v>4313.7</v>
      </c>
      <c r="O167" s="39">
        <v>116375</v>
      </c>
      <c r="P167" s="40">
        <v>-2.8183716075156576E-2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44651</v>
      </c>
      <c r="E168" s="37">
        <v>2400.3000000000002</v>
      </c>
      <c r="F168" s="37">
        <v>2371.9</v>
      </c>
      <c r="G168" s="38">
        <v>2338.8000000000002</v>
      </c>
      <c r="H168" s="38">
        <v>2277.3000000000002</v>
      </c>
      <c r="I168" s="38">
        <v>2244.2000000000003</v>
      </c>
      <c r="J168" s="38">
        <v>2433.4</v>
      </c>
      <c r="K168" s="38">
        <v>2466.4999999999995</v>
      </c>
      <c r="L168" s="38">
        <v>2528</v>
      </c>
      <c r="M168" s="28">
        <v>2405</v>
      </c>
      <c r="N168" s="28">
        <v>2310.4</v>
      </c>
      <c r="O168" s="39">
        <v>3050250</v>
      </c>
      <c r="P168" s="40">
        <v>2.5207965717166624E-2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44651</v>
      </c>
      <c r="E169" s="37">
        <v>2475</v>
      </c>
      <c r="F169" s="37">
        <v>2469.35</v>
      </c>
      <c r="G169" s="38">
        <v>2432.35</v>
      </c>
      <c r="H169" s="38">
        <v>2389.6999999999998</v>
      </c>
      <c r="I169" s="38">
        <v>2352.6999999999998</v>
      </c>
      <c r="J169" s="38">
        <v>2512</v>
      </c>
      <c r="K169" s="38">
        <v>2549</v>
      </c>
      <c r="L169" s="38">
        <v>2591.65</v>
      </c>
      <c r="M169" s="28">
        <v>2506.35</v>
      </c>
      <c r="N169" s="28">
        <v>2426.6999999999998</v>
      </c>
      <c r="O169" s="39">
        <v>1894250</v>
      </c>
      <c r="P169" s="40">
        <v>2.2486772486772486E-3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44651</v>
      </c>
      <c r="E170" s="37">
        <v>35</v>
      </c>
      <c r="F170" s="37">
        <v>34.800000000000004</v>
      </c>
      <c r="G170" s="38">
        <v>34.400000000000006</v>
      </c>
      <c r="H170" s="38">
        <v>33.800000000000004</v>
      </c>
      <c r="I170" s="38">
        <v>33.400000000000006</v>
      </c>
      <c r="J170" s="38">
        <v>35.400000000000006</v>
      </c>
      <c r="K170" s="38">
        <v>35.799999999999997</v>
      </c>
      <c r="L170" s="38">
        <v>36.400000000000006</v>
      </c>
      <c r="M170" s="28">
        <v>35.200000000000003</v>
      </c>
      <c r="N170" s="28">
        <v>34.200000000000003</v>
      </c>
      <c r="O170" s="39">
        <v>162384000</v>
      </c>
      <c r="P170" s="40">
        <v>0.10207405798675209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44651</v>
      </c>
      <c r="E171" s="37">
        <v>2368</v>
      </c>
      <c r="F171" s="37">
        <v>2341.9666666666667</v>
      </c>
      <c r="G171" s="38">
        <v>2310.8833333333332</v>
      </c>
      <c r="H171" s="38">
        <v>2253.7666666666664</v>
      </c>
      <c r="I171" s="38">
        <v>2222.6833333333329</v>
      </c>
      <c r="J171" s="38">
        <v>2399.0833333333335</v>
      </c>
      <c r="K171" s="38">
        <v>2430.1666666666665</v>
      </c>
      <c r="L171" s="38">
        <v>2487.2833333333338</v>
      </c>
      <c r="M171" s="28">
        <v>2373.0500000000002</v>
      </c>
      <c r="N171" s="28">
        <v>2284.85</v>
      </c>
      <c r="O171" s="39">
        <v>714600</v>
      </c>
      <c r="P171" s="40">
        <v>3.8813781072830351E-2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44651</v>
      </c>
      <c r="E172" s="37">
        <v>207.1</v>
      </c>
      <c r="F172" s="37">
        <v>203.61666666666667</v>
      </c>
      <c r="G172" s="38">
        <v>199.38333333333335</v>
      </c>
      <c r="H172" s="38">
        <v>191.66666666666669</v>
      </c>
      <c r="I172" s="38">
        <v>187.43333333333337</v>
      </c>
      <c r="J172" s="38">
        <v>211.33333333333334</v>
      </c>
      <c r="K172" s="38">
        <v>215.56666666666669</v>
      </c>
      <c r="L172" s="38">
        <v>223.28333333333333</v>
      </c>
      <c r="M172" s="28">
        <v>207.85</v>
      </c>
      <c r="N172" s="28">
        <v>195.9</v>
      </c>
      <c r="O172" s="39">
        <v>23710518</v>
      </c>
      <c r="P172" s="40">
        <v>2.6789838337182448E-2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44651</v>
      </c>
      <c r="E173" s="37">
        <v>1637.9</v>
      </c>
      <c r="F173" s="37">
        <v>1618.5166666666667</v>
      </c>
      <c r="G173" s="38">
        <v>1593.4333333333334</v>
      </c>
      <c r="H173" s="38">
        <v>1548.9666666666667</v>
      </c>
      <c r="I173" s="38">
        <v>1523.8833333333334</v>
      </c>
      <c r="J173" s="38">
        <v>1662.9833333333333</v>
      </c>
      <c r="K173" s="38">
        <v>1688.0666666666668</v>
      </c>
      <c r="L173" s="38">
        <v>1732.5333333333333</v>
      </c>
      <c r="M173" s="28">
        <v>1643.6</v>
      </c>
      <c r="N173" s="28">
        <v>1574.05</v>
      </c>
      <c r="O173" s="39">
        <v>2705329</v>
      </c>
      <c r="P173" s="40">
        <v>0.12813985064494229</v>
      </c>
    </row>
    <row r="174" spans="1:16" ht="12.75" customHeight="1">
      <c r="A174" s="28">
        <v>164</v>
      </c>
      <c r="B174" s="29" t="s">
        <v>44</v>
      </c>
      <c r="C174" s="30" t="s">
        <v>484</v>
      </c>
      <c r="D174" s="31">
        <v>44651</v>
      </c>
      <c r="E174" s="37">
        <v>184.5</v>
      </c>
      <c r="F174" s="37">
        <v>180.53333333333333</v>
      </c>
      <c r="G174" s="38">
        <v>175.36666666666667</v>
      </c>
      <c r="H174" s="38">
        <v>166.23333333333335</v>
      </c>
      <c r="I174" s="38">
        <v>161.06666666666669</v>
      </c>
      <c r="J174" s="38">
        <v>189.66666666666666</v>
      </c>
      <c r="K174" s="38">
        <v>194.83333333333334</v>
      </c>
      <c r="L174" s="38">
        <v>203.96666666666664</v>
      </c>
      <c r="M174" s="28">
        <v>185.7</v>
      </c>
      <c r="N174" s="28">
        <v>171.4</v>
      </c>
      <c r="O174" s="39">
        <v>6577500</v>
      </c>
      <c r="P174" s="40">
        <v>1.8583042973286876E-2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44651</v>
      </c>
      <c r="E175" s="37">
        <v>788.4</v>
      </c>
      <c r="F175" s="37">
        <v>781.86666666666667</v>
      </c>
      <c r="G175" s="38">
        <v>773.7833333333333</v>
      </c>
      <c r="H175" s="38">
        <v>759.16666666666663</v>
      </c>
      <c r="I175" s="38">
        <v>751.08333333333326</v>
      </c>
      <c r="J175" s="38">
        <v>796.48333333333335</v>
      </c>
      <c r="K175" s="38">
        <v>804.56666666666661</v>
      </c>
      <c r="L175" s="38">
        <v>819.18333333333339</v>
      </c>
      <c r="M175" s="28">
        <v>789.95</v>
      </c>
      <c r="N175" s="28">
        <v>767.25</v>
      </c>
      <c r="O175" s="39">
        <v>1493450</v>
      </c>
      <c r="P175" s="40">
        <v>3.5966981132075471E-2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44651</v>
      </c>
      <c r="E176" s="37">
        <v>133.65</v>
      </c>
      <c r="F176" s="37">
        <v>132.96666666666667</v>
      </c>
      <c r="G176" s="38">
        <v>131.03333333333333</v>
      </c>
      <c r="H176" s="38">
        <v>128.41666666666666</v>
      </c>
      <c r="I176" s="38">
        <v>126.48333333333332</v>
      </c>
      <c r="J176" s="38">
        <v>135.58333333333334</v>
      </c>
      <c r="K176" s="38">
        <v>137.51666666666668</v>
      </c>
      <c r="L176" s="38">
        <v>140.13333333333335</v>
      </c>
      <c r="M176" s="28">
        <v>134.9</v>
      </c>
      <c r="N176" s="28">
        <v>130.35</v>
      </c>
      <c r="O176" s="39">
        <v>35820800</v>
      </c>
      <c r="P176" s="40">
        <v>3.0020013342228154E-2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44651</v>
      </c>
      <c r="E177" s="37">
        <v>122.35</v>
      </c>
      <c r="F177" s="37">
        <v>121.14999999999999</v>
      </c>
      <c r="G177" s="38">
        <v>119.44999999999999</v>
      </c>
      <c r="H177" s="38">
        <v>116.55</v>
      </c>
      <c r="I177" s="38">
        <v>114.85</v>
      </c>
      <c r="J177" s="38">
        <v>124.04999999999998</v>
      </c>
      <c r="K177" s="38">
        <v>125.75</v>
      </c>
      <c r="L177" s="38">
        <v>128.64999999999998</v>
      </c>
      <c r="M177" s="28">
        <v>122.85</v>
      </c>
      <c r="N177" s="28">
        <v>118.25</v>
      </c>
      <c r="O177" s="39">
        <v>29214000</v>
      </c>
      <c r="P177" s="40">
        <v>-1.9335347432024169E-2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44651</v>
      </c>
      <c r="E178" s="37">
        <v>2363.6</v>
      </c>
      <c r="F178" s="37">
        <v>2323.0833333333335</v>
      </c>
      <c r="G178" s="38">
        <v>2275.5166666666669</v>
      </c>
      <c r="H178" s="38">
        <v>2187.4333333333334</v>
      </c>
      <c r="I178" s="38">
        <v>2139.8666666666668</v>
      </c>
      <c r="J178" s="38">
        <v>2411.166666666667</v>
      </c>
      <c r="K178" s="38">
        <v>2458.7333333333336</v>
      </c>
      <c r="L178" s="38">
        <v>2546.8166666666671</v>
      </c>
      <c r="M178" s="28">
        <v>2370.65</v>
      </c>
      <c r="N178" s="28">
        <v>2235</v>
      </c>
      <c r="O178" s="39">
        <v>32083500</v>
      </c>
      <c r="P178" s="40">
        <v>8.5979251807607668E-3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44651</v>
      </c>
      <c r="E179" s="37">
        <v>96.1</v>
      </c>
      <c r="F179" s="37">
        <v>94.05</v>
      </c>
      <c r="G179" s="38">
        <v>91.6</v>
      </c>
      <c r="H179" s="38">
        <v>87.1</v>
      </c>
      <c r="I179" s="38">
        <v>84.649999999999991</v>
      </c>
      <c r="J179" s="38">
        <v>98.55</v>
      </c>
      <c r="K179" s="38">
        <v>101.00000000000001</v>
      </c>
      <c r="L179" s="38">
        <v>105.5</v>
      </c>
      <c r="M179" s="28">
        <v>96.5</v>
      </c>
      <c r="N179" s="28">
        <v>89.55</v>
      </c>
      <c r="O179" s="39">
        <v>151724500</v>
      </c>
      <c r="P179" s="40">
        <v>2.0348187190544643E-2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44651</v>
      </c>
      <c r="E180" s="37">
        <v>787.8</v>
      </c>
      <c r="F180" s="37">
        <v>781.93333333333339</v>
      </c>
      <c r="G180" s="38">
        <v>773.86666666666679</v>
      </c>
      <c r="H180" s="38">
        <v>759.93333333333339</v>
      </c>
      <c r="I180" s="38">
        <v>751.86666666666679</v>
      </c>
      <c r="J180" s="38">
        <v>795.86666666666679</v>
      </c>
      <c r="K180" s="38">
        <v>803.93333333333339</v>
      </c>
      <c r="L180" s="38">
        <v>817.86666666666679</v>
      </c>
      <c r="M180" s="28">
        <v>790</v>
      </c>
      <c r="N180" s="28">
        <v>768</v>
      </c>
      <c r="O180" s="39">
        <v>5303500</v>
      </c>
      <c r="P180" s="40">
        <v>1.0286693970854367E-2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44651</v>
      </c>
      <c r="E181" s="37">
        <v>1061.8</v>
      </c>
      <c r="F181" s="37">
        <v>1047.6166666666666</v>
      </c>
      <c r="G181" s="38">
        <v>1031.2833333333331</v>
      </c>
      <c r="H181" s="38">
        <v>1000.7666666666665</v>
      </c>
      <c r="I181" s="38">
        <v>984.43333333333305</v>
      </c>
      <c r="J181" s="38">
        <v>1078.1333333333332</v>
      </c>
      <c r="K181" s="38">
        <v>1094.4666666666667</v>
      </c>
      <c r="L181" s="38">
        <v>1124.9833333333331</v>
      </c>
      <c r="M181" s="28">
        <v>1063.95</v>
      </c>
      <c r="N181" s="28">
        <v>1017.1</v>
      </c>
      <c r="O181" s="39">
        <v>7999500</v>
      </c>
      <c r="P181" s="40">
        <v>3.4028114396509934E-2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44651</v>
      </c>
      <c r="E182" s="37">
        <v>483.55</v>
      </c>
      <c r="F182" s="37">
        <v>480.34999999999997</v>
      </c>
      <c r="G182" s="38">
        <v>476.19999999999993</v>
      </c>
      <c r="H182" s="38">
        <v>468.84999999999997</v>
      </c>
      <c r="I182" s="38">
        <v>464.69999999999993</v>
      </c>
      <c r="J182" s="38">
        <v>487.69999999999993</v>
      </c>
      <c r="K182" s="38">
        <v>491.84999999999991</v>
      </c>
      <c r="L182" s="38">
        <v>499.19999999999993</v>
      </c>
      <c r="M182" s="28">
        <v>484.5</v>
      </c>
      <c r="N182" s="28">
        <v>473</v>
      </c>
      <c r="O182" s="39">
        <v>73656000</v>
      </c>
      <c r="P182" s="40">
        <v>1.278772378516624E-2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44651</v>
      </c>
      <c r="E183" s="37">
        <v>24373.1</v>
      </c>
      <c r="F183" s="37">
        <v>24126.316666666669</v>
      </c>
      <c r="G183" s="38">
        <v>23791.683333333338</v>
      </c>
      <c r="H183" s="38">
        <v>23210.26666666667</v>
      </c>
      <c r="I183" s="38">
        <v>22875.633333333339</v>
      </c>
      <c r="J183" s="38">
        <v>24707.733333333337</v>
      </c>
      <c r="K183" s="38">
        <v>25042.366666666669</v>
      </c>
      <c r="L183" s="38">
        <v>25623.783333333336</v>
      </c>
      <c r="M183" s="28">
        <v>24460.95</v>
      </c>
      <c r="N183" s="28">
        <v>23544.9</v>
      </c>
      <c r="O183" s="39">
        <v>187325</v>
      </c>
      <c r="P183" s="40">
        <v>9.1582491582491588E-3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44651</v>
      </c>
      <c r="E184" s="37">
        <v>2353.9</v>
      </c>
      <c r="F184" s="37">
        <v>2342.65</v>
      </c>
      <c r="G184" s="38">
        <v>2315.25</v>
      </c>
      <c r="H184" s="38">
        <v>2276.6</v>
      </c>
      <c r="I184" s="38">
        <v>2249.1999999999998</v>
      </c>
      <c r="J184" s="38">
        <v>2381.3000000000002</v>
      </c>
      <c r="K184" s="38">
        <v>2408.7000000000007</v>
      </c>
      <c r="L184" s="38">
        <v>2447.3500000000004</v>
      </c>
      <c r="M184" s="28">
        <v>2370.0500000000002</v>
      </c>
      <c r="N184" s="28">
        <v>2304</v>
      </c>
      <c r="O184" s="39">
        <v>1462175</v>
      </c>
      <c r="P184" s="40">
        <v>3.5644721464744837E-2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44651</v>
      </c>
      <c r="E185" s="37">
        <v>2388.9</v>
      </c>
      <c r="F185" s="37">
        <v>2383.6000000000004</v>
      </c>
      <c r="G185" s="38">
        <v>2347.4000000000005</v>
      </c>
      <c r="H185" s="38">
        <v>2305.9</v>
      </c>
      <c r="I185" s="38">
        <v>2269.7000000000003</v>
      </c>
      <c r="J185" s="38">
        <v>2425.1000000000008</v>
      </c>
      <c r="K185" s="38">
        <v>2461.3000000000006</v>
      </c>
      <c r="L185" s="38">
        <v>2502.8000000000011</v>
      </c>
      <c r="M185" s="28">
        <v>2419.8000000000002</v>
      </c>
      <c r="N185" s="28">
        <v>2342.1</v>
      </c>
      <c r="O185" s="39">
        <v>2963625</v>
      </c>
      <c r="P185" s="40">
        <v>7.2029300054259365E-2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44651</v>
      </c>
      <c r="E186" s="37">
        <v>1115.4000000000001</v>
      </c>
      <c r="F186" s="37">
        <v>1103.7833333333335</v>
      </c>
      <c r="G186" s="38">
        <v>1086.616666666667</v>
      </c>
      <c r="H186" s="38">
        <v>1057.8333333333335</v>
      </c>
      <c r="I186" s="38">
        <v>1040.666666666667</v>
      </c>
      <c r="J186" s="38">
        <v>1132.5666666666671</v>
      </c>
      <c r="K186" s="38">
        <v>1149.7333333333336</v>
      </c>
      <c r="L186" s="38">
        <v>1178.5166666666671</v>
      </c>
      <c r="M186" s="28">
        <v>1120.95</v>
      </c>
      <c r="N186" s="28">
        <v>1075</v>
      </c>
      <c r="O186" s="39">
        <v>3902800</v>
      </c>
      <c r="P186" s="40">
        <v>2.1782385590114146E-2</v>
      </c>
    </row>
    <row r="187" spans="1:16" ht="12.75" customHeight="1">
      <c r="A187" s="28">
        <v>177</v>
      </c>
      <c r="B187" s="29" t="s">
        <v>47</v>
      </c>
      <c r="C187" s="30" t="s">
        <v>513</v>
      </c>
      <c r="D187" s="31">
        <v>44651</v>
      </c>
      <c r="E187" s="37">
        <v>320.89999999999998</v>
      </c>
      <c r="F187" s="37">
        <v>320.61666666666662</v>
      </c>
      <c r="G187" s="38">
        <v>313.28333333333325</v>
      </c>
      <c r="H187" s="38">
        <v>305.66666666666663</v>
      </c>
      <c r="I187" s="38">
        <v>298.33333333333326</v>
      </c>
      <c r="J187" s="38">
        <v>328.23333333333323</v>
      </c>
      <c r="K187" s="38">
        <v>335.56666666666661</v>
      </c>
      <c r="L187" s="38">
        <v>343.18333333333322</v>
      </c>
      <c r="M187" s="28">
        <v>327.95</v>
      </c>
      <c r="N187" s="28">
        <v>313</v>
      </c>
      <c r="O187" s="39">
        <v>4263300</v>
      </c>
      <c r="P187" s="40">
        <v>3.3376963350785341E-2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44651</v>
      </c>
      <c r="E188" s="37">
        <v>844.95</v>
      </c>
      <c r="F188" s="37">
        <v>838.88333333333333</v>
      </c>
      <c r="G188" s="38">
        <v>830.41666666666663</v>
      </c>
      <c r="H188" s="38">
        <v>815.88333333333333</v>
      </c>
      <c r="I188" s="38">
        <v>807.41666666666663</v>
      </c>
      <c r="J188" s="38">
        <v>853.41666666666663</v>
      </c>
      <c r="K188" s="38">
        <v>861.88333333333333</v>
      </c>
      <c r="L188" s="38">
        <v>876.41666666666663</v>
      </c>
      <c r="M188" s="28">
        <v>847.35</v>
      </c>
      <c r="N188" s="28">
        <v>824.35</v>
      </c>
      <c r="O188" s="39">
        <v>23093700</v>
      </c>
      <c r="P188" s="40">
        <v>4.1119666750820502E-2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44651</v>
      </c>
      <c r="E189" s="37">
        <v>446.8</v>
      </c>
      <c r="F189" s="37">
        <v>442.78333333333336</v>
      </c>
      <c r="G189" s="38">
        <v>436.4666666666667</v>
      </c>
      <c r="H189" s="38">
        <v>426.13333333333333</v>
      </c>
      <c r="I189" s="38">
        <v>419.81666666666666</v>
      </c>
      <c r="J189" s="38">
        <v>453.11666666666673</v>
      </c>
      <c r="K189" s="38">
        <v>459.43333333333345</v>
      </c>
      <c r="L189" s="38">
        <v>469.76666666666677</v>
      </c>
      <c r="M189" s="28">
        <v>449.1</v>
      </c>
      <c r="N189" s="28">
        <v>432.45</v>
      </c>
      <c r="O189" s="39">
        <v>12516000</v>
      </c>
      <c r="P189" s="40">
        <v>2.267434734648854E-2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44651</v>
      </c>
      <c r="E190" s="37">
        <v>543.70000000000005</v>
      </c>
      <c r="F190" s="37">
        <v>543.06666666666661</v>
      </c>
      <c r="G190" s="38">
        <v>533.73333333333323</v>
      </c>
      <c r="H190" s="38">
        <v>523.76666666666665</v>
      </c>
      <c r="I190" s="38">
        <v>514.43333333333328</v>
      </c>
      <c r="J190" s="38">
        <v>553.03333333333319</v>
      </c>
      <c r="K190" s="38">
        <v>562.36666666666667</v>
      </c>
      <c r="L190" s="38">
        <v>572.33333333333314</v>
      </c>
      <c r="M190" s="28">
        <v>552.4</v>
      </c>
      <c r="N190" s="28">
        <v>533.1</v>
      </c>
      <c r="O190" s="39">
        <v>817700</v>
      </c>
      <c r="P190" s="40">
        <v>4.5652173913043478E-2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44651</v>
      </c>
      <c r="E191" s="37">
        <v>841.85</v>
      </c>
      <c r="F191" s="37">
        <v>834.19999999999993</v>
      </c>
      <c r="G191" s="38">
        <v>823.54999999999984</v>
      </c>
      <c r="H191" s="38">
        <v>805.24999999999989</v>
      </c>
      <c r="I191" s="38">
        <v>794.5999999999998</v>
      </c>
      <c r="J191" s="38">
        <v>852.49999999999989</v>
      </c>
      <c r="K191" s="38">
        <v>863.15</v>
      </c>
      <c r="L191" s="38">
        <v>881.44999999999993</v>
      </c>
      <c r="M191" s="28">
        <v>844.85</v>
      </c>
      <c r="N191" s="28">
        <v>815.9</v>
      </c>
      <c r="O191" s="39">
        <v>5967000</v>
      </c>
      <c r="P191" s="40">
        <v>7.5987841945288756E-3</v>
      </c>
    </row>
    <row r="192" spans="1:16" ht="12.75" customHeight="1">
      <c r="A192" s="28">
        <v>182</v>
      </c>
      <c r="B192" s="29" t="s">
        <v>74</v>
      </c>
      <c r="C192" s="30" t="s">
        <v>533</v>
      </c>
      <c r="D192" s="31">
        <v>44651</v>
      </c>
      <c r="E192" s="37">
        <v>1186.3499999999999</v>
      </c>
      <c r="F192" s="37">
        <v>1176.8</v>
      </c>
      <c r="G192" s="38">
        <v>1161</v>
      </c>
      <c r="H192" s="38">
        <v>1135.6500000000001</v>
      </c>
      <c r="I192" s="38">
        <v>1119.8500000000001</v>
      </c>
      <c r="J192" s="38">
        <v>1202.1499999999999</v>
      </c>
      <c r="K192" s="38">
        <v>1217.9499999999996</v>
      </c>
      <c r="L192" s="38">
        <v>1243.2999999999997</v>
      </c>
      <c r="M192" s="28">
        <v>1192.5999999999999</v>
      </c>
      <c r="N192" s="28">
        <v>1151.45</v>
      </c>
      <c r="O192" s="39">
        <v>2696000</v>
      </c>
      <c r="P192" s="40">
        <v>5.0171392957307576E-2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44651</v>
      </c>
      <c r="E193" s="37">
        <v>718.65</v>
      </c>
      <c r="F193" s="37">
        <v>711.56666666666661</v>
      </c>
      <c r="G193" s="38">
        <v>702.63333333333321</v>
      </c>
      <c r="H193" s="38">
        <v>686.61666666666656</v>
      </c>
      <c r="I193" s="38">
        <v>677.68333333333317</v>
      </c>
      <c r="J193" s="38">
        <v>727.58333333333326</v>
      </c>
      <c r="K193" s="38">
        <v>736.51666666666665</v>
      </c>
      <c r="L193" s="38">
        <v>752.5333333333333</v>
      </c>
      <c r="M193" s="28">
        <v>720.5</v>
      </c>
      <c r="N193" s="28">
        <v>695.55</v>
      </c>
      <c r="O193" s="39">
        <v>11335275</v>
      </c>
      <c r="P193" s="40">
        <v>5.0873832894421838E-3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44651</v>
      </c>
      <c r="E194" s="37">
        <v>455.2</v>
      </c>
      <c r="F194" s="37">
        <v>452.11666666666662</v>
      </c>
      <c r="G194" s="38">
        <v>445.98333333333323</v>
      </c>
      <c r="H194" s="38">
        <v>436.76666666666659</v>
      </c>
      <c r="I194" s="38">
        <v>430.63333333333321</v>
      </c>
      <c r="J194" s="38">
        <v>461.33333333333326</v>
      </c>
      <c r="K194" s="38">
        <v>467.46666666666658</v>
      </c>
      <c r="L194" s="38">
        <v>476.68333333333328</v>
      </c>
      <c r="M194" s="28">
        <v>458.25</v>
      </c>
      <c r="N194" s="28">
        <v>442.9</v>
      </c>
      <c r="O194" s="39">
        <v>68040900</v>
      </c>
      <c r="P194" s="40">
        <v>3.9174719247845394E-2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44651</v>
      </c>
      <c r="E195" s="37">
        <v>223.1</v>
      </c>
      <c r="F195" s="37">
        <v>220.5</v>
      </c>
      <c r="G195" s="38">
        <v>217.2</v>
      </c>
      <c r="H195" s="38">
        <v>211.29999999999998</v>
      </c>
      <c r="I195" s="38">
        <v>207.99999999999997</v>
      </c>
      <c r="J195" s="38">
        <v>226.4</v>
      </c>
      <c r="K195" s="38">
        <v>229.70000000000002</v>
      </c>
      <c r="L195" s="38">
        <v>235.60000000000002</v>
      </c>
      <c r="M195" s="28">
        <v>223.8</v>
      </c>
      <c r="N195" s="28">
        <v>214.6</v>
      </c>
      <c r="O195" s="39">
        <v>102357000</v>
      </c>
      <c r="P195" s="40">
        <v>-2.8932140978432403E-3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44651</v>
      </c>
      <c r="E196" s="37">
        <v>1219.5999999999999</v>
      </c>
      <c r="F196" s="37">
        <v>1191.5</v>
      </c>
      <c r="G196" s="38">
        <v>1159.05</v>
      </c>
      <c r="H196" s="38">
        <v>1098.5</v>
      </c>
      <c r="I196" s="38">
        <v>1066.05</v>
      </c>
      <c r="J196" s="38">
        <v>1252.05</v>
      </c>
      <c r="K196" s="38">
        <v>1284.4999999999998</v>
      </c>
      <c r="L196" s="38">
        <v>1345.05</v>
      </c>
      <c r="M196" s="28">
        <v>1223.95</v>
      </c>
      <c r="N196" s="28">
        <v>1130.95</v>
      </c>
      <c r="O196" s="39">
        <v>41443025</v>
      </c>
      <c r="P196" s="40">
        <v>-1.1124632390224116E-2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44651</v>
      </c>
      <c r="E197" s="37">
        <v>3560.35</v>
      </c>
      <c r="F197" s="37">
        <v>3530.25</v>
      </c>
      <c r="G197" s="38">
        <v>3490.5</v>
      </c>
      <c r="H197" s="38">
        <v>3420.65</v>
      </c>
      <c r="I197" s="38">
        <v>3380.9</v>
      </c>
      <c r="J197" s="38">
        <v>3600.1</v>
      </c>
      <c r="K197" s="38">
        <v>3639.85</v>
      </c>
      <c r="L197" s="38">
        <v>3709.7</v>
      </c>
      <c r="M197" s="28">
        <v>3570</v>
      </c>
      <c r="N197" s="28">
        <v>3460.4</v>
      </c>
      <c r="O197" s="39">
        <v>13441500</v>
      </c>
      <c r="P197" s="40">
        <v>1.3435570333175002E-2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44651</v>
      </c>
      <c r="E198" s="37">
        <v>1409</v>
      </c>
      <c r="F198" s="37">
        <v>1398</v>
      </c>
      <c r="G198" s="38">
        <v>1377</v>
      </c>
      <c r="H198" s="38">
        <v>1345</v>
      </c>
      <c r="I198" s="38">
        <v>1324</v>
      </c>
      <c r="J198" s="38">
        <v>1430</v>
      </c>
      <c r="K198" s="38">
        <v>1451</v>
      </c>
      <c r="L198" s="38">
        <v>1483</v>
      </c>
      <c r="M198" s="28">
        <v>1419</v>
      </c>
      <c r="N198" s="28">
        <v>1366</v>
      </c>
      <c r="O198" s="39">
        <v>16055400</v>
      </c>
      <c r="P198" s="40">
        <v>4.0523807737045513E-3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44651</v>
      </c>
      <c r="E199" s="37">
        <v>2546.9</v>
      </c>
      <c r="F199" s="37">
        <v>2516.9500000000003</v>
      </c>
      <c r="G199" s="38">
        <v>2470.9500000000007</v>
      </c>
      <c r="H199" s="38">
        <v>2395.0000000000005</v>
      </c>
      <c r="I199" s="38">
        <v>2349.0000000000009</v>
      </c>
      <c r="J199" s="38">
        <v>2592.9000000000005</v>
      </c>
      <c r="K199" s="38">
        <v>2638.8999999999996</v>
      </c>
      <c r="L199" s="38">
        <v>2714.8500000000004</v>
      </c>
      <c r="M199" s="28">
        <v>2562.9499999999998</v>
      </c>
      <c r="N199" s="28">
        <v>2441</v>
      </c>
      <c r="O199" s="39">
        <v>5945250</v>
      </c>
      <c r="P199" s="40">
        <v>8.3317433059848633E-3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44651</v>
      </c>
      <c r="E200" s="37">
        <v>2749.75</v>
      </c>
      <c r="F200" s="37">
        <v>2732.8666666666668</v>
      </c>
      <c r="G200" s="38">
        <v>2703.7333333333336</v>
      </c>
      <c r="H200" s="38">
        <v>2657.7166666666667</v>
      </c>
      <c r="I200" s="38">
        <v>2628.5833333333335</v>
      </c>
      <c r="J200" s="38">
        <v>2778.8833333333337</v>
      </c>
      <c r="K200" s="38">
        <v>2808.0166666666669</v>
      </c>
      <c r="L200" s="38">
        <v>2854.0333333333338</v>
      </c>
      <c r="M200" s="28">
        <v>2762</v>
      </c>
      <c r="N200" s="28">
        <v>2686.85</v>
      </c>
      <c r="O200" s="39">
        <v>781750</v>
      </c>
      <c r="P200" s="40">
        <v>9.0351726363343005E-3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44651</v>
      </c>
      <c r="E201" s="37">
        <v>475.4</v>
      </c>
      <c r="F201" s="37">
        <v>470.58333333333331</v>
      </c>
      <c r="G201" s="38">
        <v>464.81666666666661</v>
      </c>
      <c r="H201" s="38">
        <v>454.23333333333329</v>
      </c>
      <c r="I201" s="38">
        <v>448.46666666666658</v>
      </c>
      <c r="J201" s="38">
        <v>481.16666666666663</v>
      </c>
      <c r="K201" s="38">
        <v>486.93333333333339</v>
      </c>
      <c r="L201" s="38">
        <v>497.51666666666665</v>
      </c>
      <c r="M201" s="28">
        <v>476.35</v>
      </c>
      <c r="N201" s="28">
        <v>460</v>
      </c>
      <c r="O201" s="39">
        <v>3363000</v>
      </c>
      <c r="P201" s="40">
        <v>1.4020805065581185E-2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44651</v>
      </c>
      <c r="E202" s="37">
        <v>1109</v>
      </c>
      <c r="F202" s="37">
        <v>1092.6666666666667</v>
      </c>
      <c r="G202" s="38">
        <v>1069.8333333333335</v>
      </c>
      <c r="H202" s="38">
        <v>1030.6666666666667</v>
      </c>
      <c r="I202" s="38">
        <v>1007.8333333333335</v>
      </c>
      <c r="J202" s="38">
        <v>1131.8333333333335</v>
      </c>
      <c r="K202" s="38">
        <v>1154.666666666667</v>
      </c>
      <c r="L202" s="38">
        <v>1193.8333333333335</v>
      </c>
      <c r="M202" s="28">
        <v>1115.5</v>
      </c>
      <c r="N202" s="28">
        <v>1053.5</v>
      </c>
      <c r="O202" s="39">
        <v>2789075</v>
      </c>
      <c r="P202" s="40">
        <v>8.7952488687782812E-2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44651</v>
      </c>
      <c r="E203" s="37">
        <v>617.29999999999995</v>
      </c>
      <c r="F203" s="37">
        <v>616.11666666666667</v>
      </c>
      <c r="G203" s="38">
        <v>607.5333333333333</v>
      </c>
      <c r="H203" s="38">
        <v>597.76666666666665</v>
      </c>
      <c r="I203" s="38">
        <v>589.18333333333328</v>
      </c>
      <c r="J203" s="38">
        <v>625.88333333333333</v>
      </c>
      <c r="K203" s="38">
        <v>634.46666666666658</v>
      </c>
      <c r="L203" s="38">
        <v>644.23333333333335</v>
      </c>
      <c r="M203" s="28">
        <v>624.70000000000005</v>
      </c>
      <c r="N203" s="28">
        <v>606.35</v>
      </c>
      <c r="O203" s="39">
        <v>7441000</v>
      </c>
      <c r="P203" s="40">
        <v>-3.3752109506844179E-3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44651</v>
      </c>
      <c r="E204" s="37">
        <v>1504.05</v>
      </c>
      <c r="F204" s="37">
        <v>1495.6666666666667</v>
      </c>
      <c r="G204" s="38">
        <v>1473.3833333333334</v>
      </c>
      <c r="H204" s="38">
        <v>1442.7166666666667</v>
      </c>
      <c r="I204" s="38">
        <v>1420.4333333333334</v>
      </c>
      <c r="J204" s="38">
        <v>1526.3333333333335</v>
      </c>
      <c r="K204" s="38">
        <v>1548.6166666666668</v>
      </c>
      <c r="L204" s="38">
        <v>1579.2833333333335</v>
      </c>
      <c r="M204" s="28">
        <v>1517.95</v>
      </c>
      <c r="N204" s="28">
        <v>1465</v>
      </c>
      <c r="O204" s="39">
        <v>897050</v>
      </c>
      <c r="P204" s="40">
        <v>6.7916666666666667E-2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44651</v>
      </c>
      <c r="E205" s="37">
        <v>6586.35</v>
      </c>
      <c r="F205" s="37">
        <v>6548.05</v>
      </c>
      <c r="G205" s="38">
        <v>6484.4000000000005</v>
      </c>
      <c r="H205" s="38">
        <v>6382.4500000000007</v>
      </c>
      <c r="I205" s="38">
        <v>6318.8000000000011</v>
      </c>
      <c r="J205" s="38">
        <v>6650</v>
      </c>
      <c r="K205" s="38">
        <v>6713.65</v>
      </c>
      <c r="L205" s="38">
        <v>6815.5999999999995</v>
      </c>
      <c r="M205" s="28">
        <v>6611.7</v>
      </c>
      <c r="N205" s="28">
        <v>6446.1</v>
      </c>
      <c r="O205" s="39">
        <v>2098000</v>
      </c>
      <c r="P205" s="40">
        <v>5.7566286924085087E-2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44651</v>
      </c>
      <c r="E206" s="37">
        <v>667.1</v>
      </c>
      <c r="F206" s="37">
        <v>661.01666666666677</v>
      </c>
      <c r="G206" s="38">
        <v>652.33333333333348</v>
      </c>
      <c r="H206" s="38">
        <v>637.56666666666672</v>
      </c>
      <c r="I206" s="38">
        <v>628.88333333333344</v>
      </c>
      <c r="J206" s="38">
        <v>675.78333333333353</v>
      </c>
      <c r="K206" s="38">
        <v>684.4666666666667</v>
      </c>
      <c r="L206" s="38">
        <v>699.23333333333358</v>
      </c>
      <c r="M206" s="28">
        <v>669.7</v>
      </c>
      <c r="N206" s="28">
        <v>646.25</v>
      </c>
      <c r="O206" s="39">
        <v>29867500</v>
      </c>
      <c r="P206" s="40">
        <v>1.1179085427578011E-2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44651</v>
      </c>
      <c r="E207" s="37">
        <v>369.9</v>
      </c>
      <c r="F207" s="37">
        <v>362.9666666666667</v>
      </c>
      <c r="G207" s="38">
        <v>354.58333333333337</v>
      </c>
      <c r="H207" s="38">
        <v>339.26666666666665</v>
      </c>
      <c r="I207" s="38">
        <v>330.88333333333333</v>
      </c>
      <c r="J207" s="38">
        <v>378.28333333333342</v>
      </c>
      <c r="K207" s="38">
        <v>386.66666666666674</v>
      </c>
      <c r="L207" s="38">
        <v>401.98333333333346</v>
      </c>
      <c r="M207" s="28">
        <v>371.35</v>
      </c>
      <c r="N207" s="28">
        <v>347.65</v>
      </c>
      <c r="O207" s="39">
        <v>56175100</v>
      </c>
      <c r="P207" s="40">
        <v>-7.1688540862468292E-4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44651</v>
      </c>
      <c r="E208" s="37">
        <v>1245</v>
      </c>
      <c r="F208" s="37">
        <v>1234</v>
      </c>
      <c r="G208" s="38">
        <v>1220.4000000000001</v>
      </c>
      <c r="H208" s="38">
        <v>1195.8000000000002</v>
      </c>
      <c r="I208" s="38">
        <v>1182.2000000000003</v>
      </c>
      <c r="J208" s="38">
        <v>1258.5999999999999</v>
      </c>
      <c r="K208" s="38">
        <v>1272.1999999999998</v>
      </c>
      <c r="L208" s="38">
        <v>1296.7999999999997</v>
      </c>
      <c r="M208" s="28">
        <v>1247.5999999999999</v>
      </c>
      <c r="N208" s="28">
        <v>1209.4000000000001</v>
      </c>
      <c r="O208" s="39">
        <v>3940500</v>
      </c>
      <c r="P208" s="40">
        <v>5.7568438003220611E-2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44651</v>
      </c>
      <c r="E209" s="37">
        <v>1675.95</v>
      </c>
      <c r="F209" s="37">
        <v>1663.5166666666667</v>
      </c>
      <c r="G209" s="38">
        <v>1639.3333333333333</v>
      </c>
      <c r="H209" s="38">
        <v>1602.7166666666667</v>
      </c>
      <c r="I209" s="38">
        <v>1578.5333333333333</v>
      </c>
      <c r="J209" s="38">
        <v>1700.1333333333332</v>
      </c>
      <c r="K209" s="38">
        <v>1724.3166666666666</v>
      </c>
      <c r="L209" s="38">
        <v>1760.9333333333332</v>
      </c>
      <c r="M209" s="28">
        <v>1687.7</v>
      </c>
      <c r="N209" s="28">
        <v>1626.9</v>
      </c>
      <c r="O209" s="39">
        <v>459250</v>
      </c>
      <c r="P209" s="40">
        <v>4.0793201133144476E-2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44651</v>
      </c>
      <c r="E210" s="37">
        <v>557</v>
      </c>
      <c r="F210" s="37">
        <v>553.9666666666667</v>
      </c>
      <c r="G210" s="38">
        <v>546.68333333333339</v>
      </c>
      <c r="H210" s="38">
        <v>536.36666666666667</v>
      </c>
      <c r="I210" s="38">
        <v>529.08333333333337</v>
      </c>
      <c r="J210" s="38">
        <v>564.28333333333342</v>
      </c>
      <c r="K210" s="38">
        <v>571.56666666666672</v>
      </c>
      <c r="L210" s="38">
        <v>581.88333333333344</v>
      </c>
      <c r="M210" s="28">
        <v>561.25</v>
      </c>
      <c r="N210" s="28">
        <v>543.65</v>
      </c>
      <c r="O210" s="39">
        <v>35262400</v>
      </c>
      <c r="P210" s="40">
        <v>-1.4951069227981152E-3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44651</v>
      </c>
      <c r="E211" s="37">
        <v>230.35</v>
      </c>
      <c r="F211" s="37">
        <v>227.73333333333335</v>
      </c>
      <c r="G211" s="38">
        <v>221.91666666666669</v>
      </c>
      <c r="H211" s="38">
        <v>213.48333333333335</v>
      </c>
      <c r="I211" s="38">
        <v>207.66666666666669</v>
      </c>
      <c r="J211" s="38">
        <v>236.16666666666669</v>
      </c>
      <c r="K211" s="38">
        <v>241.98333333333335</v>
      </c>
      <c r="L211" s="38">
        <v>250.41666666666669</v>
      </c>
      <c r="M211" s="28">
        <v>233.55</v>
      </c>
      <c r="N211" s="28">
        <v>219.3</v>
      </c>
      <c r="O211" s="39">
        <v>80052000</v>
      </c>
      <c r="P211" s="40">
        <v>8.6570567635800955E-2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46"/>
      <c r="C213" s="303"/>
      <c r="D213" s="347"/>
      <c r="E213" s="304"/>
      <c r="F213" s="304"/>
      <c r="G213" s="348"/>
      <c r="H213" s="348"/>
      <c r="I213" s="348"/>
      <c r="J213" s="348"/>
      <c r="K213" s="348"/>
      <c r="L213" s="348"/>
      <c r="M213" s="303"/>
      <c r="N213" s="303"/>
      <c r="O213" s="349"/>
      <c r="P213" s="350"/>
    </row>
    <row r="214" spans="1:16" ht="12.75" customHeight="1">
      <c r="A214" s="303"/>
      <c r="B214" s="346"/>
      <c r="C214" s="303"/>
      <c r="D214" s="347"/>
      <c r="E214" s="304"/>
      <c r="F214" s="304"/>
      <c r="G214" s="348"/>
      <c r="H214" s="348"/>
      <c r="I214" s="348"/>
      <c r="J214" s="348"/>
      <c r="K214" s="348"/>
      <c r="L214" s="348"/>
      <c r="M214" s="303"/>
      <c r="N214" s="303"/>
      <c r="O214" s="349"/>
      <c r="P214" s="350"/>
    </row>
    <row r="215" spans="1:16" ht="12.75" customHeight="1">
      <c r="A215" s="303"/>
      <c r="B215" s="346"/>
      <c r="C215" s="303"/>
      <c r="D215" s="347"/>
      <c r="E215" s="304"/>
      <c r="F215" s="304"/>
      <c r="G215" s="348"/>
      <c r="H215" s="348"/>
      <c r="I215" s="348"/>
      <c r="J215" s="348"/>
      <c r="K215" s="348"/>
      <c r="L215" s="348"/>
      <c r="M215" s="303"/>
      <c r="N215" s="303"/>
      <c r="O215" s="349"/>
      <c r="P215" s="350"/>
    </row>
    <row r="216" spans="1:16" ht="12.75" customHeight="1">
      <c r="A216" s="303"/>
      <c r="B216" s="346"/>
      <c r="C216" s="303"/>
      <c r="D216" s="347"/>
      <c r="E216" s="304"/>
      <c r="F216" s="304"/>
      <c r="G216" s="348"/>
      <c r="H216" s="348"/>
      <c r="I216" s="348"/>
      <c r="J216" s="348"/>
      <c r="K216" s="348"/>
      <c r="L216" s="348"/>
      <c r="M216" s="303"/>
      <c r="N216" s="303"/>
      <c r="O216" s="349"/>
      <c r="P216" s="350"/>
    </row>
    <row r="217" spans="1:16" ht="12.75" customHeight="1">
      <c r="A217" s="303"/>
      <c r="B217" s="346"/>
      <c r="C217" s="303"/>
      <c r="D217" s="347"/>
      <c r="E217" s="304"/>
      <c r="F217" s="304"/>
      <c r="G217" s="348"/>
      <c r="H217" s="348"/>
      <c r="I217" s="348"/>
      <c r="J217" s="348"/>
      <c r="K217" s="348"/>
      <c r="L217" s="348"/>
      <c r="M217" s="303"/>
      <c r="N217" s="303"/>
      <c r="O217" s="349"/>
      <c r="P217" s="350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I10" sqref="I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71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1" t="s">
        <v>16</v>
      </c>
      <c r="B8" s="483"/>
      <c r="C8" s="487" t="s">
        <v>20</v>
      </c>
      <c r="D8" s="487" t="s">
        <v>21</v>
      </c>
      <c r="E8" s="478" t="s">
        <v>22</v>
      </c>
      <c r="F8" s="479"/>
      <c r="G8" s="480"/>
      <c r="H8" s="478" t="s">
        <v>23</v>
      </c>
      <c r="I8" s="479"/>
      <c r="J8" s="480"/>
      <c r="K8" s="23"/>
      <c r="L8" s="50"/>
      <c r="M8" s="50"/>
      <c r="N8" s="1"/>
      <c r="O8" s="1"/>
    </row>
    <row r="9" spans="1:15" ht="36" customHeight="1">
      <c r="A9" s="485"/>
      <c r="B9" s="486"/>
      <c r="C9" s="486"/>
      <c r="D9" s="48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16793.900000000001</v>
      </c>
      <c r="D10" s="32">
        <v>16655.366666666669</v>
      </c>
      <c r="E10" s="32">
        <v>16494.833333333336</v>
      </c>
      <c r="F10" s="32">
        <v>16195.766666666666</v>
      </c>
      <c r="G10" s="32">
        <v>16035.233333333334</v>
      </c>
      <c r="H10" s="32">
        <v>16954.433333333338</v>
      </c>
      <c r="I10" s="32">
        <v>17114.966666666671</v>
      </c>
      <c r="J10" s="32">
        <v>17414.03333333334</v>
      </c>
      <c r="K10" s="34">
        <v>16815.900000000001</v>
      </c>
      <c r="L10" s="34">
        <v>16356.3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36205.300000000003</v>
      </c>
      <c r="D11" s="37">
        <v>36029.15</v>
      </c>
      <c r="E11" s="37">
        <v>35788.050000000003</v>
      </c>
      <c r="F11" s="37">
        <v>35370.800000000003</v>
      </c>
      <c r="G11" s="37">
        <v>35129.700000000004</v>
      </c>
      <c r="H11" s="37">
        <v>36446.400000000001</v>
      </c>
      <c r="I11" s="37">
        <v>36687.499999999993</v>
      </c>
      <c r="J11" s="37">
        <v>37104.75</v>
      </c>
      <c r="K11" s="28">
        <v>36270.25</v>
      </c>
      <c r="L11" s="28">
        <v>35611.9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2415.8000000000002</v>
      </c>
      <c r="D12" s="37">
        <v>2387.4166666666665</v>
      </c>
      <c r="E12" s="37">
        <v>2354.6333333333332</v>
      </c>
      <c r="F12" s="37">
        <v>2293.4666666666667</v>
      </c>
      <c r="G12" s="37">
        <v>2260.6833333333334</v>
      </c>
      <c r="H12" s="37">
        <v>2448.583333333333</v>
      </c>
      <c r="I12" s="37">
        <v>2481.3666666666668</v>
      </c>
      <c r="J12" s="37">
        <v>2542.5333333333328</v>
      </c>
      <c r="K12" s="28">
        <v>2420.1999999999998</v>
      </c>
      <c r="L12" s="28">
        <v>2326.25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4798.75</v>
      </c>
      <c r="D13" s="37">
        <v>4746.6166666666659</v>
      </c>
      <c r="E13" s="37">
        <v>4686.0833333333321</v>
      </c>
      <c r="F13" s="37">
        <v>4573.4166666666661</v>
      </c>
      <c r="G13" s="37">
        <v>4512.8833333333323</v>
      </c>
      <c r="H13" s="37">
        <v>4859.2833333333319</v>
      </c>
      <c r="I13" s="37">
        <v>4919.8166666666666</v>
      </c>
      <c r="J13" s="37">
        <v>5032.4833333333318</v>
      </c>
      <c r="K13" s="28">
        <v>4807.1499999999996</v>
      </c>
      <c r="L13" s="28">
        <v>4633.95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33847.85</v>
      </c>
      <c r="D14" s="37">
        <v>33555.883333333331</v>
      </c>
      <c r="E14" s="37">
        <v>33150.71666666666</v>
      </c>
      <c r="F14" s="37">
        <v>32453.583333333328</v>
      </c>
      <c r="G14" s="37">
        <v>32048.416666666657</v>
      </c>
      <c r="H14" s="37">
        <v>34253.016666666663</v>
      </c>
      <c r="I14" s="37">
        <v>34658.183333333334</v>
      </c>
      <c r="J14" s="37">
        <v>35355.316666666666</v>
      </c>
      <c r="K14" s="28">
        <v>33961.050000000003</v>
      </c>
      <c r="L14" s="28">
        <v>32858.75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3955.3</v>
      </c>
      <c r="D15" s="37">
        <v>3904.4333333333338</v>
      </c>
      <c r="E15" s="37">
        <v>3844.7166666666676</v>
      </c>
      <c r="F15" s="37">
        <v>3734.1333333333337</v>
      </c>
      <c r="G15" s="37">
        <v>3674.4166666666674</v>
      </c>
      <c r="H15" s="37">
        <v>4015.0166666666678</v>
      </c>
      <c r="I15" s="37">
        <v>4074.733333333334</v>
      </c>
      <c r="J15" s="37">
        <v>4185.3166666666675</v>
      </c>
      <c r="K15" s="28">
        <v>3964.15</v>
      </c>
      <c r="L15" s="28">
        <v>3793.85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7810.45</v>
      </c>
      <c r="D16" s="37">
        <v>7738.0166666666664</v>
      </c>
      <c r="E16" s="37">
        <v>7653.9333333333325</v>
      </c>
      <c r="F16" s="37">
        <v>7497.4166666666661</v>
      </c>
      <c r="G16" s="37">
        <v>7413.3333333333321</v>
      </c>
      <c r="H16" s="37">
        <v>7894.5333333333328</v>
      </c>
      <c r="I16" s="37">
        <v>7978.6166666666668</v>
      </c>
      <c r="J16" s="37">
        <v>8135.1333333333332</v>
      </c>
      <c r="K16" s="28">
        <v>7822.1</v>
      </c>
      <c r="L16" s="28">
        <v>7581.5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2089.15</v>
      </c>
      <c r="D17" s="37">
        <v>2068.1666666666665</v>
      </c>
      <c r="E17" s="37">
        <v>2041.333333333333</v>
      </c>
      <c r="F17" s="37">
        <v>1993.5166666666664</v>
      </c>
      <c r="G17" s="37">
        <v>1966.6833333333329</v>
      </c>
      <c r="H17" s="37">
        <v>2115.9833333333331</v>
      </c>
      <c r="I17" s="37">
        <v>2142.8166666666662</v>
      </c>
      <c r="J17" s="37">
        <v>2190.6333333333332</v>
      </c>
      <c r="K17" s="28">
        <v>2095</v>
      </c>
      <c r="L17" s="28">
        <v>2020.35</v>
      </c>
      <c r="M17" s="28">
        <v>3.4961199999999999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1203.5999999999999</v>
      </c>
      <c r="D18" s="37">
        <v>1206.4666666666665</v>
      </c>
      <c r="E18" s="37">
        <v>1182.9333333333329</v>
      </c>
      <c r="F18" s="37">
        <v>1162.2666666666664</v>
      </c>
      <c r="G18" s="37">
        <v>1138.7333333333329</v>
      </c>
      <c r="H18" s="37">
        <v>1227.133333333333</v>
      </c>
      <c r="I18" s="37">
        <v>1250.6666666666663</v>
      </c>
      <c r="J18" s="37">
        <v>1271.333333333333</v>
      </c>
      <c r="K18" s="28">
        <v>1230</v>
      </c>
      <c r="L18" s="28">
        <v>1185.8</v>
      </c>
      <c r="M18" s="28">
        <v>11.18005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926.15</v>
      </c>
      <c r="D19" s="37">
        <v>922.41666666666663</v>
      </c>
      <c r="E19" s="37">
        <v>914.93333333333328</v>
      </c>
      <c r="F19" s="37">
        <v>903.7166666666667</v>
      </c>
      <c r="G19" s="37">
        <v>896.23333333333335</v>
      </c>
      <c r="H19" s="37">
        <v>933.63333333333321</v>
      </c>
      <c r="I19" s="37">
        <v>941.11666666666656</v>
      </c>
      <c r="J19" s="37">
        <v>952.33333333333314</v>
      </c>
      <c r="K19" s="28">
        <v>929.9</v>
      </c>
      <c r="L19" s="28">
        <v>911.2</v>
      </c>
      <c r="M19" s="28">
        <v>5.5930600000000004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1644.45</v>
      </c>
      <c r="D20" s="37">
        <v>1629.2666666666667</v>
      </c>
      <c r="E20" s="37">
        <v>1607.4333333333334</v>
      </c>
      <c r="F20" s="37">
        <v>1570.4166666666667</v>
      </c>
      <c r="G20" s="37">
        <v>1548.5833333333335</v>
      </c>
      <c r="H20" s="37">
        <v>1666.2833333333333</v>
      </c>
      <c r="I20" s="37">
        <v>1688.1166666666668</v>
      </c>
      <c r="J20" s="37">
        <v>1725.1333333333332</v>
      </c>
      <c r="K20" s="28">
        <v>1651.1</v>
      </c>
      <c r="L20" s="28">
        <v>1592.25</v>
      </c>
      <c r="M20" s="28">
        <v>18.690370000000001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1843.4</v>
      </c>
      <c r="D21" s="37">
        <v>1866.1333333333332</v>
      </c>
      <c r="E21" s="37">
        <v>1808.2666666666664</v>
      </c>
      <c r="F21" s="37">
        <v>1773.1333333333332</v>
      </c>
      <c r="G21" s="37">
        <v>1715.2666666666664</v>
      </c>
      <c r="H21" s="37">
        <v>1901.2666666666664</v>
      </c>
      <c r="I21" s="37">
        <v>1959.1333333333332</v>
      </c>
      <c r="J21" s="37">
        <v>1994.2666666666664</v>
      </c>
      <c r="K21" s="28">
        <v>1924</v>
      </c>
      <c r="L21" s="28">
        <v>1831</v>
      </c>
      <c r="M21" s="28">
        <v>18.991479999999999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707.5</v>
      </c>
      <c r="D22" s="37">
        <v>700.55000000000007</v>
      </c>
      <c r="E22" s="37">
        <v>691.45000000000016</v>
      </c>
      <c r="F22" s="37">
        <v>675.40000000000009</v>
      </c>
      <c r="G22" s="37">
        <v>666.30000000000018</v>
      </c>
      <c r="H22" s="37">
        <v>716.60000000000014</v>
      </c>
      <c r="I22" s="37">
        <v>725.7</v>
      </c>
      <c r="J22" s="37">
        <v>741.75000000000011</v>
      </c>
      <c r="K22" s="28">
        <v>709.65</v>
      </c>
      <c r="L22" s="28">
        <v>684.5</v>
      </c>
      <c r="M22" s="28">
        <v>42.881860000000003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1588.5</v>
      </c>
      <c r="D23" s="37">
        <v>1567.9166666666667</v>
      </c>
      <c r="E23" s="37">
        <v>1530.8833333333334</v>
      </c>
      <c r="F23" s="37">
        <v>1473.2666666666667</v>
      </c>
      <c r="G23" s="37">
        <v>1436.2333333333333</v>
      </c>
      <c r="H23" s="37">
        <v>1625.5333333333335</v>
      </c>
      <c r="I23" s="37">
        <v>1662.5666666666668</v>
      </c>
      <c r="J23" s="37">
        <v>1720.1833333333336</v>
      </c>
      <c r="K23" s="28">
        <v>1604.95</v>
      </c>
      <c r="L23" s="28">
        <v>1510.3</v>
      </c>
      <c r="M23" s="28">
        <v>3.05348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2134.4</v>
      </c>
      <c r="D24" s="37">
        <v>2086.2833333333333</v>
      </c>
      <c r="E24" s="37">
        <v>2038.1166666666668</v>
      </c>
      <c r="F24" s="37">
        <v>1941.8333333333335</v>
      </c>
      <c r="G24" s="37">
        <v>1893.666666666667</v>
      </c>
      <c r="H24" s="37">
        <v>2182.5666666666666</v>
      </c>
      <c r="I24" s="37">
        <v>2230.7333333333336</v>
      </c>
      <c r="J24" s="37">
        <v>2327.0166666666664</v>
      </c>
      <c r="K24" s="28">
        <v>2134.4499999999998</v>
      </c>
      <c r="L24" s="28">
        <v>1990</v>
      </c>
      <c r="M24" s="28">
        <v>4.8689499999999999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105.55</v>
      </c>
      <c r="D25" s="37">
        <v>104.33333333333333</v>
      </c>
      <c r="E25" s="37">
        <v>102.41666666666666</v>
      </c>
      <c r="F25" s="37">
        <v>99.283333333333331</v>
      </c>
      <c r="G25" s="37">
        <v>97.36666666666666</v>
      </c>
      <c r="H25" s="37">
        <v>107.46666666666665</v>
      </c>
      <c r="I25" s="37">
        <v>109.38333333333331</v>
      </c>
      <c r="J25" s="37">
        <v>112.51666666666665</v>
      </c>
      <c r="K25" s="28">
        <v>106.25</v>
      </c>
      <c r="L25" s="28">
        <v>101.2</v>
      </c>
      <c r="M25" s="28">
        <v>34.222659999999998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268.39999999999998</v>
      </c>
      <c r="D26" s="37">
        <v>266.7833333333333</v>
      </c>
      <c r="E26" s="37">
        <v>261.61666666666662</v>
      </c>
      <c r="F26" s="37">
        <v>254.83333333333331</v>
      </c>
      <c r="G26" s="37">
        <v>249.66666666666663</v>
      </c>
      <c r="H26" s="37">
        <v>273.56666666666661</v>
      </c>
      <c r="I26" s="37">
        <v>278.73333333333335</v>
      </c>
      <c r="J26" s="37">
        <v>285.51666666666659</v>
      </c>
      <c r="K26" s="28">
        <v>271.95</v>
      </c>
      <c r="L26" s="28">
        <v>260</v>
      </c>
      <c r="M26" s="28">
        <v>38.539209999999997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1722.1</v>
      </c>
      <c r="D27" s="37">
        <v>1723.75</v>
      </c>
      <c r="E27" s="37">
        <v>1692.5</v>
      </c>
      <c r="F27" s="37">
        <v>1662.9</v>
      </c>
      <c r="G27" s="37">
        <v>1631.65</v>
      </c>
      <c r="H27" s="37">
        <v>1753.35</v>
      </c>
      <c r="I27" s="37">
        <v>1784.6</v>
      </c>
      <c r="J27" s="37">
        <v>1814.1999999999998</v>
      </c>
      <c r="K27" s="28">
        <v>1755</v>
      </c>
      <c r="L27" s="28">
        <v>1694.15</v>
      </c>
      <c r="M27" s="28">
        <v>1.9956100000000001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725.3</v>
      </c>
      <c r="D28" s="37">
        <v>725.9</v>
      </c>
      <c r="E28" s="37">
        <v>717.9</v>
      </c>
      <c r="F28" s="37">
        <v>710.5</v>
      </c>
      <c r="G28" s="37">
        <v>702.5</v>
      </c>
      <c r="H28" s="37">
        <v>733.3</v>
      </c>
      <c r="I28" s="37">
        <v>741.3</v>
      </c>
      <c r="J28" s="37">
        <v>748.69999999999993</v>
      </c>
      <c r="K28" s="28">
        <v>733.9</v>
      </c>
      <c r="L28" s="28">
        <v>718.5</v>
      </c>
      <c r="M28" s="28">
        <v>3.3139500000000002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3277.95</v>
      </c>
      <c r="D29" s="37">
        <v>3261.25</v>
      </c>
      <c r="E29" s="37">
        <v>3216.7</v>
      </c>
      <c r="F29" s="37">
        <v>3155.45</v>
      </c>
      <c r="G29" s="37">
        <v>3110.8999999999996</v>
      </c>
      <c r="H29" s="37">
        <v>3322.5</v>
      </c>
      <c r="I29" s="37">
        <v>3367.05</v>
      </c>
      <c r="J29" s="37">
        <v>3428.3</v>
      </c>
      <c r="K29" s="28">
        <v>3305.8</v>
      </c>
      <c r="L29" s="28">
        <v>3200</v>
      </c>
      <c r="M29" s="28">
        <v>0.33559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560.85</v>
      </c>
      <c r="D30" s="37">
        <v>555.08333333333337</v>
      </c>
      <c r="E30" s="37">
        <v>547.91666666666674</v>
      </c>
      <c r="F30" s="37">
        <v>534.98333333333335</v>
      </c>
      <c r="G30" s="37">
        <v>527.81666666666672</v>
      </c>
      <c r="H30" s="37">
        <v>568.01666666666677</v>
      </c>
      <c r="I30" s="37">
        <v>575.18333333333351</v>
      </c>
      <c r="J30" s="37">
        <v>588.11666666666679</v>
      </c>
      <c r="K30" s="28">
        <v>562.25</v>
      </c>
      <c r="L30" s="28">
        <v>542.15</v>
      </c>
      <c r="M30" s="28">
        <v>7.34382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314.25</v>
      </c>
      <c r="D31" s="37">
        <v>311.05</v>
      </c>
      <c r="E31" s="37">
        <v>306.15000000000003</v>
      </c>
      <c r="F31" s="37">
        <v>298.05</v>
      </c>
      <c r="G31" s="37">
        <v>293.15000000000003</v>
      </c>
      <c r="H31" s="37">
        <v>319.15000000000003</v>
      </c>
      <c r="I31" s="37">
        <v>324.05</v>
      </c>
      <c r="J31" s="37">
        <v>332.15000000000003</v>
      </c>
      <c r="K31" s="28">
        <v>315.95</v>
      </c>
      <c r="L31" s="28">
        <v>302.95</v>
      </c>
      <c r="M31" s="28">
        <v>71.168980000000005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4802.8</v>
      </c>
      <c r="D32" s="37">
        <v>4733.333333333333</v>
      </c>
      <c r="E32" s="37">
        <v>4640.6666666666661</v>
      </c>
      <c r="F32" s="37">
        <v>4478.5333333333328</v>
      </c>
      <c r="G32" s="37">
        <v>4385.8666666666659</v>
      </c>
      <c r="H32" s="37">
        <v>4895.4666666666662</v>
      </c>
      <c r="I32" s="37">
        <v>4988.1333333333323</v>
      </c>
      <c r="J32" s="37">
        <v>5150.2666666666664</v>
      </c>
      <c r="K32" s="28">
        <v>4826</v>
      </c>
      <c r="L32" s="28">
        <v>4571.2</v>
      </c>
      <c r="M32" s="28">
        <v>16.176659999999998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184.7</v>
      </c>
      <c r="D33" s="37">
        <v>183.43333333333331</v>
      </c>
      <c r="E33" s="37">
        <v>179.96666666666661</v>
      </c>
      <c r="F33" s="37">
        <v>175.23333333333329</v>
      </c>
      <c r="G33" s="37">
        <v>171.76666666666659</v>
      </c>
      <c r="H33" s="37">
        <v>188.16666666666663</v>
      </c>
      <c r="I33" s="37">
        <v>191.63333333333333</v>
      </c>
      <c r="J33" s="37">
        <v>196.36666666666665</v>
      </c>
      <c r="K33" s="28">
        <v>186.9</v>
      </c>
      <c r="L33" s="28">
        <v>178.7</v>
      </c>
      <c r="M33" s="28">
        <v>64.56344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118.65</v>
      </c>
      <c r="D34" s="37">
        <v>117.93333333333332</v>
      </c>
      <c r="E34" s="37">
        <v>116.06666666666665</v>
      </c>
      <c r="F34" s="37">
        <v>113.48333333333332</v>
      </c>
      <c r="G34" s="37">
        <v>111.61666666666665</v>
      </c>
      <c r="H34" s="37">
        <v>120.51666666666665</v>
      </c>
      <c r="I34" s="37">
        <v>122.38333333333333</v>
      </c>
      <c r="J34" s="37">
        <v>124.96666666666665</v>
      </c>
      <c r="K34" s="28">
        <v>119.8</v>
      </c>
      <c r="L34" s="28">
        <v>115.35</v>
      </c>
      <c r="M34" s="28">
        <v>168.41931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3174.65</v>
      </c>
      <c r="D35" s="37">
        <v>3126.7166666666667</v>
      </c>
      <c r="E35" s="37">
        <v>3062.9333333333334</v>
      </c>
      <c r="F35" s="37">
        <v>2951.2166666666667</v>
      </c>
      <c r="G35" s="37">
        <v>2887.4333333333334</v>
      </c>
      <c r="H35" s="37">
        <v>3238.4333333333334</v>
      </c>
      <c r="I35" s="37">
        <v>3302.2166666666672</v>
      </c>
      <c r="J35" s="37">
        <v>3413.9333333333334</v>
      </c>
      <c r="K35" s="28">
        <v>3190.5</v>
      </c>
      <c r="L35" s="28">
        <v>3015</v>
      </c>
      <c r="M35" s="28">
        <v>16.783480000000001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1941.75</v>
      </c>
      <c r="D36" s="37">
        <v>1915.55</v>
      </c>
      <c r="E36" s="37">
        <v>1882.1999999999998</v>
      </c>
      <c r="F36" s="37">
        <v>1822.6499999999999</v>
      </c>
      <c r="G36" s="37">
        <v>1789.2999999999997</v>
      </c>
      <c r="H36" s="37">
        <v>1975.1</v>
      </c>
      <c r="I36" s="37">
        <v>2008.4499999999998</v>
      </c>
      <c r="J36" s="37">
        <v>2068</v>
      </c>
      <c r="K36" s="28">
        <v>1948.9</v>
      </c>
      <c r="L36" s="28">
        <v>1856</v>
      </c>
      <c r="M36" s="28">
        <v>4.0475199999999996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625.25</v>
      </c>
      <c r="D37" s="37">
        <v>621.16666666666663</v>
      </c>
      <c r="E37" s="37">
        <v>614.38333333333321</v>
      </c>
      <c r="F37" s="37">
        <v>603.51666666666654</v>
      </c>
      <c r="G37" s="37">
        <v>596.73333333333312</v>
      </c>
      <c r="H37" s="37">
        <v>632.0333333333333</v>
      </c>
      <c r="I37" s="37">
        <v>638.81666666666683</v>
      </c>
      <c r="J37" s="37">
        <v>649.68333333333339</v>
      </c>
      <c r="K37" s="28">
        <v>627.95000000000005</v>
      </c>
      <c r="L37" s="28">
        <v>610.29999999999995</v>
      </c>
      <c r="M37" s="28">
        <v>17.618010000000002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4340.3500000000004</v>
      </c>
      <c r="D38" s="37">
        <v>4252.4833333333336</v>
      </c>
      <c r="E38" s="37">
        <v>4149.9666666666672</v>
      </c>
      <c r="F38" s="37">
        <v>3959.5833333333335</v>
      </c>
      <c r="G38" s="37">
        <v>3857.0666666666671</v>
      </c>
      <c r="H38" s="37">
        <v>4442.8666666666668</v>
      </c>
      <c r="I38" s="37">
        <v>4545.3833333333332</v>
      </c>
      <c r="J38" s="37">
        <v>4735.7666666666673</v>
      </c>
      <c r="K38" s="28">
        <v>4355</v>
      </c>
      <c r="L38" s="28">
        <v>4062.1</v>
      </c>
      <c r="M38" s="28">
        <v>6.4756900000000002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742.4</v>
      </c>
      <c r="D39" s="37">
        <v>742.83333333333337</v>
      </c>
      <c r="E39" s="37">
        <v>735.76666666666677</v>
      </c>
      <c r="F39" s="37">
        <v>729.13333333333344</v>
      </c>
      <c r="G39" s="37">
        <v>722.06666666666683</v>
      </c>
      <c r="H39" s="37">
        <v>749.4666666666667</v>
      </c>
      <c r="I39" s="37">
        <v>756.5333333333333</v>
      </c>
      <c r="J39" s="37">
        <v>763.16666666666663</v>
      </c>
      <c r="K39" s="28">
        <v>749.9</v>
      </c>
      <c r="L39" s="28">
        <v>736.2</v>
      </c>
      <c r="M39" s="28">
        <v>144.63417999999999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3530.35</v>
      </c>
      <c r="D40" s="37">
        <v>3513.1333333333337</v>
      </c>
      <c r="E40" s="37">
        <v>3465.2666666666673</v>
      </c>
      <c r="F40" s="37">
        <v>3400.1833333333338</v>
      </c>
      <c r="G40" s="37">
        <v>3352.3166666666675</v>
      </c>
      <c r="H40" s="37">
        <v>3578.2166666666672</v>
      </c>
      <c r="I40" s="37">
        <v>3626.083333333333</v>
      </c>
      <c r="J40" s="37">
        <v>3691.166666666667</v>
      </c>
      <c r="K40" s="28">
        <v>3561</v>
      </c>
      <c r="L40" s="28">
        <v>3448.05</v>
      </c>
      <c r="M40" s="28">
        <v>3.8704000000000001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7002.3</v>
      </c>
      <c r="D41" s="37">
        <v>6944.6333333333341</v>
      </c>
      <c r="E41" s="37">
        <v>6864.2666666666682</v>
      </c>
      <c r="F41" s="37">
        <v>6726.2333333333345</v>
      </c>
      <c r="G41" s="37">
        <v>6645.8666666666686</v>
      </c>
      <c r="H41" s="37">
        <v>7082.6666666666679</v>
      </c>
      <c r="I41" s="37">
        <v>7163.0333333333347</v>
      </c>
      <c r="J41" s="37">
        <v>7301.0666666666675</v>
      </c>
      <c r="K41" s="28">
        <v>7025</v>
      </c>
      <c r="L41" s="28">
        <v>6806.6</v>
      </c>
      <c r="M41" s="28">
        <v>15.808909999999999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16012.55</v>
      </c>
      <c r="D42" s="37">
        <v>15820.800000000001</v>
      </c>
      <c r="E42" s="37">
        <v>15556.750000000002</v>
      </c>
      <c r="F42" s="37">
        <v>15100.95</v>
      </c>
      <c r="G42" s="37">
        <v>14836.900000000001</v>
      </c>
      <c r="H42" s="37">
        <v>16276.600000000002</v>
      </c>
      <c r="I42" s="37">
        <v>16540.650000000001</v>
      </c>
      <c r="J42" s="37">
        <v>16996.450000000004</v>
      </c>
      <c r="K42" s="28">
        <v>16084.85</v>
      </c>
      <c r="L42" s="28">
        <v>15365</v>
      </c>
      <c r="M42" s="28">
        <v>3.7325699999999999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5202.3999999999996</v>
      </c>
      <c r="D43" s="37">
        <v>5189.0999999999995</v>
      </c>
      <c r="E43" s="37">
        <v>5153.2999999999993</v>
      </c>
      <c r="F43" s="37">
        <v>5104.2</v>
      </c>
      <c r="G43" s="37">
        <v>5068.3999999999996</v>
      </c>
      <c r="H43" s="37">
        <v>5238.1999999999989</v>
      </c>
      <c r="I43" s="37">
        <v>5274</v>
      </c>
      <c r="J43" s="37">
        <v>5323.0999999999985</v>
      </c>
      <c r="K43" s="28">
        <v>5224.8999999999996</v>
      </c>
      <c r="L43" s="28">
        <v>5140</v>
      </c>
      <c r="M43" s="28">
        <v>0.14749999999999999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1822.55</v>
      </c>
      <c r="D44" s="37">
        <v>1798.3500000000001</v>
      </c>
      <c r="E44" s="37">
        <v>1767.2000000000003</v>
      </c>
      <c r="F44" s="37">
        <v>1711.8500000000001</v>
      </c>
      <c r="G44" s="37">
        <v>1680.7000000000003</v>
      </c>
      <c r="H44" s="37">
        <v>1853.7000000000003</v>
      </c>
      <c r="I44" s="37">
        <v>1884.8500000000004</v>
      </c>
      <c r="J44" s="37">
        <v>1940.2000000000003</v>
      </c>
      <c r="K44" s="28">
        <v>1829.5</v>
      </c>
      <c r="L44" s="28">
        <v>1743</v>
      </c>
      <c r="M44" s="28">
        <v>3.7970700000000002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306.3</v>
      </c>
      <c r="D45" s="37">
        <v>304.34999999999997</v>
      </c>
      <c r="E45" s="37">
        <v>301.44999999999993</v>
      </c>
      <c r="F45" s="37">
        <v>296.59999999999997</v>
      </c>
      <c r="G45" s="37">
        <v>293.69999999999993</v>
      </c>
      <c r="H45" s="37">
        <v>309.19999999999993</v>
      </c>
      <c r="I45" s="37">
        <v>312.09999999999991</v>
      </c>
      <c r="J45" s="37">
        <v>316.94999999999993</v>
      </c>
      <c r="K45" s="28">
        <v>307.25</v>
      </c>
      <c r="L45" s="28">
        <v>299.5</v>
      </c>
      <c r="M45" s="28">
        <v>48.382770000000001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106.55</v>
      </c>
      <c r="D46" s="37">
        <v>106.21666666666665</v>
      </c>
      <c r="E46" s="37">
        <v>104.43333333333331</v>
      </c>
      <c r="F46" s="37">
        <v>102.31666666666665</v>
      </c>
      <c r="G46" s="37">
        <v>100.5333333333333</v>
      </c>
      <c r="H46" s="37">
        <v>108.33333333333331</v>
      </c>
      <c r="I46" s="37">
        <v>110.11666666666665</v>
      </c>
      <c r="J46" s="37">
        <v>112.23333333333332</v>
      </c>
      <c r="K46" s="28">
        <v>108</v>
      </c>
      <c r="L46" s="28">
        <v>104.1</v>
      </c>
      <c r="M46" s="28">
        <v>412.83452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46.85</v>
      </c>
      <c r="D47" s="37">
        <v>46.616666666666674</v>
      </c>
      <c r="E47" s="37">
        <v>46.033333333333346</v>
      </c>
      <c r="F47" s="37">
        <v>45.216666666666669</v>
      </c>
      <c r="G47" s="37">
        <v>44.63333333333334</v>
      </c>
      <c r="H47" s="37">
        <v>47.433333333333351</v>
      </c>
      <c r="I47" s="37">
        <v>48.01666666666668</v>
      </c>
      <c r="J47" s="37">
        <v>48.833333333333357</v>
      </c>
      <c r="K47" s="28">
        <v>47.2</v>
      </c>
      <c r="L47" s="28">
        <v>45.8</v>
      </c>
      <c r="M47" s="28">
        <v>53.3752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1813.5</v>
      </c>
      <c r="D48" s="37">
        <v>1800.5333333333335</v>
      </c>
      <c r="E48" s="37">
        <v>1780.116666666667</v>
      </c>
      <c r="F48" s="37">
        <v>1746.7333333333336</v>
      </c>
      <c r="G48" s="37">
        <v>1726.3166666666671</v>
      </c>
      <c r="H48" s="37">
        <v>1833.916666666667</v>
      </c>
      <c r="I48" s="37">
        <v>1854.3333333333335</v>
      </c>
      <c r="J48" s="37">
        <v>1887.7166666666669</v>
      </c>
      <c r="K48" s="28">
        <v>1820.95</v>
      </c>
      <c r="L48" s="28">
        <v>1767.15</v>
      </c>
      <c r="M48" s="28">
        <v>6.2378499999999999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690.45</v>
      </c>
      <c r="D49" s="37">
        <v>676.55000000000007</v>
      </c>
      <c r="E49" s="37">
        <v>654.90000000000009</v>
      </c>
      <c r="F49" s="37">
        <v>619.35</v>
      </c>
      <c r="G49" s="37">
        <v>597.70000000000005</v>
      </c>
      <c r="H49" s="37">
        <v>712.10000000000014</v>
      </c>
      <c r="I49" s="37">
        <v>733.75</v>
      </c>
      <c r="J49" s="37">
        <v>769.30000000000018</v>
      </c>
      <c r="K49" s="28">
        <v>698.2</v>
      </c>
      <c r="L49" s="28">
        <v>641</v>
      </c>
      <c r="M49" s="28">
        <v>23.463480000000001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210.45</v>
      </c>
      <c r="D50" s="37">
        <v>206.04999999999998</v>
      </c>
      <c r="E50" s="37">
        <v>200.59999999999997</v>
      </c>
      <c r="F50" s="37">
        <v>190.74999999999997</v>
      </c>
      <c r="G50" s="37">
        <v>185.29999999999995</v>
      </c>
      <c r="H50" s="37">
        <v>215.89999999999998</v>
      </c>
      <c r="I50" s="37">
        <v>221.34999999999997</v>
      </c>
      <c r="J50" s="37">
        <v>231.2</v>
      </c>
      <c r="K50" s="28">
        <v>211.5</v>
      </c>
      <c r="L50" s="28">
        <v>196.2</v>
      </c>
      <c r="M50" s="28">
        <v>118.62563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678.65</v>
      </c>
      <c r="D51" s="37">
        <v>671.06666666666672</v>
      </c>
      <c r="E51" s="37">
        <v>660.13333333333344</v>
      </c>
      <c r="F51" s="37">
        <v>641.61666666666667</v>
      </c>
      <c r="G51" s="37">
        <v>630.68333333333339</v>
      </c>
      <c r="H51" s="37">
        <v>689.58333333333348</v>
      </c>
      <c r="I51" s="37">
        <v>700.51666666666665</v>
      </c>
      <c r="J51" s="37">
        <v>719.03333333333353</v>
      </c>
      <c r="K51" s="28">
        <v>682</v>
      </c>
      <c r="L51" s="28">
        <v>652.54999999999995</v>
      </c>
      <c r="M51" s="28">
        <v>19.625640000000001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49.85</v>
      </c>
      <c r="D52" s="37">
        <v>49</v>
      </c>
      <c r="E52" s="37">
        <v>47.85</v>
      </c>
      <c r="F52" s="37">
        <v>45.85</v>
      </c>
      <c r="G52" s="37">
        <v>44.7</v>
      </c>
      <c r="H52" s="37">
        <v>51</v>
      </c>
      <c r="I52" s="37">
        <v>52.150000000000006</v>
      </c>
      <c r="J52" s="37">
        <v>54.15</v>
      </c>
      <c r="K52" s="28">
        <v>50.15</v>
      </c>
      <c r="L52" s="28">
        <v>47</v>
      </c>
      <c r="M52" s="28">
        <v>415.19923999999997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349.8</v>
      </c>
      <c r="D53" s="37">
        <v>344.36666666666662</v>
      </c>
      <c r="E53" s="37">
        <v>337.43333333333322</v>
      </c>
      <c r="F53" s="37">
        <v>325.06666666666661</v>
      </c>
      <c r="G53" s="37">
        <v>318.13333333333321</v>
      </c>
      <c r="H53" s="37">
        <v>356.73333333333323</v>
      </c>
      <c r="I53" s="37">
        <v>363.66666666666663</v>
      </c>
      <c r="J53" s="37">
        <v>376.03333333333325</v>
      </c>
      <c r="K53" s="28">
        <v>351.3</v>
      </c>
      <c r="L53" s="28">
        <v>332</v>
      </c>
      <c r="M53" s="28">
        <v>95.731409999999997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686.5</v>
      </c>
      <c r="D54" s="37">
        <v>680.98333333333335</v>
      </c>
      <c r="E54" s="37">
        <v>671.9666666666667</v>
      </c>
      <c r="F54" s="37">
        <v>657.43333333333339</v>
      </c>
      <c r="G54" s="37">
        <v>648.41666666666674</v>
      </c>
      <c r="H54" s="37">
        <v>695.51666666666665</v>
      </c>
      <c r="I54" s="37">
        <v>704.5333333333333</v>
      </c>
      <c r="J54" s="37">
        <v>719.06666666666661</v>
      </c>
      <c r="K54" s="28">
        <v>690</v>
      </c>
      <c r="L54" s="28">
        <v>666.45</v>
      </c>
      <c r="M54" s="28">
        <v>83.015230000000003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348.85</v>
      </c>
      <c r="D55" s="37">
        <v>363.58333333333331</v>
      </c>
      <c r="E55" s="37">
        <v>332.26666666666665</v>
      </c>
      <c r="F55" s="37">
        <v>315.68333333333334</v>
      </c>
      <c r="G55" s="37">
        <v>284.36666666666667</v>
      </c>
      <c r="H55" s="37">
        <v>380.16666666666663</v>
      </c>
      <c r="I55" s="37">
        <v>411.48333333333335</v>
      </c>
      <c r="J55" s="37">
        <v>428.06666666666661</v>
      </c>
      <c r="K55" s="28">
        <v>394.9</v>
      </c>
      <c r="L55" s="28">
        <v>347</v>
      </c>
      <c r="M55" s="28">
        <v>158.09887000000001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15748.8</v>
      </c>
      <c r="D56" s="37">
        <v>15573.083333333334</v>
      </c>
      <c r="E56" s="37">
        <v>15346.166666666668</v>
      </c>
      <c r="F56" s="37">
        <v>14943.533333333335</v>
      </c>
      <c r="G56" s="37">
        <v>14716.616666666669</v>
      </c>
      <c r="H56" s="37">
        <v>15975.716666666667</v>
      </c>
      <c r="I56" s="37">
        <v>16202.633333333335</v>
      </c>
      <c r="J56" s="37">
        <v>16605.266666666666</v>
      </c>
      <c r="K56" s="28">
        <v>15800</v>
      </c>
      <c r="L56" s="28">
        <v>15170.45</v>
      </c>
      <c r="M56" s="28">
        <v>0.23677000000000001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3427.45</v>
      </c>
      <c r="D57" s="37">
        <v>3398.2666666666664</v>
      </c>
      <c r="E57" s="37">
        <v>3356.5333333333328</v>
      </c>
      <c r="F57" s="37">
        <v>3285.6166666666663</v>
      </c>
      <c r="G57" s="37">
        <v>3243.8833333333328</v>
      </c>
      <c r="H57" s="37">
        <v>3469.1833333333329</v>
      </c>
      <c r="I57" s="37">
        <v>3510.9166666666665</v>
      </c>
      <c r="J57" s="37">
        <v>3581.833333333333</v>
      </c>
      <c r="K57" s="28">
        <v>3440</v>
      </c>
      <c r="L57" s="28">
        <v>3327.35</v>
      </c>
      <c r="M57" s="28">
        <v>4.2692899999999998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360.4</v>
      </c>
      <c r="D58" s="37">
        <v>356.88333333333338</v>
      </c>
      <c r="E58" s="37">
        <v>352.76666666666677</v>
      </c>
      <c r="F58" s="37">
        <v>345.13333333333338</v>
      </c>
      <c r="G58" s="37">
        <v>341.01666666666677</v>
      </c>
      <c r="H58" s="37">
        <v>364.51666666666677</v>
      </c>
      <c r="I58" s="37">
        <v>368.63333333333344</v>
      </c>
      <c r="J58" s="37">
        <v>376.26666666666677</v>
      </c>
      <c r="K58" s="28">
        <v>361</v>
      </c>
      <c r="L58" s="28">
        <v>349.25</v>
      </c>
      <c r="M58" s="28">
        <v>9.4114100000000001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219.6</v>
      </c>
      <c r="D59" s="37">
        <v>218.21666666666667</v>
      </c>
      <c r="E59" s="37">
        <v>215.73333333333335</v>
      </c>
      <c r="F59" s="37">
        <v>211.86666666666667</v>
      </c>
      <c r="G59" s="37">
        <v>209.38333333333335</v>
      </c>
      <c r="H59" s="37">
        <v>222.08333333333334</v>
      </c>
      <c r="I59" s="37">
        <v>224.56666666666663</v>
      </c>
      <c r="J59" s="37">
        <v>228.43333333333334</v>
      </c>
      <c r="K59" s="28">
        <v>220.7</v>
      </c>
      <c r="L59" s="28">
        <v>214.35</v>
      </c>
      <c r="M59" s="28">
        <v>122.54727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108</v>
      </c>
      <c r="D60" s="37">
        <v>107.21666666666665</v>
      </c>
      <c r="E60" s="37">
        <v>106.08333333333331</v>
      </c>
      <c r="F60" s="37">
        <v>104.16666666666666</v>
      </c>
      <c r="G60" s="37">
        <v>103.03333333333332</v>
      </c>
      <c r="H60" s="37">
        <v>109.13333333333331</v>
      </c>
      <c r="I60" s="37">
        <v>110.26666666666667</v>
      </c>
      <c r="J60" s="37">
        <v>112.18333333333331</v>
      </c>
      <c r="K60" s="28">
        <v>108.35</v>
      </c>
      <c r="L60" s="28">
        <v>105.3</v>
      </c>
      <c r="M60" s="28">
        <v>9.7737099999999995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690.95</v>
      </c>
      <c r="D61" s="37">
        <v>683.98333333333323</v>
      </c>
      <c r="E61" s="37">
        <v>674.96666666666647</v>
      </c>
      <c r="F61" s="37">
        <v>658.98333333333323</v>
      </c>
      <c r="G61" s="37">
        <v>649.96666666666647</v>
      </c>
      <c r="H61" s="37">
        <v>699.96666666666647</v>
      </c>
      <c r="I61" s="37">
        <v>708.98333333333312</v>
      </c>
      <c r="J61" s="37">
        <v>724.96666666666647</v>
      </c>
      <c r="K61" s="28">
        <v>693</v>
      </c>
      <c r="L61" s="28">
        <v>668</v>
      </c>
      <c r="M61" s="28">
        <v>22.172460000000001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925.05</v>
      </c>
      <c r="D62" s="37">
        <v>922</v>
      </c>
      <c r="E62" s="37">
        <v>914.05</v>
      </c>
      <c r="F62" s="37">
        <v>903.05</v>
      </c>
      <c r="G62" s="37">
        <v>895.09999999999991</v>
      </c>
      <c r="H62" s="37">
        <v>933</v>
      </c>
      <c r="I62" s="37">
        <v>940.95</v>
      </c>
      <c r="J62" s="37">
        <v>951.95</v>
      </c>
      <c r="K62" s="28">
        <v>929.95</v>
      </c>
      <c r="L62" s="28">
        <v>911</v>
      </c>
      <c r="M62" s="28">
        <v>15.34018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125.15</v>
      </c>
      <c r="D63" s="37">
        <v>124.45</v>
      </c>
      <c r="E63" s="37">
        <v>123.4</v>
      </c>
      <c r="F63" s="37">
        <v>121.65</v>
      </c>
      <c r="G63" s="37">
        <v>120.60000000000001</v>
      </c>
      <c r="H63" s="37">
        <v>126.2</v>
      </c>
      <c r="I63" s="37">
        <v>127.24999999999999</v>
      </c>
      <c r="J63" s="37">
        <v>129</v>
      </c>
      <c r="K63" s="28">
        <v>125.5</v>
      </c>
      <c r="L63" s="28">
        <v>122.7</v>
      </c>
      <c r="M63" s="28">
        <v>11.737410000000001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169.55</v>
      </c>
      <c r="D64" s="37">
        <v>166.68333333333334</v>
      </c>
      <c r="E64" s="37">
        <v>163.41666666666669</v>
      </c>
      <c r="F64" s="37">
        <v>157.28333333333336</v>
      </c>
      <c r="G64" s="37">
        <v>154.01666666666671</v>
      </c>
      <c r="H64" s="37">
        <v>172.81666666666666</v>
      </c>
      <c r="I64" s="37">
        <v>176.08333333333331</v>
      </c>
      <c r="J64" s="37">
        <v>182.21666666666664</v>
      </c>
      <c r="K64" s="28">
        <v>169.95</v>
      </c>
      <c r="L64" s="28">
        <v>160.55000000000001</v>
      </c>
      <c r="M64" s="28">
        <v>208.72238999999999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4535.5</v>
      </c>
      <c r="D65" s="37">
        <v>4488.9000000000005</v>
      </c>
      <c r="E65" s="37">
        <v>4416.6000000000013</v>
      </c>
      <c r="F65" s="37">
        <v>4297.7000000000007</v>
      </c>
      <c r="G65" s="37">
        <v>4225.4000000000015</v>
      </c>
      <c r="H65" s="37">
        <v>4607.8000000000011</v>
      </c>
      <c r="I65" s="37">
        <v>4680.1000000000004</v>
      </c>
      <c r="J65" s="37">
        <v>4799.0000000000009</v>
      </c>
      <c r="K65" s="28">
        <v>4561.2</v>
      </c>
      <c r="L65" s="28">
        <v>4370</v>
      </c>
      <c r="M65" s="28">
        <v>2.9420600000000001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1450.4</v>
      </c>
      <c r="D66" s="37">
        <v>1434.4333333333334</v>
      </c>
      <c r="E66" s="37">
        <v>1413.9666666666667</v>
      </c>
      <c r="F66" s="37">
        <v>1377.5333333333333</v>
      </c>
      <c r="G66" s="37">
        <v>1357.0666666666666</v>
      </c>
      <c r="H66" s="37">
        <v>1470.8666666666668</v>
      </c>
      <c r="I66" s="37">
        <v>1491.3333333333335</v>
      </c>
      <c r="J66" s="37">
        <v>1527.7666666666669</v>
      </c>
      <c r="K66" s="28">
        <v>1454.9</v>
      </c>
      <c r="L66" s="28">
        <v>1398</v>
      </c>
      <c r="M66" s="28">
        <v>7.85968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599.20000000000005</v>
      </c>
      <c r="D67" s="37">
        <v>590.15</v>
      </c>
      <c r="E67" s="37">
        <v>579.15</v>
      </c>
      <c r="F67" s="37">
        <v>559.1</v>
      </c>
      <c r="G67" s="37">
        <v>548.1</v>
      </c>
      <c r="H67" s="37">
        <v>610.19999999999993</v>
      </c>
      <c r="I67" s="37">
        <v>621.19999999999993</v>
      </c>
      <c r="J67" s="37">
        <v>641.24999999999989</v>
      </c>
      <c r="K67" s="28">
        <v>601.15</v>
      </c>
      <c r="L67" s="28">
        <v>570.1</v>
      </c>
      <c r="M67" s="28">
        <v>12.42329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773.9</v>
      </c>
      <c r="D68" s="37">
        <v>765.65</v>
      </c>
      <c r="E68" s="37">
        <v>755.65</v>
      </c>
      <c r="F68" s="37">
        <v>737.4</v>
      </c>
      <c r="G68" s="37">
        <v>727.4</v>
      </c>
      <c r="H68" s="37">
        <v>783.9</v>
      </c>
      <c r="I68" s="37">
        <v>793.9</v>
      </c>
      <c r="J68" s="37">
        <v>812.15</v>
      </c>
      <c r="K68" s="28">
        <v>775.65</v>
      </c>
      <c r="L68" s="28">
        <v>747.4</v>
      </c>
      <c r="M68" s="28">
        <v>2.7122099999999998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428.5</v>
      </c>
      <c r="D69" s="37">
        <v>423.43333333333334</v>
      </c>
      <c r="E69" s="37">
        <v>416.11666666666667</v>
      </c>
      <c r="F69" s="37">
        <v>403.73333333333335</v>
      </c>
      <c r="G69" s="37">
        <v>396.41666666666669</v>
      </c>
      <c r="H69" s="37">
        <v>435.81666666666666</v>
      </c>
      <c r="I69" s="37">
        <v>443.13333333333338</v>
      </c>
      <c r="J69" s="37">
        <v>455.51666666666665</v>
      </c>
      <c r="K69" s="28">
        <v>430.75</v>
      </c>
      <c r="L69" s="28">
        <v>411.05</v>
      </c>
      <c r="M69" s="28">
        <v>26.65823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957.25</v>
      </c>
      <c r="D70" s="37">
        <v>951</v>
      </c>
      <c r="E70" s="37">
        <v>942.45</v>
      </c>
      <c r="F70" s="37">
        <v>927.65000000000009</v>
      </c>
      <c r="G70" s="37">
        <v>919.10000000000014</v>
      </c>
      <c r="H70" s="37">
        <v>965.8</v>
      </c>
      <c r="I70" s="37">
        <v>974.34999999999991</v>
      </c>
      <c r="J70" s="37">
        <v>989.14999999999986</v>
      </c>
      <c r="K70" s="28">
        <v>959.55</v>
      </c>
      <c r="L70" s="28">
        <v>936.2</v>
      </c>
      <c r="M70" s="28">
        <v>1.99733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350.75</v>
      </c>
      <c r="D71" s="37">
        <v>347.75</v>
      </c>
      <c r="E71" s="37">
        <v>343.1</v>
      </c>
      <c r="F71" s="37">
        <v>335.45000000000005</v>
      </c>
      <c r="G71" s="37">
        <v>330.80000000000007</v>
      </c>
      <c r="H71" s="37">
        <v>355.4</v>
      </c>
      <c r="I71" s="37">
        <v>360.04999999999995</v>
      </c>
      <c r="J71" s="37">
        <v>367.69999999999993</v>
      </c>
      <c r="K71" s="28">
        <v>352.4</v>
      </c>
      <c r="L71" s="28">
        <v>340.1</v>
      </c>
      <c r="M71" s="28">
        <v>88.506969999999995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563.35</v>
      </c>
      <c r="D72" s="37">
        <v>553.4666666666667</v>
      </c>
      <c r="E72" s="37">
        <v>536.83333333333337</v>
      </c>
      <c r="F72" s="37">
        <v>510.31666666666672</v>
      </c>
      <c r="G72" s="37">
        <v>493.68333333333339</v>
      </c>
      <c r="H72" s="37">
        <v>579.98333333333335</v>
      </c>
      <c r="I72" s="37">
        <v>596.61666666666656</v>
      </c>
      <c r="J72" s="37">
        <v>623.13333333333333</v>
      </c>
      <c r="K72" s="28">
        <v>570.1</v>
      </c>
      <c r="L72" s="28">
        <v>526.95000000000005</v>
      </c>
      <c r="M72" s="28">
        <v>79.929900000000004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1567</v>
      </c>
      <c r="D73" s="37">
        <v>1552.7166666666665</v>
      </c>
      <c r="E73" s="37">
        <v>1507.4333333333329</v>
      </c>
      <c r="F73" s="37">
        <v>1447.8666666666666</v>
      </c>
      <c r="G73" s="37">
        <v>1402.583333333333</v>
      </c>
      <c r="H73" s="37">
        <v>1612.2833333333328</v>
      </c>
      <c r="I73" s="37">
        <v>1657.5666666666662</v>
      </c>
      <c r="J73" s="37">
        <v>1717.1333333333328</v>
      </c>
      <c r="K73" s="28">
        <v>1598</v>
      </c>
      <c r="L73" s="28">
        <v>1493.15</v>
      </c>
      <c r="M73" s="28">
        <v>4.6261400000000004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1999.05</v>
      </c>
      <c r="D74" s="37">
        <v>1987.8666666666668</v>
      </c>
      <c r="E74" s="37">
        <v>1956.7333333333336</v>
      </c>
      <c r="F74" s="37">
        <v>1914.4166666666667</v>
      </c>
      <c r="G74" s="37">
        <v>1883.2833333333335</v>
      </c>
      <c r="H74" s="37">
        <v>2030.1833333333336</v>
      </c>
      <c r="I74" s="37">
        <v>2061.3166666666666</v>
      </c>
      <c r="J74" s="37">
        <v>2103.6333333333337</v>
      </c>
      <c r="K74" s="28">
        <v>2019</v>
      </c>
      <c r="L74" s="28">
        <v>1945.55</v>
      </c>
      <c r="M74" s="28">
        <v>8.6464200000000009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78.599999999999994</v>
      </c>
      <c r="D75" s="37">
        <v>77.11666666666666</v>
      </c>
      <c r="E75" s="37">
        <v>73.133333333333326</v>
      </c>
      <c r="F75" s="37">
        <v>67.666666666666671</v>
      </c>
      <c r="G75" s="37">
        <v>63.683333333333337</v>
      </c>
      <c r="H75" s="37">
        <v>82.583333333333314</v>
      </c>
      <c r="I75" s="37">
        <v>86.566666666666634</v>
      </c>
      <c r="J75" s="37">
        <v>92.033333333333303</v>
      </c>
      <c r="K75" s="28">
        <v>81.099999999999994</v>
      </c>
      <c r="L75" s="28">
        <v>71.650000000000006</v>
      </c>
      <c r="M75" s="28">
        <v>152.27782999999999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4265</v>
      </c>
      <c r="D76" s="37">
        <v>4209.3666666666659</v>
      </c>
      <c r="E76" s="37">
        <v>4134.3333333333321</v>
      </c>
      <c r="F76" s="37">
        <v>4003.6666666666661</v>
      </c>
      <c r="G76" s="37">
        <v>3928.6333333333323</v>
      </c>
      <c r="H76" s="37">
        <v>4340.0333333333319</v>
      </c>
      <c r="I76" s="37">
        <v>4415.0666666666666</v>
      </c>
      <c r="J76" s="37">
        <v>4545.7333333333318</v>
      </c>
      <c r="K76" s="28">
        <v>4284.3999999999996</v>
      </c>
      <c r="L76" s="28">
        <v>4078.7</v>
      </c>
      <c r="M76" s="28">
        <v>6.1166999999999998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4318.25</v>
      </c>
      <c r="D77" s="37">
        <v>4303.833333333333</v>
      </c>
      <c r="E77" s="37">
        <v>4256.6666666666661</v>
      </c>
      <c r="F77" s="37">
        <v>4195.083333333333</v>
      </c>
      <c r="G77" s="37">
        <v>4147.9166666666661</v>
      </c>
      <c r="H77" s="37">
        <v>4365.4166666666661</v>
      </c>
      <c r="I77" s="37">
        <v>4412.5833333333321</v>
      </c>
      <c r="J77" s="37">
        <v>4474.1666666666661</v>
      </c>
      <c r="K77" s="28">
        <v>4351</v>
      </c>
      <c r="L77" s="28">
        <v>4242.25</v>
      </c>
      <c r="M77" s="28">
        <v>3.4538500000000001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2516.25</v>
      </c>
      <c r="D78" s="37">
        <v>2508.0166666666669</v>
      </c>
      <c r="E78" s="37">
        <v>2491.0333333333338</v>
      </c>
      <c r="F78" s="37">
        <v>2465.8166666666671</v>
      </c>
      <c r="G78" s="37">
        <v>2448.8333333333339</v>
      </c>
      <c r="H78" s="37">
        <v>2533.2333333333336</v>
      </c>
      <c r="I78" s="37">
        <v>2550.2166666666662</v>
      </c>
      <c r="J78" s="37">
        <v>2575.4333333333334</v>
      </c>
      <c r="K78" s="28">
        <v>2525</v>
      </c>
      <c r="L78" s="28">
        <v>2482.8000000000002</v>
      </c>
      <c r="M78" s="28">
        <v>2.5961599999999998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4063.4</v>
      </c>
      <c r="D79" s="37">
        <v>4088.6333333333332</v>
      </c>
      <c r="E79" s="37">
        <v>4027.2666666666664</v>
      </c>
      <c r="F79" s="37">
        <v>3991.1333333333332</v>
      </c>
      <c r="G79" s="37">
        <v>3929.7666666666664</v>
      </c>
      <c r="H79" s="37">
        <v>4124.7666666666664</v>
      </c>
      <c r="I79" s="37">
        <v>4186.1333333333332</v>
      </c>
      <c r="J79" s="37">
        <v>4222.2666666666664</v>
      </c>
      <c r="K79" s="28">
        <v>4150</v>
      </c>
      <c r="L79" s="28">
        <v>4052.5</v>
      </c>
      <c r="M79" s="28">
        <v>9.8285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2589.8000000000002</v>
      </c>
      <c r="D80" s="37">
        <v>2582.5</v>
      </c>
      <c r="E80" s="37">
        <v>2550.0500000000002</v>
      </c>
      <c r="F80" s="37">
        <v>2510.3000000000002</v>
      </c>
      <c r="G80" s="37">
        <v>2477.8500000000004</v>
      </c>
      <c r="H80" s="37">
        <v>2622.25</v>
      </c>
      <c r="I80" s="37">
        <v>2654.7</v>
      </c>
      <c r="J80" s="37">
        <v>2694.45</v>
      </c>
      <c r="K80" s="28">
        <v>2614.9499999999998</v>
      </c>
      <c r="L80" s="28">
        <v>2542.75</v>
      </c>
      <c r="M80" s="28">
        <v>8.1519100000000009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495.35</v>
      </c>
      <c r="D81" s="37">
        <v>494.83333333333331</v>
      </c>
      <c r="E81" s="37">
        <v>488.51666666666665</v>
      </c>
      <c r="F81" s="37">
        <v>481.68333333333334</v>
      </c>
      <c r="G81" s="37">
        <v>475.36666666666667</v>
      </c>
      <c r="H81" s="37">
        <v>501.66666666666663</v>
      </c>
      <c r="I81" s="37">
        <v>507.98333333333335</v>
      </c>
      <c r="J81" s="37">
        <v>514.81666666666661</v>
      </c>
      <c r="K81" s="28">
        <v>501.15</v>
      </c>
      <c r="L81" s="28">
        <v>488</v>
      </c>
      <c r="M81" s="28">
        <v>6.6392800000000003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1318.25</v>
      </c>
      <c r="D82" s="37">
        <v>1315.4166666666667</v>
      </c>
      <c r="E82" s="37">
        <v>1277.8333333333335</v>
      </c>
      <c r="F82" s="37">
        <v>1237.4166666666667</v>
      </c>
      <c r="G82" s="37">
        <v>1199.8333333333335</v>
      </c>
      <c r="H82" s="37">
        <v>1355.8333333333335</v>
      </c>
      <c r="I82" s="37">
        <v>1393.416666666667</v>
      </c>
      <c r="J82" s="37">
        <v>1433.8333333333335</v>
      </c>
      <c r="K82" s="28">
        <v>1353</v>
      </c>
      <c r="L82" s="28">
        <v>1275</v>
      </c>
      <c r="M82" s="28">
        <v>3.08446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1850.95</v>
      </c>
      <c r="D83" s="37">
        <v>1844.3166666666668</v>
      </c>
      <c r="E83" s="37">
        <v>1831.7333333333336</v>
      </c>
      <c r="F83" s="37">
        <v>1812.5166666666667</v>
      </c>
      <c r="G83" s="37">
        <v>1799.9333333333334</v>
      </c>
      <c r="H83" s="37">
        <v>1863.5333333333338</v>
      </c>
      <c r="I83" s="37">
        <v>1876.1166666666672</v>
      </c>
      <c r="J83" s="37">
        <v>1895.3333333333339</v>
      </c>
      <c r="K83" s="28">
        <v>1856.9</v>
      </c>
      <c r="L83" s="28">
        <v>1825.1</v>
      </c>
      <c r="M83" s="28">
        <v>11.92549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149.05000000000001</v>
      </c>
      <c r="D84" s="37">
        <v>148.45000000000002</v>
      </c>
      <c r="E84" s="37">
        <v>147.15000000000003</v>
      </c>
      <c r="F84" s="37">
        <v>145.25000000000003</v>
      </c>
      <c r="G84" s="37">
        <v>143.95000000000005</v>
      </c>
      <c r="H84" s="37">
        <v>150.35000000000002</v>
      </c>
      <c r="I84" s="37">
        <v>151.65000000000003</v>
      </c>
      <c r="J84" s="37">
        <v>153.55000000000001</v>
      </c>
      <c r="K84" s="28">
        <v>149.75</v>
      </c>
      <c r="L84" s="28">
        <v>146.55000000000001</v>
      </c>
      <c r="M84" s="28">
        <v>18.210750000000001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97</v>
      </c>
      <c r="D85" s="37">
        <v>96.433333333333337</v>
      </c>
      <c r="E85" s="37">
        <v>95.566666666666677</v>
      </c>
      <c r="F85" s="37">
        <v>94.13333333333334</v>
      </c>
      <c r="G85" s="37">
        <v>93.26666666666668</v>
      </c>
      <c r="H85" s="37">
        <v>97.866666666666674</v>
      </c>
      <c r="I85" s="37">
        <v>98.733333333333348</v>
      </c>
      <c r="J85" s="37">
        <v>100.16666666666667</v>
      </c>
      <c r="K85" s="28">
        <v>97.3</v>
      </c>
      <c r="L85" s="28">
        <v>95</v>
      </c>
      <c r="M85" s="28">
        <v>144.55708999999999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245.5</v>
      </c>
      <c r="D86" s="37">
        <v>244.56666666666669</v>
      </c>
      <c r="E86" s="37">
        <v>240.63333333333338</v>
      </c>
      <c r="F86" s="37">
        <v>235.76666666666668</v>
      </c>
      <c r="G86" s="37">
        <v>231.83333333333337</v>
      </c>
      <c r="H86" s="37">
        <v>249.43333333333339</v>
      </c>
      <c r="I86" s="37">
        <v>253.36666666666673</v>
      </c>
      <c r="J86" s="37">
        <v>258.23333333333341</v>
      </c>
      <c r="K86" s="28">
        <v>248.5</v>
      </c>
      <c r="L86" s="28">
        <v>239.7</v>
      </c>
      <c r="M86" s="28">
        <v>13.6518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144.85</v>
      </c>
      <c r="D87" s="37">
        <v>141.81666666666669</v>
      </c>
      <c r="E87" s="37">
        <v>136.88333333333338</v>
      </c>
      <c r="F87" s="37">
        <v>128.91666666666669</v>
      </c>
      <c r="G87" s="37">
        <v>123.98333333333338</v>
      </c>
      <c r="H87" s="37">
        <v>149.78333333333339</v>
      </c>
      <c r="I87" s="37">
        <v>154.71666666666673</v>
      </c>
      <c r="J87" s="37">
        <v>162.68333333333339</v>
      </c>
      <c r="K87" s="28">
        <v>146.75</v>
      </c>
      <c r="L87" s="28">
        <v>133.85</v>
      </c>
      <c r="M87" s="28">
        <v>279.19954999999999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37.9</v>
      </c>
      <c r="D88" s="37">
        <v>37.43333333333333</v>
      </c>
      <c r="E88" s="37">
        <v>36.666666666666657</v>
      </c>
      <c r="F88" s="37">
        <v>35.43333333333333</v>
      </c>
      <c r="G88" s="37">
        <v>34.666666666666657</v>
      </c>
      <c r="H88" s="37">
        <v>38.666666666666657</v>
      </c>
      <c r="I88" s="37">
        <v>39.433333333333323</v>
      </c>
      <c r="J88" s="37">
        <v>40.666666666666657</v>
      </c>
      <c r="K88" s="28">
        <v>38.200000000000003</v>
      </c>
      <c r="L88" s="28">
        <v>36.200000000000003</v>
      </c>
      <c r="M88" s="28">
        <v>132.14229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3263.2</v>
      </c>
      <c r="D89" s="37">
        <v>3264.9</v>
      </c>
      <c r="E89" s="37">
        <v>3217.8</v>
      </c>
      <c r="F89" s="37">
        <v>3172.4</v>
      </c>
      <c r="G89" s="37">
        <v>3125.3</v>
      </c>
      <c r="H89" s="37">
        <v>3310.3</v>
      </c>
      <c r="I89" s="37">
        <v>3357.3999999999996</v>
      </c>
      <c r="J89" s="37">
        <v>3402.8</v>
      </c>
      <c r="K89" s="28">
        <v>3312</v>
      </c>
      <c r="L89" s="28">
        <v>3219.5</v>
      </c>
      <c r="M89" s="28">
        <v>1.4818499999999999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448.5</v>
      </c>
      <c r="D90" s="37">
        <v>443.95</v>
      </c>
      <c r="E90" s="37">
        <v>437.75</v>
      </c>
      <c r="F90" s="37">
        <v>427</v>
      </c>
      <c r="G90" s="37">
        <v>420.8</v>
      </c>
      <c r="H90" s="37">
        <v>454.7</v>
      </c>
      <c r="I90" s="37">
        <v>460.89999999999992</v>
      </c>
      <c r="J90" s="37">
        <v>471.65</v>
      </c>
      <c r="K90" s="28">
        <v>450.15</v>
      </c>
      <c r="L90" s="28">
        <v>433.2</v>
      </c>
      <c r="M90" s="28">
        <v>9.0416600000000003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767.95</v>
      </c>
      <c r="D91" s="37">
        <v>762.66666666666663</v>
      </c>
      <c r="E91" s="37">
        <v>747.33333333333326</v>
      </c>
      <c r="F91" s="37">
        <v>726.71666666666658</v>
      </c>
      <c r="G91" s="37">
        <v>711.38333333333321</v>
      </c>
      <c r="H91" s="37">
        <v>783.2833333333333</v>
      </c>
      <c r="I91" s="37">
        <v>798.61666666666656</v>
      </c>
      <c r="J91" s="37">
        <v>819.23333333333335</v>
      </c>
      <c r="K91" s="28">
        <v>778</v>
      </c>
      <c r="L91" s="28">
        <v>742.05</v>
      </c>
      <c r="M91" s="28">
        <v>26.444569999999999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519.35</v>
      </c>
      <c r="D92" s="37">
        <v>524.11666666666667</v>
      </c>
      <c r="E92" s="37">
        <v>513.23333333333335</v>
      </c>
      <c r="F92" s="37">
        <v>507.11666666666667</v>
      </c>
      <c r="G92" s="37">
        <v>496.23333333333335</v>
      </c>
      <c r="H92" s="37">
        <v>530.23333333333335</v>
      </c>
      <c r="I92" s="37">
        <v>541.11666666666679</v>
      </c>
      <c r="J92" s="37">
        <v>547.23333333333335</v>
      </c>
      <c r="K92" s="28">
        <v>535</v>
      </c>
      <c r="L92" s="28">
        <v>518</v>
      </c>
      <c r="M92" s="28">
        <v>0.70703000000000005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1502.15</v>
      </c>
      <c r="D93" s="37">
        <v>1481.6166666666668</v>
      </c>
      <c r="E93" s="37">
        <v>1452.5333333333335</v>
      </c>
      <c r="F93" s="37">
        <v>1402.9166666666667</v>
      </c>
      <c r="G93" s="37">
        <v>1373.8333333333335</v>
      </c>
      <c r="H93" s="37">
        <v>1531.2333333333336</v>
      </c>
      <c r="I93" s="37">
        <v>1560.3166666666666</v>
      </c>
      <c r="J93" s="37">
        <v>1609.9333333333336</v>
      </c>
      <c r="K93" s="28">
        <v>1510.7</v>
      </c>
      <c r="L93" s="28">
        <v>1432</v>
      </c>
      <c r="M93" s="28">
        <v>14.402609999999999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1598.5</v>
      </c>
      <c r="D94" s="37">
        <v>1580.45</v>
      </c>
      <c r="E94" s="37">
        <v>1556.5</v>
      </c>
      <c r="F94" s="37">
        <v>1514.5</v>
      </c>
      <c r="G94" s="37">
        <v>1490.55</v>
      </c>
      <c r="H94" s="37">
        <v>1622.45</v>
      </c>
      <c r="I94" s="37">
        <v>1646.4000000000003</v>
      </c>
      <c r="J94" s="37">
        <v>1688.4</v>
      </c>
      <c r="K94" s="28">
        <v>1604.4</v>
      </c>
      <c r="L94" s="28">
        <v>1538.45</v>
      </c>
      <c r="M94" s="28">
        <v>12.122859999999999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583.54999999999995</v>
      </c>
      <c r="D95" s="37">
        <v>585.51666666666665</v>
      </c>
      <c r="E95" s="37">
        <v>576.5333333333333</v>
      </c>
      <c r="F95" s="37">
        <v>569.51666666666665</v>
      </c>
      <c r="G95" s="37">
        <v>560.5333333333333</v>
      </c>
      <c r="H95" s="37">
        <v>592.5333333333333</v>
      </c>
      <c r="I95" s="37">
        <v>601.51666666666665</v>
      </c>
      <c r="J95" s="37">
        <v>608.5333333333333</v>
      </c>
      <c r="K95" s="28">
        <v>594.5</v>
      </c>
      <c r="L95" s="28">
        <v>578.5</v>
      </c>
      <c r="M95" s="28">
        <v>19.632840000000002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289.5</v>
      </c>
      <c r="D96" s="37">
        <v>286.06666666666666</v>
      </c>
      <c r="E96" s="37">
        <v>278.13333333333333</v>
      </c>
      <c r="F96" s="37">
        <v>266.76666666666665</v>
      </c>
      <c r="G96" s="37">
        <v>258.83333333333331</v>
      </c>
      <c r="H96" s="37">
        <v>297.43333333333334</v>
      </c>
      <c r="I96" s="37">
        <v>305.36666666666662</v>
      </c>
      <c r="J96" s="37">
        <v>316.73333333333335</v>
      </c>
      <c r="K96" s="28">
        <v>294</v>
      </c>
      <c r="L96" s="28">
        <v>274.7</v>
      </c>
      <c r="M96" s="28">
        <v>16.673590000000001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1126.95</v>
      </c>
      <c r="D97" s="37">
        <v>1122.4166666666667</v>
      </c>
      <c r="E97" s="37">
        <v>1111.5333333333335</v>
      </c>
      <c r="F97" s="37">
        <v>1096.1166666666668</v>
      </c>
      <c r="G97" s="37">
        <v>1085.2333333333336</v>
      </c>
      <c r="H97" s="37">
        <v>1137.8333333333335</v>
      </c>
      <c r="I97" s="37">
        <v>1148.7166666666667</v>
      </c>
      <c r="J97" s="37">
        <v>1164.1333333333334</v>
      </c>
      <c r="K97" s="28">
        <v>1133.3</v>
      </c>
      <c r="L97" s="28">
        <v>1107</v>
      </c>
      <c r="M97" s="28">
        <v>45.71884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2086.1999999999998</v>
      </c>
      <c r="D98" s="37">
        <v>2077.5333333333333</v>
      </c>
      <c r="E98" s="37">
        <v>2038.6666666666665</v>
      </c>
      <c r="F98" s="37">
        <v>1991.1333333333332</v>
      </c>
      <c r="G98" s="37">
        <v>1952.2666666666664</v>
      </c>
      <c r="H98" s="37">
        <v>2125.0666666666666</v>
      </c>
      <c r="I98" s="37">
        <v>2163.9333333333334</v>
      </c>
      <c r="J98" s="37">
        <v>2211.4666666666667</v>
      </c>
      <c r="K98" s="28">
        <v>2116.4</v>
      </c>
      <c r="L98" s="28">
        <v>2030</v>
      </c>
      <c r="M98" s="28">
        <v>2.7854999999999999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1426.25</v>
      </c>
      <c r="D99" s="37">
        <v>1426.2833333333335</v>
      </c>
      <c r="E99" s="37">
        <v>1414.0166666666671</v>
      </c>
      <c r="F99" s="37">
        <v>1401.7833333333335</v>
      </c>
      <c r="G99" s="37">
        <v>1389.5166666666671</v>
      </c>
      <c r="H99" s="37">
        <v>1438.5166666666671</v>
      </c>
      <c r="I99" s="37">
        <v>1450.7833333333335</v>
      </c>
      <c r="J99" s="37">
        <v>1463.0166666666671</v>
      </c>
      <c r="K99" s="28">
        <v>1438.55</v>
      </c>
      <c r="L99" s="28">
        <v>1414.05</v>
      </c>
      <c r="M99" s="28">
        <v>124.40416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523.20000000000005</v>
      </c>
      <c r="D100" s="37">
        <v>525.31666666666672</v>
      </c>
      <c r="E100" s="37">
        <v>518.13333333333344</v>
      </c>
      <c r="F100" s="37">
        <v>513.06666666666672</v>
      </c>
      <c r="G100" s="37">
        <v>505.88333333333344</v>
      </c>
      <c r="H100" s="37">
        <v>530.38333333333344</v>
      </c>
      <c r="I100" s="37">
        <v>537.56666666666661</v>
      </c>
      <c r="J100" s="37">
        <v>542.63333333333344</v>
      </c>
      <c r="K100" s="28">
        <v>532.5</v>
      </c>
      <c r="L100" s="28">
        <v>520.25</v>
      </c>
      <c r="M100" s="28">
        <v>106.6956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1185.7</v>
      </c>
      <c r="D101" s="37">
        <v>1165.45</v>
      </c>
      <c r="E101" s="37">
        <v>1139.1000000000001</v>
      </c>
      <c r="F101" s="37">
        <v>1092.5</v>
      </c>
      <c r="G101" s="37">
        <v>1066.1500000000001</v>
      </c>
      <c r="H101" s="37">
        <v>1212.0500000000002</v>
      </c>
      <c r="I101" s="37">
        <v>1238.4000000000001</v>
      </c>
      <c r="J101" s="37">
        <v>1285.0000000000002</v>
      </c>
      <c r="K101" s="28">
        <v>1191.8</v>
      </c>
      <c r="L101" s="28">
        <v>1118.8499999999999</v>
      </c>
      <c r="M101" s="28">
        <v>18.133140000000001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2535.4499999999998</v>
      </c>
      <c r="D102" s="37">
        <v>2523.8166666666666</v>
      </c>
      <c r="E102" s="37">
        <v>2500.6833333333334</v>
      </c>
      <c r="F102" s="37">
        <v>2465.916666666667</v>
      </c>
      <c r="G102" s="37">
        <v>2442.7833333333338</v>
      </c>
      <c r="H102" s="37">
        <v>2558.583333333333</v>
      </c>
      <c r="I102" s="37">
        <v>2581.7166666666662</v>
      </c>
      <c r="J102" s="37">
        <v>2616.4833333333327</v>
      </c>
      <c r="K102" s="28">
        <v>2546.9499999999998</v>
      </c>
      <c r="L102" s="28">
        <v>2489.0500000000002</v>
      </c>
      <c r="M102" s="28">
        <v>10.0862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573.75</v>
      </c>
      <c r="D103" s="37">
        <v>561.86666666666667</v>
      </c>
      <c r="E103" s="37">
        <v>543.68333333333339</v>
      </c>
      <c r="F103" s="37">
        <v>513.61666666666667</v>
      </c>
      <c r="G103" s="37">
        <v>495.43333333333339</v>
      </c>
      <c r="H103" s="37">
        <v>591.93333333333339</v>
      </c>
      <c r="I103" s="37">
        <v>610.11666666666656</v>
      </c>
      <c r="J103" s="37">
        <v>640.18333333333339</v>
      </c>
      <c r="K103" s="28">
        <v>580.04999999999995</v>
      </c>
      <c r="L103" s="28">
        <v>531.79999999999995</v>
      </c>
      <c r="M103" s="28">
        <v>352.12826999999999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1387.75</v>
      </c>
      <c r="D104" s="37">
        <v>1355.3500000000001</v>
      </c>
      <c r="E104" s="37">
        <v>1317.5500000000002</v>
      </c>
      <c r="F104" s="37">
        <v>1247.3500000000001</v>
      </c>
      <c r="G104" s="37">
        <v>1209.5500000000002</v>
      </c>
      <c r="H104" s="37">
        <v>1425.5500000000002</v>
      </c>
      <c r="I104" s="37">
        <v>1463.35</v>
      </c>
      <c r="J104" s="37">
        <v>1533.5500000000002</v>
      </c>
      <c r="K104" s="28">
        <v>1393.15</v>
      </c>
      <c r="L104" s="28">
        <v>1285.1500000000001</v>
      </c>
      <c r="M104" s="28">
        <v>7.4433699999999998</v>
      </c>
      <c r="N104" s="1"/>
      <c r="O104" s="1"/>
    </row>
    <row r="105" spans="1:15" ht="12.75" customHeight="1">
      <c r="A105" s="53">
        <v>96</v>
      </c>
      <c r="B105" s="28" t="s">
        <v>390</v>
      </c>
      <c r="C105" s="28">
        <v>117.65</v>
      </c>
      <c r="D105" s="37">
        <v>115.88333333333333</v>
      </c>
      <c r="E105" s="37">
        <v>113.61666666666665</v>
      </c>
      <c r="F105" s="37">
        <v>109.58333333333331</v>
      </c>
      <c r="G105" s="37">
        <v>107.31666666666663</v>
      </c>
      <c r="H105" s="37">
        <v>119.91666666666666</v>
      </c>
      <c r="I105" s="37">
        <v>122.18333333333334</v>
      </c>
      <c r="J105" s="37">
        <v>126.21666666666667</v>
      </c>
      <c r="K105" s="28">
        <v>118.15</v>
      </c>
      <c r="L105" s="28">
        <v>111.85</v>
      </c>
      <c r="M105" s="28">
        <v>72.001009999999994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273.25</v>
      </c>
      <c r="D106" s="37">
        <v>270.3</v>
      </c>
      <c r="E106" s="37">
        <v>266</v>
      </c>
      <c r="F106" s="37">
        <v>258.75</v>
      </c>
      <c r="G106" s="37">
        <v>254.45</v>
      </c>
      <c r="H106" s="37">
        <v>277.55</v>
      </c>
      <c r="I106" s="37">
        <v>281.85000000000008</v>
      </c>
      <c r="J106" s="37">
        <v>289.10000000000002</v>
      </c>
      <c r="K106" s="28">
        <v>274.60000000000002</v>
      </c>
      <c r="L106" s="28">
        <v>263.05</v>
      </c>
      <c r="M106" s="28">
        <v>36.93777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2172.1</v>
      </c>
      <c r="D107" s="37">
        <v>2157.3333333333335</v>
      </c>
      <c r="E107" s="37">
        <v>2134.7666666666669</v>
      </c>
      <c r="F107" s="37">
        <v>2097.4333333333334</v>
      </c>
      <c r="G107" s="37">
        <v>2074.8666666666668</v>
      </c>
      <c r="H107" s="37">
        <v>2194.666666666667</v>
      </c>
      <c r="I107" s="37">
        <v>2217.2333333333336</v>
      </c>
      <c r="J107" s="37">
        <v>2254.5666666666671</v>
      </c>
      <c r="K107" s="28">
        <v>2179.9</v>
      </c>
      <c r="L107" s="28">
        <v>2120</v>
      </c>
      <c r="M107" s="28">
        <v>23.34036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311.95</v>
      </c>
      <c r="D108" s="37">
        <v>310.81666666666666</v>
      </c>
      <c r="E108" s="37">
        <v>307.13333333333333</v>
      </c>
      <c r="F108" s="37">
        <v>302.31666666666666</v>
      </c>
      <c r="G108" s="37">
        <v>298.63333333333333</v>
      </c>
      <c r="H108" s="37">
        <v>315.63333333333333</v>
      </c>
      <c r="I108" s="37">
        <v>319.31666666666661</v>
      </c>
      <c r="J108" s="37">
        <v>324.13333333333333</v>
      </c>
      <c r="K108" s="28">
        <v>314.5</v>
      </c>
      <c r="L108" s="28">
        <v>306</v>
      </c>
      <c r="M108" s="28">
        <v>4.7131800000000004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2364.5</v>
      </c>
      <c r="D109" s="37">
        <v>2366.7666666666669</v>
      </c>
      <c r="E109" s="37">
        <v>2330.7333333333336</v>
      </c>
      <c r="F109" s="37">
        <v>2296.9666666666667</v>
      </c>
      <c r="G109" s="37">
        <v>2260.9333333333334</v>
      </c>
      <c r="H109" s="37">
        <v>2400.5333333333338</v>
      </c>
      <c r="I109" s="37">
        <v>2436.5666666666675</v>
      </c>
      <c r="J109" s="37">
        <v>2470.3333333333339</v>
      </c>
      <c r="K109" s="28">
        <v>2402.8000000000002</v>
      </c>
      <c r="L109" s="28">
        <v>2333</v>
      </c>
      <c r="M109" s="28">
        <v>83.666300000000007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742.7</v>
      </c>
      <c r="D110" s="37">
        <v>734.2833333333333</v>
      </c>
      <c r="E110" s="37">
        <v>723.81666666666661</v>
      </c>
      <c r="F110" s="37">
        <v>704.93333333333328</v>
      </c>
      <c r="G110" s="37">
        <v>694.46666666666658</v>
      </c>
      <c r="H110" s="37">
        <v>753.16666666666663</v>
      </c>
      <c r="I110" s="37">
        <v>763.63333333333333</v>
      </c>
      <c r="J110" s="37">
        <v>782.51666666666665</v>
      </c>
      <c r="K110" s="28">
        <v>744.75</v>
      </c>
      <c r="L110" s="28">
        <v>715.4</v>
      </c>
      <c r="M110" s="28">
        <v>205.47432000000001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1263.8</v>
      </c>
      <c r="D111" s="37">
        <v>1254.5166666666667</v>
      </c>
      <c r="E111" s="37">
        <v>1235.2333333333333</v>
      </c>
      <c r="F111" s="37">
        <v>1206.6666666666667</v>
      </c>
      <c r="G111" s="37">
        <v>1187.3833333333334</v>
      </c>
      <c r="H111" s="37">
        <v>1283.0833333333333</v>
      </c>
      <c r="I111" s="37">
        <v>1302.3666666666666</v>
      </c>
      <c r="J111" s="37">
        <v>1330.9333333333332</v>
      </c>
      <c r="K111" s="28">
        <v>1273.8</v>
      </c>
      <c r="L111" s="28">
        <v>1225.95</v>
      </c>
      <c r="M111" s="28">
        <v>13.419449999999999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479.15</v>
      </c>
      <c r="D112" s="37">
        <v>473.83333333333331</v>
      </c>
      <c r="E112" s="37">
        <v>467.06666666666661</v>
      </c>
      <c r="F112" s="37">
        <v>454.98333333333329</v>
      </c>
      <c r="G112" s="37">
        <v>448.21666666666658</v>
      </c>
      <c r="H112" s="37">
        <v>485.91666666666663</v>
      </c>
      <c r="I112" s="37">
        <v>492.68333333333339</v>
      </c>
      <c r="J112" s="37">
        <v>504.76666666666665</v>
      </c>
      <c r="K112" s="28">
        <v>480.6</v>
      </c>
      <c r="L112" s="28">
        <v>461.75</v>
      </c>
      <c r="M112" s="28">
        <v>13.703379999999999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665.95</v>
      </c>
      <c r="D113" s="37">
        <v>657.66666666666663</v>
      </c>
      <c r="E113" s="37">
        <v>641.43333333333328</v>
      </c>
      <c r="F113" s="37">
        <v>616.91666666666663</v>
      </c>
      <c r="G113" s="37">
        <v>600.68333333333328</v>
      </c>
      <c r="H113" s="37">
        <v>682.18333333333328</v>
      </c>
      <c r="I113" s="37">
        <v>698.41666666666663</v>
      </c>
      <c r="J113" s="37">
        <v>722.93333333333328</v>
      </c>
      <c r="K113" s="28">
        <v>673.9</v>
      </c>
      <c r="L113" s="28">
        <v>633.15</v>
      </c>
      <c r="M113" s="28">
        <v>3.4768400000000002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42.1</v>
      </c>
      <c r="D114" s="37">
        <v>41.933333333333337</v>
      </c>
      <c r="E114" s="37">
        <v>41.266666666666673</v>
      </c>
      <c r="F114" s="37">
        <v>40.433333333333337</v>
      </c>
      <c r="G114" s="37">
        <v>39.766666666666673</v>
      </c>
      <c r="H114" s="37">
        <v>42.766666666666673</v>
      </c>
      <c r="I114" s="37">
        <v>43.43333333333333</v>
      </c>
      <c r="J114" s="37">
        <v>44.266666666666673</v>
      </c>
      <c r="K114" s="28">
        <v>42.6</v>
      </c>
      <c r="L114" s="28">
        <v>41.1</v>
      </c>
      <c r="M114" s="28">
        <v>333.37506999999999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215.85</v>
      </c>
      <c r="D115" s="37">
        <v>214.36666666666665</v>
      </c>
      <c r="E115" s="37">
        <v>212.2833333333333</v>
      </c>
      <c r="F115" s="37">
        <v>208.71666666666667</v>
      </c>
      <c r="G115" s="37">
        <v>206.63333333333333</v>
      </c>
      <c r="H115" s="37">
        <v>217.93333333333328</v>
      </c>
      <c r="I115" s="37">
        <v>220.01666666666659</v>
      </c>
      <c r="J115" s="37">
        <v>223.58333333333326</v>
      </c>
      <c r="K115" s="28">
        <v>216.45</v>
      </c>
      <c r="L115" s="28">
        <v>210.8</v>
      </c>
      <c r="M115" s="28">
        <v>200.34632999999999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4774.05</v>
      </c>
      <c r="D116" s="37">
        <v>4787.7166666666662</v>
      </c>
      <c r="E116" s="37">
        <v>4726.4333333333325</v>
      </c>
      <c r="F116" s="37">
        <v>4678.8166666666666</v>
      </c>
      <c r="G116" s="37">
        <v>4617.5333333333328</v>
      </c>
      <c r="H116" s="37">
        <v>4835.3333333333321</v>
      </c>
      <c r="I116" s="37">
        <v>4896.6166666666668</v>
      </c>
      <c r="J116" s="37">
        <v>4944.2333333333318</v>
      </c>
      <c r="K116" s="28">
        <v>4849</v>
      </c>
      <c r="L116" s="28">
        <v>4740.1000000000004</v>
      </c>
      <c r="M116" s="28">
        <v>1.23299</v>
      </c>
      <c r="N116" s="1"/>
      <c r="O116" s="1"/>
    </row>
    <row r="117" spans="1:15" ht="12.75" customHeight="1">
      <c r="A117" s="53">
        <v>108</v>
      </c>
      <c r="B117" s="28" t="s">
        <v>405</v>
      </c>
      <c r="C117" s="28">
        <v>143.15</v>
      </c>
      <c r="D117" s="37">
        <v>142.38333333333333</v>
      </c>
      <c r="E117" s="37">
        <v>140.76666666666665</v>
      </c>
      <c r="F117" s="37">
        <v>138.38333333333333</v>
      </c>
      <c r="G117" s="37">
        <v>136.76666666666665</v>
      </c>
      <c r="H117" s="37">
        <v>144.76666666666665</v>
      </c>
      <c r="I117" s="37">
        <v>146.38333333333333</v>
      </c>
      <c r="J117" s="37">
        <v>148.76666666666665</v>
      </c>
      <c r="K117" s="28">
        <v>144</v>
      </c>
      <c r="L117" s="28">
        <v>140</v>
      </c>
      <c r="M117" s="28">
        <v>24.70777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199.45</v>
      </c>
      <c r="D118" s="37">
        <v>199.08333333333334</v>
      </c>
      <c r="E118" s="37">
        <v>196.36666666666667</v>
      </c>
      <c r="F118" s="37">
        <v>193.28333333333333</v>
      </c>
      <c r="G118" s="37">
        <v>190.56666666666666</v>
      </c>
      <c r="H118" s="37">
        <v>202.16666666666669</v>
      </c>
      <c r="I118" s="37">
        <v>204.88333333333333</v>
      </c>
      <c r="J118" s="37">
        <v>207.9666666666667</v>
      </c>
      <c r="K118" s="28">
        <v>201.8</v>
      </c>
      <c r="L118" s="28">
        <v>196</v>
      </c>
      <c r="M118" s="28">
        <v>64.32432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115</v>
      </c>
      <c r="D119" s="37">
        <v>113.93333333333332</v>
      </c>
      <c r="E119" s="37">
        <v>111.66666666666664</v>
      </c>
      <c r="F119" s="37">
        <v>108.33333333333331</v>
      </c>
      <c r="G119" s="37">
        <v>106.06666666666663</v>
      </c>
      <c r="H119" s="37">
        <v>117.26666666666665</v>
      </c>
      <c r="I119" s="37">
        <v>119.53333333333333</v>
      </c>
      <c r="J119" s="37">
        <v>122.86666666666666</v>
      </c>
      <c r="K119" s="28">
        <v>116.2</v>
      </c>
      <c r="L119" s="28">
        <v>110.6</v>
      </c>
      <c r="M119" s="28">
        <v>165.21198999999999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809.35</v>
      </c>
      <c r="D120" s="37">
        <v>800.51666666666677</v>
      </c>
      <c r="E120" s="37">
        <v>789.03333333333353</v>
      </c>
      <c r="F120" s="37">
        <v>768.71666666666681</v>
      </c>
      <c r="G120" s="37">
        <v>757.23333333333358</v>
      </c>
      <c r="H120" s="37">
        <v>820.83333333333348</v>
      </c>
      <c r="I120" s="37">
        <v>832.31666666666683</v>
      </c>
      <c r="J120" s="37">
        <v>852.63333333333344</v>
      </c>
      <c r="K120" s="28">
        <v>812</v>
      </c>
      <c r="L120" s="28">
        <v>780.2</v>
      </c>
      <c r="M120" s="28">
        <v>46.547449999999998</v>
      </c>
      <c r="N120" s="1"/>
      <c r="O120" s="1"/>
    </row>
    <row r="121" spans="1:15" ht="12.75" customHeight="1">
      <c r="A121" s="53">
        <v>112</v>
      </c>
      <c r="B121" s="28" t="s">
        <v>831</v>
      </c>
      <c r="C121" s="28">
        <v>21.6</v>
      </c>
      <c r="D121" s="37">
        <v>21.483333333333334</v>
      </c>
      <c r="E121" s="37">
        <v>21.31666666666667</v>
      </c>
      <c r="F121" s="37">
        <v>21.033333333333335</v>
      </c>
      <c r="G121" s="37">
        <v>20.866666666666671</v>
      </c>
      <c r="H121" s="37">
        <v>21.766666666666669</v>
      </c>
      <c r="I121" s="37">
        <v>21.933333333333334</v>
      </c>
      <c r="J121" s="37">
        <v>22.216666666666669</v>
      </c>
      <c r="K121" s="28">
        <v>21.65</v>
      </c>
      <c r="L121" s="28">
        <v>21.2</v>
      </c>
      <c r="M121" s="28">
        <v>37.194850000000002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346.85</v>
      </c>
      <c r="D122" s="37">
        <v>344.0333333333333</v>
      </c>
      <c r="E122" s="37">
        <v>338.41666666666663</v>
      </c>
      <c r="F122" s="37">
        <v>329.98333333333335</v>
      </c>
      <c r="G122" s="37">
        <v>324.36666666666667</v>
      </c>
      <c r="H122" s="37">
        <v>352.46666666666658</v>
      </c>
      <c r="I122" s="37">
        <v>358.08333333333326</v>
      </c>
      <c r="J122" s="37">
        <v>366.51666666666654</v>
      </c>
      <c r="K122" s="28">
        <v>349.65</v>
      </c>
      <c r="L122" s="28">
        <v>335.6</v>
      </c>
      <c r="M122" s="28">
        <v>45.541910000000001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215.1</v>
      </c>
      <c r="D123" s="37">
        <v>214.15</v>
      </c>
      <c r="E123" s="37">
        <v>210.05</v>
      </c>
      <c r="F123" s="37">
        <v>205</v>
      </c>
      <c r="G123" s="37">
        <v>200.9</v>
      </c>
      <c r="H123" s="37">
        <v>219.20000000000002</v>
      </c>
      <c r="I123" s="37">
        <v>223.29999999999998</v>
      </c>
      <c r="J123" s="37">
        <v>228.35000000000002</v>
      </c>
      <c r="K123" s="28">
        <v>218.25</v>
      </c>
      <c r="L123" s="28">
        <v>209.1</v>
      </c>
      <c r="M123" s="28">
        <v>130.23885000000001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920.7</v>
      </c>
      <c r="D124" s="37">
        <v>916.16666666666663</v>
      </c>
      <c r="E124" s="37">
        <v>907.5333333333333</v>
      </c>
      <c r="F124" s="37">
        <v>894.36666666666667</v>
      </c>
      <c r="G124" s="37">
        <v>885.73333333333335</v>
      </c>
      <c r="H124" s="37">
        <v>929.33333333333326</v>
      </c>
      <c r="I124" s="37">
        <v>937.9666666666667</v>
      </c>
      <c r="J124" s="37">
        <v>951.13333333333321</v>
      </c>
      <c r="K124" s="28">
        <v>924.8</v>
      </c>
      <c r="L124" s="28">
        <v>903</v>
      </c>
      <c r="M124" s="28">
        <v>32.999119999999998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4454.3</v>
      </c>
      <c r="D125" s="37">
        <v>4429.6500000000005</v>
      </c>
      <c r="E125" s="37">
        <v>4369.8500000000013</v>
      </c>
      <c r="F125" s="37">
        <v>4285.4000000000005</v>
      </c>
      <c r="G125" s="37">
        <v>4225.6000000000013</v>
      </c>
      <c r="H125" s="37">
        <v>4514.1000000000013</v>
      </c>
      <c r="I125" s="37">
        <v>4573.9000000000005</v>
      </c>
      <c r="J125" s="37">
        <v>4658.3500000000013</v>
      </c>
      <c r="K125" s="28">
        <v>4489.45</v>
      </c>
      <c r="L125" s="28">
        <v>4345.2</v>
      </c>
      <c r="M125" s="28">
        <v>4.5584199999999999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1715.6</v>
      </c>
      <c r="D126" s="37">
        <v>1702.8833333333332</v>
      </c>
      <c r="E126" s="37">
        <v>1677.7166666666665</v>
      </c>
      <c r="F126" s="37">
        <v>1639.8333333333333</v>
      </c>
      <c r="G126" s="37">
        <v>1614.6666666666665</v>
      </c>
      <c r="H126" s="37">
        <v>1740.7666666666664</v>
      </c>
      <c r="I126" s="37">
        <v>1765.9333333333334</v>
      </c>
      <c r="J126" s="37">
        <v>1803.8166666666664</v>
      </c>
      <c r="K126" s="28">
        <v>1728.05</v>
      </c>
      <c r="L126" s="28">
        <v>1665</v>
      </c>
      <c r="M126" s="28">
        <v>150.76542000000001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1874.9</v>
      </c>
      <c r="D127" s="37">
        <v>1869.6333333333332</v>
      </c>
      <c r="E127" s="37">
        <v>1845.2666666666664</v>
      </c>
      <c r="F127" s="37">
        <v>1815.6333333333332</v>
      </c>
      <c r="G127" s="37">
        <v>1791.2666666666664</v>
      </c>
      <c r="H127" s="37">
        <v>1899.2666666666664</v>
      </c>
      <c r="I127" s="37">
        <v>1923.6333333333332</v>
      </c>
      <c r="J127" s="37">
        <v>1953.2666666666664</v>
      </c>
      <c r="K127" s="28">
        <v>1894</v>
      </c>
      <c r="L127" s="28">
        <v>1840</v>
      </c>
      <c r="M127" s="28">
        <v>15.86689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981.35</v>
      </c>
      <c r="D128" s="37">
        <v>974.44999999999993</v>
      </c>
      <c r="E128" s="37">
        <v>961.89999999999986</v>
      </c>
      <c r="F128" s="37">
        <v>942.44999999999993</v>
      </c>
      <c r="G128" s="37">
        <v>929.89999999999986</v>
      </c>
      <c r="H128" s="37">
        <v>993.89999999999986</v>
      </c>
      <c r="I128" s="37">
        <v>1006.4499999999998</v>
      </c>
      <c r="J128" s="37">
        <v>1025.8999999999999</v>
      </c>
      <c r="K128" s="28">
        <v>987</v>
      </c>
      <c r="L128" s="28">
        <v>955</v>
      </c>
      <c r="M128" s="28">
        <v>4.1383599999999996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340.2</v>
      </c>
      <c r="D129" s="37">
        <v>334.40000000000003</v>
      </c>
      <c r="E129" s="37">
        <v>326.80000000000007</v>
      </c>
      <c r="F129" s="37">
        <v>313.40000000000003</v>
      </c>
      <c r="G129" s="37">
        <v>305.80000000000007</v>
      </c>
      <c r="H129" s="37">
        <v>347.80000000000007</v>
      </c>
      <c r="I129" s="37">
        <v>355.40000000000009</v>
      </c>
      <c r="J129" s="37">
        <v>368.80000000000007</v>
      </c>
      <c r="K129" s="28">
        <v>342</v>
      </c>
      <c r="L129" s="28">
        <v>321</v>
      </c>
      <c r="M129" s="28">
        <v>4.93811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627.45000000000005</v>
      </c>
      <c r="D130" s="37">
        <v>615.81666666666672</v>
      </c>
      <c r="E130" s="37">
        <v>601.83333333333348</v>
      </c>
      <c r="F130" s="37">
        <v>576.21666666666681</v>
      </c>
      <c r="G130" s="37">
        <v>562.23333333333358</v>
      </c>
      <c r="H130" s="37">
        <v>641.43333333333339</v>
      </c>
      <c r="I130" s="37">
        <v>655.41666666666674</v>
      </c>
      <c r="J130" s="37">
        <v>681.0333333333333</v>
      </c>
      <c r="K130" s="28">
        <v>629.79999999999995</v>
      </c>
      <c r="L130" s="28">
        <v>590.20000000000005</v>
      </c>
      <c r="M130" s="28">
        <v>71.428430000000006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424.85</v>
      </c>
      <c r="D131" s="37">
        <v>414.45</v>
      </c>
      <c r="E131" s="37">
        <v>402.5</v>
      </c>
      <c r="F131" s="37">
        <v>380.15000000000003</v>
      </c>
      <c r="G131" s="37">
        <v>368.20000000000005</v>
      </c>
      <c r="H131" s="37">
        <v>436.79999999999995</v>
      </c>
      <c r="I131" s="37">
        <v>448.74999999999989</v>
      </c>
      <c r="J131" s="37">
        <v>471.09999999999991</v>
      </c>
      <c r="K131" s="28">
        <v>426.4</v>
      </c>
      <c r="L131" s="28">
        <v>392.1</v>
      </c>
      <c r="M131" s="28">
        <v>122.06595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2910.5</v>
      </c>
      <c r="D132" s="37">
        <v>2900.2999999999997</v>
      </c>
      <c r="E132" s="37">
        <v>2875.6499999999996</v>
      </c>
      <c r="F132" s="37">
        <v>2840.7999999999997</v>
      </c>
      <c r="G132" s="37">
        <v>2816.1499999999996</v>
      </c>
      <c r="H132" s="37">
        <v>2935.1499999999996</v>
      </c>
      <c r="I132" s="37">
        <v>2959.8</v>
      </c>
      <c r="J132" s="37">
        <v>2994.6499999999996</v>
      </c>
      <c r="K132" s="28">
        <v>2924.95</v>
      </c>
      <c r="L132" s="28">
        <v>2865.45</v>
      </c>
      <c r="M132" s="28">
        <v>5.6516099999999998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1842.75</v>
      </c>
      <c r="D133" s="37">
        <v>1836.4833333333333</v>
      </c>
      <c r="E133" s="37">
        <v>1820.9666666666667</v>
      </c>
      <c r="F133" s="37">
        <v>1799.1833333333334</v>
      </c>
      <c r="G133" s="37">
        <v>1783.6666666666667</v>
      </c>
      <c r="H133" s="37">
        <v>1858.2666666666667</v>
      </c>
      <c r="I133" s="37">
        <v>1873.7833333333335</v>
      </c>
      <c r="J133" s="37">
        <v>1895.5666666666666</v>
      </c>
      <c r="K133" s="28">
        <v>1852</v>
      </c>
      <c r="L133" s="28">
        <v>1814.7</v>
      </c>
      <c r="M133" s="28">
        <v>27.125620000000001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65.95</v>
      </c>
      <c r="D134" s="37">
        <v>65.466666666666669</v>
      </c>
      <c r="E134" s="37">
        <v>64.733333333333334</v>
      </c>
      <c r="F134" s="37">
        <v>63.516666666666666</v>
      </c>
      <c r="G134" s="37">
        <v>62.783333333333331</v>
      </c>
      <c r="H134" s="37">
        <v>66.683333333333337</v>
      </c>
      <c r="I134" s="37">
        <v>67.416666666666686</v>
      </c>
      <c r="J134" s="37">
        <v>68.63333333333334</v>
      </c>
      <c r="K134" s="28">
        <v>66.2</v>
      </c>
      <c r="L134" s="28">
        <v>64.25</v>
      </c>
      <c r="M134" s="28">
        <v>45.694240000000001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4532.05</v>
      </c>
      <c r="D135" s="37">
        <v>4465.666666666667</v>
      </c>
      <c r="E135" s="37">
        <v>4372.9333333333343</v>
      </c>
      <c r="F135" s="37">
        <v>4213.8166666666675</v>
      </c>
      <c r="G135" s="37">
        <v>4121.0833333333348</v>
      </c>
      <c r="H135" s="37">
        <v>4624.7833333333338</v>
      </c>
      <c r="I135" s="37">
        <v>4717.5166666666655</v>
      </c>
      <c r="J135" s="37">
        <v>4876.6333333333332</v>
      </c>
      <c r="K135" s="28">
        <v>4558.3999999999996</v>
      </c>
      <c r="L135" s="28">
        <v>4306.55</v>
      </c>
      <c r="M135" s="28">
        <v>3.0103800000000001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343.05</v>
      </c>
      <c r="D136" s="37">
        <v>339.7</v>
      </c>
      <c r="E136" s="37">
        <v>334.9</v>
      </c>
      <c r="F136" s="37">
        <v>326.75</v>
      </c>
      <c r="G136" s="37">
        <v>321.95</v>
      </c>
      <c r="H136" s="37">
        <v>347.84999999999997</v>
      </c>
      <c r="I136" s="37">
        <v>352.65000000000003</v>
      </c>
      <c r="J136" s="37">
        <v>360.79999999999995</v>
      </c>
      <c r="K136" s="28">
        <v>344.5</v>
      </c>
      <c r="L136" s="28">
        <v>331.55</v>
      </c>
      <c r="M136" s="28">
        <v>31.581890000000001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5849.8</v>
      </c>
      <c r="D137" s="37">
        <v>5768.9333333333334</v>
      </c>
      <c r="E137" s="37">
        <v>5670.8666666666668</v>
      </c>
      <c r="F137" s="37">
        <v>5491.9333333333334</v>
      </c>
      <c r="G137" s="37">
        <v>5393.8666666666668</v>
      </c>
      <c r="H137" s="37">
        <v>5947.8666666666668</v>
      </c>
      <c r="I137" s="37">
        <v>6045.9333333333343</v>
      </c>
      <c r="J137" s="37">
        <v>6224.8666666666668</v>
      </c>
      <c r="K137" s="28">
        <v>5867</v>
      </c>
      <c r="L137" s="28">
        <v>5590</v>
      </c>
      <c r="M137" s="28">
        <v>2.7788400000000002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1816.75</v>
      </c>
      <c r="D138" s="37">
        <v>1797.2666666666667</v>
      </c>
      <c r="E138" s="37">
        <v>1772.2833333333333</v>
      </c>
      <c r="F138" s="37">
        <v>1727.8166666666666</v>
      </c>
      <c r="G138" s="37">
        <v>1702.8333333333333</v>
      </c>
      <c r="H138" s="37">
        <v>1841.7333333333333</v>
      </c>
      <c r="I138" s="37">
        <v>1866.7166666666665</v>
      </c>
      <c r="J138" s="37">
        <v>1911.1833333333334</v>
      </c>
      <c r="K138" s="28">
        <v>1822.25</v>
      </c>
      <c r="L138" s="28">
        <v>1752.8</v>
      </c>
      <c r="M138" s="28">
        <v>25.536619999999999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541.54999999999995</v>
      </c>
      <c r="D139" s="37">
        <v>536.15</v>
      </c>
      <c r="E139" s="37">
        <v>528.5</v>
      </c>
      <c r="F139" s="37">
        <v>515.45000000000005</v>
      </c>
      <c r="G139" s="37">
        <v>507.80000000000007</v>
      </c>
      <c r="H139" s="37">
        <v>549.19999999999993</v>
      </c>
      <c r="I139" s="37">
        <v>556.8499999999998</v>
      </c>
      <c r="J139" s="37">
        <v>569.89999999999986</v>
      </c>
      <c r="K139" s="28">
        <v>543.79999999999995</v>
      </c>
      <c r="L139" s="28">
        <v>523.1</v>
      </c>
      <c r="M139" s="28">
        <v>19.993359999999999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745.85</v>
      </c>
      <c r="D140" s="37">
        <v>741.13333333333333</v>
      </c>
      <c r="E140" s="37">
        <v>733.61666666666667</v>
      </c>
      <c r="F140" s="37">
        <v>721.38333333333333</v>
      </c>
      <c r="G140" s="37">
        <v>713.86666666666667</v>
      </c>
      <c r="H140" s="37">
        <v>753.36666666666667</v>
      </c>
      <c r="I140" s="37">
        <v>760.88333333333333</v>
      </c>
      <c r="J140" s="37">
        <v>773.11666666666667</v>
      </c>
      <c r="K140" s="28">
        <v>748.65</v>
      </c>
      <c r="L140" s="28">
        <v>728.9</v>
      </c>
      <c r="M140" s="28">
        <v>12.459569999999999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65740.95</v>
      </c>
      <c r="D141" s="37">
        <v>65480.316666666673</v>
      </c>
      <c r="E141" s="37">
        <v>64710.633333333346</v>
      </c>
      <c r="F141" s="37">
        <v>63680.316666666673</v>
      </c>
      <c r="G141" s="37">
        <v>62910.633333333346</v>
      </c>
      <c r="H141" s="37">
        <v>66510.633333333346</v>
      </c>
      <c r="I141" s="37">
        <v>67280.31666666668</v>
      </c>
      <c r="J141" s="37">
        <v>68310.633333333346</v>
      </c>
      <c r="K141" s="28">
        <v>66250</v>
      </c>
      <c r="L141" s="28">
        <v>64450</v>
      </c>
      <c r="M141" s="28">
        <v>0.13428999999999999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727.65</v>
      </c>
      <c r="D142" s="37">
        <v>716.08333333333337</v>
      </c>
      <c r="E142" s="37">
        <v>702.16666666666674</v>
      </c>
      <c r="F142" s="37">
        <v>676.68333333333339</v>
      </c>
      <c r="G142" s="37">
        <v>662.76666666666677</v>
      </c>
      <c r="H142" s="37">
        <v>741.56666666666672</v>
      </c>
      <c r="I142" s="37">
        <v>755.48333333333346</v>
      </c>
      <c r="J142" s="37">
        <v>780.9666666666667</v>
      </c>
      <c r="K142" s="28">
        <v>730</v>
      </c>
      <c r="L142" s="28">
        <v>690.6</v>
      </c>
      <c r="M142" s="28">
        <v>5.69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145.25</v>
      </c>
      <c r="D143" s="37">
        <v>143.88333333333333</v>
      </c>
      <c r="E143" s="37">
        <v>141.36666666666665</v>
      </c>
      <c r="F143" s="37">
        <v>137.48333333333332</v>
      </c>
      <c r="G143" s="37">
        <v>134.96666666666664</v>
      </c>
      <c r="H143" s="37">
        <v>147.76666666666665</v>
      </c>
      <c r="I143" s="37">
        <v>150.2833333333333</v>
      </c>
      <c r="J143" s="37">
        <v>154.16666666666666</v>
      </c>
      <c r="K143" s="28">
        <v>146.4</v>
      </c>
      <c r="L143" s="28">
        <v>140</v>
      </c>
      <c r="M143" s="28">
        <v>46.098350000000003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790.85</v>
      </c>
      <c r="D144" s="37">
        <v>794.86666666666667</v>
      </c>
      <c r="E144" s="37">
        <v>782.73333333333335</v>
      </c>
      <c r="F144" s="37">
        <v>774.61666666666667</v>
      </c>
      <c r="G144" s="37">
        <v>762.48333333333335</v>
      </c>
      <c r="H144" s="37">
        <v>802.98333333333335</v>
      </c>
      <c r="I144" s="37">
        <v>815.11666666666679</v>
      </c>
      <c r="J144" s="37">
        <v>823.23333333333335</v>
      </c>
      <c r="K144" s="28">
        <v>807</v>
      </c>
      <c r="L144" s="28">
        <v>786.75</v>
      </c>
      <c r="M144" s="28">
        <v>50.269129999999997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113.95</v>
      </c>
      <c r="D145" s="37">
        <v>113.56666666666666</v>
      </c>
      <c r="E145" s="37">
        <v>112.13333333333333</v>
      </c>
      <c r="F145" s="37">
        <v>110.31666666666666</v>
      </c>
      <c r="G145" s="37">
        <v>108.88333333333333</v>
      </c>
      <c r="H145" s="37">
        <v>115.38333333333333</v>
      </c>
      <c r="I145" s="37">
        <v>116.81666666666666</v>
      </c>
      <c r="J145" s="37">
        <v>118.63333333333333</v>
      </c>
      <c r="K145" s="28">
        <v>115</v>
      </c>
      <c r="L145" s="28">
        <v>111.75</v>
      </c>
      <c r="M145" s="28">
        <v>62.988120000000002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514.70000000000005</v>
      </c>
      <c r="D146" s="37">
        <v>506.16666666666669</v>
      </c>
      <c r="E146" s="37">
        <v>494.33333333333337</v>
      </c>
      <c r="F146" s="37">
        <v>473.9666666666667</v>
      </c>
      <c r="G146" s="37">
        <v>462.13333333333338</v>
      </c>
      <c r="H146" s="37">
        <v>526.5333333333333</v>
      </c>
      <c r="I146" s="37">
        <v>538.36666666666679</v>
      </c>
      <c r="J146" s="37">
        <v>558.73333333333335</v>
      </c>
      <c r="K146" s="28">
        <v>518</v>
      </c>
      <c r="L146" s="28">
        <v>485.8</v>
      </c>
      <c r="M146" s="28">
        <v>30.508459999999999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8314.15</v>
      </c>
      <c r="D147" s="37">
        <v>8256.0666666666657</v>
      </c>
      <c r="E147" s="37">
        <v>8172.1833333333307</v>
      </c>
      <c r="F147" s="37">
        <v>8030.2166666666653</v>
      </c>
      <c r="G147" s="37">
        <v>7946.3333333333303</v>
      </c>
      <c r="H147" s="37">
        <v>8398.033333333331</v>
      </c>
      <c r="I147" s="37">
        <v>8481.9166666666661</v>
      </c>
      <c r="J147" s="37">
        <v>8623.8833333333314</v>
      </c>
      <c r="K147" s="28">
        <v>8339.9500000000007</v>
      </c>
      <c r="L147" s="28">
        <v>8114.1</v>
      </c>
      <c r="M147" s="28">
        <v>9.6130300000000002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829.8</v>
      </c>
      <c r="D148" s="37">
        <v>824.0333333333333</v>
      </c>
      <c r="E148" s="37">
        <v>801.01666666666665</v>
      </c>
      <c r="F148" s="37">
        <v>772.23333333333335</v>
      </c>
      <c r="G148" s="37">
        <v>749.2166666666667</v>
      </c>
      <c r="H148" s="37">
        <v>852.81666666666661</v>
      </c>
      <c r="I148" s="37">
        <v>875.83333333333326</v>
      </c>
      <c r="J148" s="37">
        <v>904.61666666666656</v>
      </c>
      <c r="K148" s="28">
        <v>847.05</v>
      </c>
      <c r="L148" s="28">
        <v>795.25</v>
      </c>
      <c r="M148" s="28">
        <v>8.3887699999999992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3881.2</v>
      </c>
      <c r="D149" s="37">
        <v>3818.2333333333336</v>
      </c>
      <c r="E149" s="37">
        <v>3741.4666666666672</v>
      </c>
      <c r="F149" s="37">
        <v>3601.7333333333336</v>
      </c>
      <c r="G149" s="37">
        <v>3524.9666666666672</v>
      </c>
      <c r="H149" s="37">
        <v>3957.9666666666672</v>
      </c>
      <c r="I149" s="37">
        <v>4034.7333333333336</v>
      </c>
      <c r="J149" s="37">
        <v>4174.4666666666672</v>
      </c>
      <c r="K149" s="28">
        <v>3895</v>
      </c>
      <c r="L149" s="28">
        <v>3678.5</v>
      </c>
      <c r="M149" s="28">
        <v>6.6533199999999999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3108.7</v>
      </c>
      <c r="D150" s="37">
        <v>3072.1166666666668</v>
      </c>
      <c r="E150" s="37">
        <v>3011.5833333333335</v>
      </c>
      <c r="F150" s="37">
        <v>2914.4666666666667</v>
      </c>
      <c r="G150" s="37">
        <v>2853.9333333333334</v>
      </c>
      <c r="H150" s="37">
        <v>3169.2333333333336</v>
      </c>
      <c r="I150" s="37">
        <v>3229.7666666666664</v>
      </c>
      <c r="J150" s="37">
        <v>3326.8833333333337</v>
      </c>
      <c r="K150" s="28">
        <v>3132.65</v>
      </c>
      <c r="L150" s="28">
        <v>2975</v>
      </c>
      <c r="M150" s="28">
        <v>5.4670300000000003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1358.75</v>
      </c>
      <c r="D151" s="37">
        <v>1356.0333333333333</v>
      </c>
      <c r="E151" s="37">
        <v>1332.0666666666666</v>
      </c>
      <c r="F151" s="37">
        <v>1305.3833333333332</v>
      </c>
      <c r="G151" s="37">
        <v>1281.4166666666665</v>
      </c>
      <c r="H151" s="37">
        <v>1382.7166666666667</v>
      </c>
      <c r="I151" s="37">
        <v>1406.6833333333334</v>
      </c>
      <c r="J151" s="37">
        <v>1433.3666666666668</v>
      </c>
      <c r="K151" s="28">
        <v>1380</v>
      </c>
      <c r="L151" s="28">
        <v>1329.35</v>
      </c>
      <c r="M151" s="28">
        <v>10.729200000000001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869.5</v>
      </c>
      <c r="D152" s="37">
        <v>842.23333333333323</v>
      </c>
      <c r="E152" s="37">
        <v>787.46666666666647</v>
      </c>
      <c r="F152" s="37">
        <v>705.43333333333328</v>
      </c>
      <c r="G152" s="37">
        <v>650.66666666666652</v>
      </c>
      <c r="H152" s="37">
        <v>924.26666666666642</v>
      </c>
      <c r="I152" s="37">
        <v>979.03333333333308</v>
      </c>
      <c r="J152" s="37">
        <v>1061.0666666666664</v>
      </c>
      <c r="K152" s="28">
        <v>897</v>
      </c>
      <c r="L152" s="28">
        <v>760.2</v>
      </c>
      <c r="M152" s="28">
        <v>3.74884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143.15</v>
      </c>
      <c r="D153" s="37">
        <v>142.25</v>
      </c>
      <c r="E153" s="37">
        <v>140.30000000000001</v>
      </c>
      <c r="F153" s="37">
        <v>137.45000000000002</v>
      </c>
      <c r="G153" s="37">
        <v>135.50000000000003</v>
      </c>
      <c r="H153" s="37">
        <v>145.1</v>
      </c>
      <c r="I153" s="37">
        <v>147.04999999999998</v>
      </c>
      <c r="J153" s="37">
        <v>149.89999999999998</v>
      </c>
      <c r="K153" s="28">
        <v>144.19999999999999</v>
      </c>
      <c r="L153" s="28">
        <v>139.4</v>
      </c>
      <c r="M153" s="28">
        <v>69.030249999999995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133.5</v>
      </c>
      <c r="D154" s="37">
        <v>132.08333333333334</v>
      </c>
      <c r="E154" s="37">
        <v>130.2166666666667</v>
      </c>
      <c r="F154" s="37">
        <v>126.93333333333337</v>
      </c>
      <c r="G154" s="37">
        <v>125.06666666666672</v>
      </c>
      <c r="H154" s="37">
        <v>135.36666666666667</v>
      </c>
      <c r="I154" s="37">
        <v>137.23333333333329</v>
      </c>
      <c r="J154" s="37">
        <v>140.51666666666665</v>
      </c>
      <c r="K154" s="28">
        <v>133.94999999999999</v>
      </c>
      <c r="L154" s="28">
        <v>128.80000000000001</v>
      </c>
      <c r="M154" s="28">
        <v>132.62687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121.3</v>
      </c>
      <c r="D155" s="37">
        <v>119.89999999999999</v>
      </c>
      <c r="E155" s="37">
        <v>117.34999999999998</v>
      </c>
      <c r="F155" s="37">
        <v>113.39999999999999</v>
      </c>
      <c r="G155" s="37">
        <v>110.84999999999998</v>
      </c>
      <c r="H155" s="37">
        <v>123.84999999999998</v>
      </c>
      <c r="I155" s="37">
        <v>126.39999999999999</v>
      </c>
      <c r="J155" s="37">
        <v>130.34999999999997</v>
      </c>
      <c r="K155" s="28">
        <v>122.45</v>
      </c>
      <c r="L155" s="28">
        <v>115.95</v>
      </c>
      <c r="M155" s="28">
        <v>408.70737000000003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3890.95</v>
      </c>
      <c r="D156" s="37">
        <v>3851.9833333333336</v>
      </c>
      <c r="E156" s="37">
        <v>3753.9666666666672</v>
      </c>
      <c r="F156" s="37">
        <v>3616.9833333333336</v>
      </c>
      <c r="G156" s="37">
        <v>3518.9666666666672</v>
      </c>
      <c r="H156" s="37">
        <v>3988.9666666666672</v>
      </c>
      <c r="I156" s="37">
        <v>4086.9833333333336</v>
      </c>
      <c r="J156" s="37">
        <v>4223.9666666666672</v>
      </c>
      <c r="K156" s="28">
        <v>3950</v>
      </c>
      <c r="L156" s="28">
        <v>3715</v>
      </c>
      <c r="M156" s="28">
        <v>1.4285699999999999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17639.150000000001</v>
      </c>
      <c r="D157" s="37">
        <v>17579.483333333334</v>
      </c>
      <c r="E157" s="37">
        <v>17389.666666666668</v>
      </c>
      <c r="F157" s="37">
        <v>17140.183333333334</v>
      </c>
      <c r="G157" s="37">
        <v>16950.366666666669</v>
      </c>
      <c r="H157" s="37">
        <v>17828.966666666667</v>
      </c>
      <c r="I157" s="37">
        <v>18018.783333333333</v>
      </c>
      <c r="J157" s="37">
        <v>18268.266666666666</v>
      </c>
      <c r="K157" s="28">
        <v>17769.3</v>
      </c>
      <c r="L157" s="28">
        <v>17330</v>
      </c>
      <c r="M157" s="28">
        <v>1.57873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307.8</v>
      </c>
      <c r="D158" s="37">
        <v>305.2</v>
      </c>
      <c r="E158" s="37">
        <v>300.64999999999998</v>
      </c>
      <c r="F158" s="37">
        <v>293.5</v>
      </c>
      <c r="G158" s="37">
        <v>288.95</v>
      </c>
      <c r="H158" s="37">
        <v>312.34999999999997</v>
      </c>
      <c r="I158" s="37">
        <v>316.90000000000003</v>
      </c>
      <c r="J158" s="37">
        <v>324.04999999999995</v>
      </c>
      <c r="K158" s="28">
        <v>309.75</v>
      </c>
      <c r="L158" s="28">
        <v>298.05</v>
      </c>
      <c r="M158" s="28">
        <v>6.6248199999999997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907.2</v>
      </c>
      <c r="D159" s="37">
        <v>898.38333333333333</v>
      </c>
      <c r="E159" s="37">
        <v>884.91666666666663</v>
      </c>
      <c r="F159" s="37">
        <v>862.63333333333333</v>
      </c>
      <c r="G159" s="37">
        <v>849.16666666666663</v>
      </c>
      <c r="H159" s="37">
        <v>920.66666666666663</v>
      </c>
      <c r="I159" s="37">
        <v>934.13333333333333</v>
      </c>
      <c r="J159" s="37">
        <v>956.41666666666663</v>
      </c>
      <c r="K159" s="28">
        <v>911.85</v>
      </c>
      <c r="L159" s="28">
        <v>876.1</v>
      </c>
      <c r="M159" s="28">
        <v>4.9029499999999997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160.65</v>
      </c>
      <c r="D160" s="37">
        <v>159.43333333333334</v>
      </c>
      <c r="E160" s="37">
        <v>157.01666666666668</v>
      </c>
      <c r="F160" s="37">
        <v>153.38333333333335</v>
      </c>
      <c r="G160" s="37">
        <v>150.9666666666667</v>
      </c>
      <c r="H160" s="37">
        <v>163.06666666666666</v>
      </c>
      <c r="I160" s="37">
        <v>165.48333333333329</v>
      </c>
      <c r="J160" s="37">
        <v>169.11666666666665</v>
      </c>
      <c r="K160" s="28">
        <v>161.85</v>
      </c>
      <c r="L160" s="28">
        <v>155.80000000000001</v>
      </c>
      <c r="M160" s="28">
        <v>202.10069999999999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222.95</v>
      </c>
      <c r="D161" s="37">
        <v>223.21666666666667</v>
      </c>
      <c r="E161" s="37">
        <v>220.73333333333335</v>
      </c>
      <c r="F161" s="37">
        <v>218.51666666666668</v>
      </c>
      <c r="G161" s="37">
        <v>216.03333333333336</v>
      </c>
      <c r="H161" s="37">
        <v>225.43333333333334</v>
      </c>
      <c r="I161" s="37">
        <v>227.91666666666663</v>
      </c>
      <c r="J161" s="37">
        <v>230.13333333333333</v>
      </c>
      <c r="K161" s="28">
        <v>225.7</v>
      </c>
      <c r="L161" s="28">
        <v>221</v>
      </c>
      <c r="M161" s="28">
        <v>10.49532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2468.35</v>
      </c>
      <c r="D162" s="37">
        <v>2463.1</v>
      </c>
      <c r="E162" s="37">
        <v>2421.35</v>
      </c>
      <c r="F162" s="37">
        <v>2374.35</v>
      </c>
      <c r="G162" s="37">
        <v>2332.6</v>
      </c>
      <c r="H162" s="37">
        <v>2510.1</v>
      </c>
      <c r="I162" s="37">
        <v>2551.85</v>
      </c>
      <c r="J162" s="37">
        <v>2598.85</v>
      </c>
      <c r="K162" s="28">
        <v>2504.85</v>
      </c>
      <c r="L162" s="28">
        <v>2416.1</v>
      </c>
      <c r="M162" s="28">
        <v>1.80277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42256.2</v>
      </c>
      <c r="D163" s="37">
        <v>41735.366666666669</v>
      </c>
      <c r="E163" s="37">
        <v>40970.833333333336</v>
      </c>
      <c r="F163" s="37">
        <v>39685.466666666667</v>
      </c>
      <c r="G163" s="37">
        <v>38920.933333333334</v>
      </c>
      <c r="H163" s="37">
        <v>43020.733333333337</v>
      </c>
      <c r="I163" s="37">
        <v>43785.266666666663</v>
      </c>
      <c r="J163" s="37">
        <v>45070.633333333339</v>
      </c>
      <c r="K163" s="28">
        <v>42499.9</v>
      </c>
      <c r="L163" s="28">
        <v>40450</v>
      </c>
      <c r="M163" s="28">
        <v>0.26867999999999997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215.3</v>
      </c>
      <c r="D164" s="37">
        <v>211.36666666666667</v>
      </c>
      <c r="E164" s="37">
        <v>206.08333333333334</v>
      </c>
      <c r="F164" s="37">
        <v>196.86666666666667</v>
      </c>
      <c r="G164" s="37">
        <v>191.58333333333334</v>
      </c>
      <c r="H164" s="37">
        <v>220.58333333333334</v>
      </c>
      <c r="I164" s="37">
        <v>225.86666666666665</v>
      </c>
      <c r="J164" s="37">
        <v>235.08333333333334</v>
      </c>
      <c r="K164" s="28">
        <v>216.65</v>
      </c>
      <c r="L164" s="28">
        <v>202.15</v>
      </c>
      <c r="M164" s="28">
        <v>86.331890000000001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4402.45</v>
      </c>
      <c r="D165" s="37">
        <v>4374.416666666667</v>
      </c>
      <c r="E165" s="37">
        <v>4329.1333333333341</v>
      </c>
      <c r="F165" s="37">
        <v>4255.8166666666675</v>
      </c>
      <c r="G165" s="37">
        <v>4210.5333333333347</v>
      </c>
      <c r="H165" s="37">
        <v>4447.7333333333336</v>
      </c>
      <c r="I165" s="37">
        <v>4493.0166666666664</v>
      </c>
      <c r="J165" s="37">
        <v>4566.333333333333</v>
      </c>
      <c r="K165" s="28">
        <v>4419.7</v>
      </c>
      <c r="L165" s="28">
        <v>4301.1000000000004</v>
      </c>
      <c r="M165" s="28">
        <v>0.20529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2402.9499999999998</v>
      </c>
      <c r="D166" s="37">
        <v>2373.5166666666664</v>
      </c>
      <c r="E166" s="37">
        <v>2341.4333333333329</v>
      </c>
      <c r="F166" s="37">
        <v>2279.9166666666665</v>
      </c>
      <c r="G166" s="37">
        <v>2247.833333333333</v>
      </c>
      <c r="H166" s="37">
        <v>2435.0333333333328</v>
      </c>
      <c r="I166" s="37">
        <v>2467.1166666666668</v>
      </c>
      <c r="J166" s="37">
        <v>2528.6333333333328</v>
      </c>
      <c r="K166" s="28">
        <v>2405.6</v>
      </c>
      <c r="L166" s="28">
        <v>2312</v>
      </c>
      <c r="M166" s="28">
        <v>6.2803199999999997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2070.25</v>
      </c>
      <c r="D167" s="37">
        <v>2059.6166666666663</v>
      </c>
      <c r="E167" s="37">
        <v>2026.5833333333326</v>
      </c>
      <c r="F167" s="37">
        <v>1982.9166666666663</v>
      </c>
      <c r="G167" s="37">
        <v>1949.8833333333325</v>
      </c>
      <c r="H167" s="37">
        <v>2103.2833333333328</v>
      </c>
      <c r="I167" s="37">
        <v>2136.3166666666666</v>
      </c>
      <c r="J167" s="37">
        <v>2179.9833333333327</v>
      </c>
      <c r="K167" s="28">
        <v>2092.65</v>
      </c>
      <c r="L167" s="28">
        <v>2015.95</v>
      </c>
      <c r="M167" s="28">
        <v>18.502040000000001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2374.85</v>
      </c>
      <c r="D168" s="37">
        <v>2350.9666666666667</v>
      </c>
      <c r="E168" s="37">
        <v>2314.0333333333333</v>
      </c>
      <c r="F168" s="37">
        <v>2253.2166666666667</v>
      </c>
      <c r="G168" s="37">
        <v>2216.2833333333333</v>
      </c>
      <c r="H168" s="37">
        <v>2411.7833333333333</v>
      </c>
      <c r="I168" s="37">
        <v>2448.7166666666667</v>
      </c>
      <c r="J168" s="37">
        <v>2509.5333333333333</v>
      </c>
      <c r="K168" s="28">
        <v>2387.9</v>
      </c>
      <c r="L168" s="28">
        <v>2290.15</v>
      </c>
      <c r="M168" s="28">
        <v>2.1967599999999998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109.85</v>
      </c>
      <c r="D169" s="37">
        <v>108.96666666666665</v>
      </c>
      <c r="E169" s="37">
        <v>107.7833333333333</v>
      </c>
      <c r="F169" s="37">
        <v>105.71666666666665</v>
      </c>
      <c r="G169" s="37">
        <v>104.5333333333333</v>
      </c>
      <c r="H169" s="37">
        <v>111.0333333333333</v>
      </c>
      <c r="I169" s="37">
        <v>112.21666666666667</v>
      </c>
      <c r="J169" s="37">
        <v>114.2833333333333</v>
      </c>
      <c r="K169" s="28">
        <v>110.15</v>
      </c>
      <c r="L169" s="28">
        <v>106.9</v>
      </c>
      <c r="M169" s="28">
        <v>52.056789999999999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209.15</v>
      </c>
      <c r="D170" s="37">
        <v>205.15</v>
      </c>
      <c r="E170" s="37">
        <v>200.05</v>
      </c>
      <c r="F170" s="37">
        <v>190.95000000000002</v>
      </c>
      <c r="G170" s="37">
        <v>185.85000000000002</v>
      </c>
      <c r="H170" s="37">
        <v>214.25</v>
      </c>
      <c r="I170" s="37">
        <v>219.34999999999997</v>
      </c>
      <c r="J170" s="37">
        <v>228.45</v>
      </c>
      <c r="K170" s="28">
        <v>210.25</v>
      </c>
      <c r="L170" s="28">
        <v>196.05</v>
      </c>
      <c r="M170" s="28">
        <v>239.53789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453.7</v>
      </c>
      <c r="D171" s="37">
        <v>447.2166666666667</v>
      </c>
      <c r="E171" s="37">
        <v>436.98333333333341</v>
      </c>
      <c r="F171" s="37">
        <v>420.26666666666671</v>
      </c>
      <c r="G171" s="37">
        <v>410.03333333333342</v>
      </c>
      <c r="H171" s="37">
        <v>463.93333333333339</v>
      </c>
      <c r="I171" s="37">
        <v>474.16666666666674</v>
      </c>
      <c r="J171" s="37">
        <v>490.88333333333338</v>
      </c>
      <c r="K171" s="28">
        <v>457.45</v>
      </c>
      <c r="L171" s="28">
        <v>430.5</v>
      </c>
      <c r="M171" s="28">
        <v>8.5338600000000007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15490.65</v>
      </c>
      <c r="D172" s="37">
        <v>15412.883333333333</v>
      </c>
      <c r="E172" s="37">
        <v>15235.766666666666</v>
      </c>
      <c r="F172" s="37">
        <v>14980.883333333333</v>
      </c>
      <c r="G172" s="37">
        <v>14803.766666666666</v>
      </c>
      <c r="H172" s="37">
        <v>15667.766666666666</v>
      </c>
      <c r="I172" s="37">
        <v>15844.883333333331</v>
      </c>
      <c r="J172" s="37">
        <v>16099.766666666666</v>
      </c>
      <c r="K172" s="28">
        <v>15590</v>
      </c>
      <c r="L172" s="28">
        <v>15158</v>
      </c>
      <c r="M172" s="28">
        <v>2.112E-2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34.9</v>
      </c>
      <c r="D173" s="37">
        <v>34.699999999999996</v>
      </c>
      <c r="E173" s="37">
        <v>34.249999999999993</v>
      </c>
      <c r="F173" s="37">
        <v>33.599999999999994</v>
      </c>
      <c r="G173" s="37">
        <v>33.149999999999991</v>
      </c>
      <c r="H173" s="37">
        <v>35.349999999999994</v>
      </c>
      <c r="I173" s="37">
        <v>35.799999999999997</v>
      </c>
      <c r="J173" s="37">
        <v>36.449999999999996</v>
      </c>
      <c r="K173" s="28">
        <v>35.15</v>
      </c>
      <c r="L173" s="28">
        <v>34.049999999999997</v>
      </c>
      <c r="M173" s="28">
        <v>949.49906999999996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133.35</v>
      </c>
      <c r="D174" s="37">
        <v>132.31666666666666</v>
      </c>
      <c r="E174" s="37">
        <v>130.03333333333333</v>
      </c>
      <c r="F174" s="37">
        <v>126.71666666666667</v>
      </c>
      <c r="G174" s="37">
        <v>124.43333333333334</v>
      </c>
      <c r="H174" s="37">
        <v>135.63333333333333</v>
      </c>
      <c r="I174" s="37">
        <v>137.91666666666663</v>
      </c>
      <c r="J174" s="37">
        <v>141.23333333333332</v>
      </c>
      <c r="K174" s="28">
        <v>134.6</v>
      </c>
      <c r="L174" s="28">
        <v>129</v>
      </c>
      <c r="M174" s="28">
        <v>180.47640999999999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122.55</v>
      </c>
      <c r="D175" s="37">
        <v>121.25</v>
      </c>
      <c r="E175" s="37">
        <v>119.2</v>
      </c>
      <c r="F175" s="37">
        <v>115.85000000000001</v>
      </c>
      <c r="G175" s="37">
        <v>113.80000000000001</v>
      </c>
      <c r="H175" s="37">
        <v>124.6</v>
      </c>
      <c r="I175" s="37">
        <v>126.65</v>
      </c>
      <c r="J175" s="37">
        <v>130</v>
      </c>
      <c r="K175" s="28">
        <v>123.3</v>
      </c>
      <c r="L175" s="28">
        <v>117.9</v>
      </c>
      <c r="M175" s="28">
        <v>53.92427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2359.5500000000002</v>
      </c>
      <c r="D176" s="37">
        <v>2323.2999999999997</v>
      </c>
      <c r="E176" s="37">
        <v>2279.2499999999995</v>
      </c>
      <c r="F176" s="37">
        <v>2198.9499999999998</v>
      </c>
      <c r="G176" s="37">
        <v>2154.8999999999996</v>
      </c>
      <c r="H176" s="37">
        <v>2403.5999999999995</v>
      </c>
      <c r="I176" s="37">
        <v>2447.6499999999996</v>
      </c>
      <c r="J176" s="37">
        <v>2527.9499999999994</v>
      </c>
      <c r="K176" s="28">
        <v>2367.35</v>
      </c>
      <c r="L176" s="28">
        <v>2243</v>
      </c>
      <c r="M176" s="28">
        <v>98.287679999999995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785.55</v>
      </c>
      <c r="D177" s="37">
        <v>779.94999999999993</v>
      </c>
      <c r="E177" s="37">
        <v>771.84999999999991</v>
      </c>
      <c r="F177" s="37">
        <v>758.15</v>
      </c>
      <c r="G177" s="37">
        <v>750.05</v>
      </c>
      <c r="H177" s="37">
        <v>793.64999999999986</v>
      </c>
      <c r="I177" s="37">
        <v>801.75</v>
      </c>
      <c r="J177" s="37">
        <v>815.44999999999982</v>
      </c>
      <c r="K177" s="28">
        <v>788.05</v>
      </c>
      <c r="L177" s="28">
        <v>766.25</v>
      </c>
      <c r="M177" s="28">
        <v>8.9161000000000001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1060.1500000000001</v>
      </c>
      <c r="D178" s="37">
        <v>1046.5999999999999</v>
      </c>
      <c r="E178" s="37">
        <v>1030.3999999999999</v>
      </c>
      <c r="F178" s="37">
        <v>1000.65</v>
      </c>
      <c r="G178" s="37">
        <v>984.44999999999993</v>
      </c>
      <c r="H178" s="37">
        <v>1076.3499999999999</v>
      </c>
      <c r="I178" s="37">
        <v>1092.5499999999997</v>
      </c>
      <c r="J178" s="37">
        <v>1122.2999999999997</v>
      </c>
      <c r="K178" s="28">
        <v>1062.8</v>
      </c>
      <c r="L178" s="28">
        <v>1016.85</v>
      </c>
      <c r="M178" s="28">
        <v>15.66146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2383.65</v>
      </c>
      <c r="D179" s="37">
        <v>2375.6666666666665</v>
      </c>
      <c r="E179" s="37">
        <v>2343.333333333333</v>
      </c>
      <c r="F179" s="37">
        <v>2303.0166666666664</v>
      </c>
      <c r="G179" s="37">
        <v>2270.6833333333329</v>
      </c>
      <c r="H179" s="37">
        <v>2415.9833333333331</v>
      </c>
      <c r="I179" s="37">
        <v>2448.3166666666662</v>
      </c>
      <c r="J179" s="37">
        <v>2488.6333333333332</v>
      </c>
      <c r="K179" s="28">
        <v>2408</v>
      </c>
      <c r="L179" s="28">
        <v>2335.35</v>
      </c>
      <c r="M179" s="28">
        <v>11.57729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7253.4</v>
      </c>
      <c r="D180" s="37">
        <v>7351.6833333333334</v>
      </c>
      <c r="E180" s="37">
        <v>7103.416666666667</v>
      </c>
      <c r="F180" s="37">
        <v>6953.4333333333334</v>
      </c>
      <c r="G180" s="37">
        <v>6705.166666666667</v>
      </c>
      <c r="H180" s="37">
        <v>7501.666666666667</v>
      </c>
      <c r="I180" s="37">
        <v>7749.9333333333334</v>
      </c>
      <c r="J180" s="37">
        <v>7899.916666666667</v>
      </c>
      <c r="K180" s="28">
        <v>7599.95</v>
      </c>
      <c r="L180" s="28">
        <v>7201.7</v>
      </c>
      <c r="M180" s="28">
        <v>0.25805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24414.7</v>
      </c>
      <c r="D181" s="37">
        <v>24157</v>
      </c>
      <c r="E181" s="37">
        <v>23818</v>
      </c>
      <c r="F181" s="37">
        <v>23221.3</v>
      </c>
      <c r="G181" s="37">
        <v>22882.3</v>
      </c>
      <c r="H181" s="37">
        <v>24753.7</v>
      </c>
      <c r="I181" s="37">
        <v>25092.7</v>
      </c>
      <c r="J181" s="37">
        <v>25689.4</v>
      </c>
      <c r="K181" s="28">
        <v>24496</v>
      </c>
      <c r="L181" s="28">
        <v>23560.3</v>
      </c>
      <c r="M181" s="28">
        <v>0.39994000000000002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1124.2</v>
      </c>
      <c r="D182" s="37">
        <v>1111.0666666666666</v>
      </c>
      <c r="E182" s="37">
        <v>1094.1333333333332</v>
      </c>
      <c r="F182" s="37">
        <v>1064.0666666666666</v>
      </c>
      <c r="G182" s="37">
        <v>1047.1333333333332</v>
      </c>
      <c r="H182" s="37">
        <v>1141.1333333333332</v>
      </c>
      <c r="I182" s="37">
        <v>1158.0666666666666</v>
      </c>
      <c r="J182" s="37">
        <v>1188.1333333333332</v>
      </c>
      <c r="K182" s="28">
        <v>1128</v>
      </c>
      <c r="L182" s="28">
        <v>1081</v>
      </c>
      <c r="M182" s="28">
        <v>13.70871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2347.4499999999998</v>
      </c>
      <c r="D183" s="37">
        <v>2338.0166666666664</v>
      </c>
      <c r="E183" s="37">
        <v>2306.0333333333328</v>
      </c>
      <c r="F183" s="37">
        <v>2264.6166666666663</v>
      </c>
      <c r="G183" s="37">
        <v>2232.6333333333328</v>
      </c>
      <c r="H183" s="37">
        <v>2379.4333333333329</v>
      </c>
      <c r="I183" s="37">
        <v>2411.4166666666665</v>
      </c>
      <c r="J183" s="37">
        <v>2452.833333333333</v>
      </c>
      <c r="K183" s="28">
        <v>2370</v>
      </c>
      <c r="L183" s="28">
        <v>2296.6</v>
      </c>
      <c r="M183" s="28">
        <v>4.7144000000000004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483.2</v>
      </c>
      <c r="D184" s="37">
        <v>480.5333333333333</v>
      </c>
      <c r="E184" s="37">
        <v>475.76666666666659</v>
      </c>
      <c r="F184" s="37">
        <v>468.33333333333331</v>
      </c>
      <c r="G184" s="37">
        <v>463.56666666666661</v>
      </c>
      <c r="H184" s="37">
        <v>487.96666666666658</v>
      </c>
      <c r="I184" s="37">
        <v>492.73333333333323</v>
      </c>
      <c r="J184" s="37">
        <v>500.16666666666657</v>
      </c>
      <c r="K184" s="28">
        <v>485.3</v>
      </c>
      <c r="L184" s="28">
        <v>473.1</v>
      </c>
      <c r="M184" s="28">
        <v>180.69367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96.35</v>
      </c>
      <c r="D185" s="37">
        <v>94.433333333333337</v>
      </c>
      <c r="E185" s="37">
        <v>92.116666666666674</v>
      </c>
      <c r="F185" s="37">
        <v>87.88333333333334</v>
      </c>
      <c r="G185" s="37">
        <v>85.566666666666677</v>
      </c>
      <c r="H185" s="37">
        <v>98.666666666666671</v>
      </c>
      <c r="I185" s="37">
        <v>100.98333333333333</v>
      </c>
      <c r="J185" s="37">
        <v>105.21666666666667</v>
      </c>
      <c r="K185" s="28">
        <v>96.75</v>
      </c>
      <c r="L185" s="28">
        <v>90.2</v>
      </c>
      <c r="M185" s="28">
        <v>514.89421000000004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843.9</v>
      </c>
      <c r="D186" s="37">
        <v>837.30000000000007</v>
      </c>
      <c r="E186" s="37">
        <v>827.60000000000014</v>
      </c>
      <c r="F186" s="37">
        <v>811.30000000000007</v>
      </c>
      <c r="G186" s="37">
        <v>801.60000000000014</v>
      </c>
      <c r="H186" s="37">
        <v>853.60000000000014</v>
      </c>
      <c r="I186" s="37">
        <v>863.30000000000018</v>
      </c>
      <c r="J186" s="37">
        <v>879.60000000000014</v>
      </c>
      <c r="K186" s="28">
        <v>847</v>
      </c>
      <c r="L186" s="28">
        <v>821</v>
      </c>
      <c r="M186" s="28">
        <v>41.231389999999998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447.55</v>
      </c>
      <c r="D187" s="37">
        <v>443.4666666666667</v>
      </c>
      <c r="E187" s="37">
        <v>436.93333333333339</v>
      </c>
      <c r="F187" s="37">
        <v>426.31666666666672</v>
      </c>
      <c r="G187" s="37">
        <v>419.78333333333342</v>
      </c>
      <c r="H187" s="37">
        <v>454.08333333333337</v>
      </c>
      <c r="I187" s="37">
        <v>460.61666666666667</v>
      </c>
      <c r="J187" s="37">
        <v>471.23333333333335</v>
      </c>
      <c r="K187" s="28">
        <v>450</v>
      </c>
      <c r="L187" s="28">
        <v>432.85</v>
      </c>
      <c r="M187" s="28">
        <v>16.897939999999998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541.75</v>
      </c>
      <c r="D188" s="37">
        <v>541.86666666666667</v>
      </c>
      <c r="E188" s="37">
        <v>530.93333333333339</v>
      </c>
      <c r="F188" s="37">
        <v>520.11666666666667</v>
      </c>
      <c r="G188" s="37">
        <v>509.18333333333339</v>
      </c>
      <c r="H188" s="37">
        <v>552.68333333333339</v>
      </c>
      <c r="I188" s="37">
        <v>563.61666666666656</v>
      </c>
      <c r="J188" s="37">
        <v>574.43333333333339</v>
      </c>
      <c r="K188" s="28">
        <v>552.79999999999995</v>
      </c>
      <c r="L188" s="28">
        <v>531.04999999999995</v>
      </c>
      <c r="M188" s="28">
        <v>3.35188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617.6</v>
      </c>
      <c r="D189" s="37">
        <v>619.18333333333339</v>
      </c>
      <c r="E189" s="37">
        <v>608.41666666666674</v>
      </c>
      <c r="F189" s="37">
        <v>599.23333333333335</v>
      </c>
      <c r="G189" s="37">
        <v>588.4666666666667</v>
      </c>
      <c r="H189" s="37">
        <v>628.36666666666679</v>
      </c>
      <c r="I189" s="37">
        <v>639.13333333333344</v>
      </c>
      <c r="J189" s="37">
        <v>648.31666666666683</v>
      </c>
      <c r="K189" s="28">
        <v>629.95000000000005</v>
      </c>
      <c r="L189" s="28">
        <v>610</v>
      </c>
      <c r="M189" s="28">
        <v>16.15551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841.25</v>
      </c>
      <c r="D190" s="37">
        <v>834.03333333333342</v>
      </c>
      <c r="E190" s="37">
        <v>821.66666666666686</v>
      </c>
      <c r="F190" s="37">
        <v>802.08333333333348</v>
      </c>
      <c r="G190" s="37">
        <v>789.71666666666692</v>
      </c>
      <c r="H190" s="37">
        <v>853.61666666666679</v>
      </c>
      <c r="I190" s="37">
        <v>865.98333333333335</v>
      </c>
      <c r="J190" s="37">
        <v>885.56666666666672</v>
      </c>
      <c r="K190" s="28">
        <v>846.4</v>
      </c>
      <c r="L190" s="28">
        <v>814.45</v>
      </c>
      <c r="M190" s="28">
        <v>11.99536</v>
      </c>
      <c r="N190" s="1"/>
      <c r="O190" s="1"/>
    </row>
    <row r="191" spans="1:15" ht="12.75" customHeight="1">
      <c r="A191" s="53">
        <v>182</v>
      </c>
      <c r="B191" s="28" t="s">
        <v>533</v>
      </c>
      <c r="C191" s="28">
        <v>1183.25</v>
      </c>
      <c r="D191" s="37">
        <v>1173.6666666666667</v>
      </c>
      <c r="E191" s="37">
        <v>1157.5833333333335</v>
      </c>
      <c r="F191" s="37">
        <v>1131.9166666666667</v>
      </c>
      <c r="G191" s="37">
        <v>1115.8333333333335</v>
      </c>
      <c r="H191" s="37">
        <v>1199.3333333333335</v>
      </c>
      <c r="I191" s="37">
        <v>1215.416666666667</v>
      </c>
      <c r="J191" s="37">
        <v>1241.0833333333335</v>
      </c>
      <c r="K191" s="28">
        <v>1189.75</v>
      </c>
      <c r="L191" s="28">
        <v>1148</v>
      </c>
      <c r="M191" s="28">
        <v>7.1326799999999997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3554.2</v>
      </c>
      <c r="D192" s="37">
        <v>3524.6166666666668</v>
      </c>
      <c r="E192" s="37">
        <v>3485.4833333333336</v>
      </c>
      <c r="F192" s="37">
        <v>3416.7666666666669</v>
      </c>
      <c r="G192" s="37">
        <v>3377.6333333333337</v>
      </c>
      <c r="H192" s="37">
        <v>3593.3333333333335</v>
      </c>
      <c r="I192" s="37">
        <v>3632.4666666666667</v>
      </c>
      <c r="J192" s="37">
        <v>3701.1833333333334</v>
      </c>
      <c r="K192" s="28">
        <v>3563.75</v>
      </c>
      <c r="L192" s="28">
        <v>3455.9</v>
      </c>
      <c r="M192" s="28">
        <v>32.889420000000001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718.6</v>
      </c>
      <c r="D193" s="37">
        <v>711.31666666666661</v>
      </c>
      <c r="E193" s="37">
        <v>701.83333333333326</v>
      </c>
      <c r="F193" s="37">
        <v>685.06666666666661</v>
      </c>
      <c r="G193" s="37">
        <v>675.58333333333326</v>
      </c>
      <c r="H193" s="37">
        <v>728.08333333333326</v>
      </c>
      <c r="I193" s="37">
        <v>737.56666666666661</v>
      </c>
      <c r="J193" s="37">
        <v>754.33333333333326</v>
      </c>
      <c r="K193" s="28">
        <v>720.8</v>
      </c>
      <c r="L193" s="28">
        <v>694.55</v>
      </c>
      <c r="M193" s="28">
        <v>19.353439999999999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6431.85</v>
      </c>
      <c r="D194" s="37">
        <v>6397.9666666666672</v>
      </c>
      <c r="E194" s="37">
        <v>6315.9333333333343</v>
      </c>
      <c r="F194" s="37">
        <v>6200.0166666666673</v>
      </c>
      <c r="G194" s="37">
        <v>6117.9833333333345</v>
      </c>
      <c r="H194" s="37">
        <v>6513.8833333333341</v>
      </c>
      <c r="I194" s="37">
        <v>6595.916666666667</v>
      </c>
      <c r="J194" s="37">
        <v>6711.8333333333339</v>
      </c>
      <c r="K194" s="28">
        <v>6480</v>
      </c>
      <c r="L194" s="28">
        <v>6282.05</v>
      </c>
      <c r="M194" s="28">
        <v>2.94069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454.05</v>
      </c>
      <c r="D195" s="37">
        <v>450.61666666666673</v>
      </c>
      <c r="E195" s="37">
        <v>443.88333333333344</v>
      </c>
      <c r="F195" s="37">
        <v>433.7166666666667</v>
      </c>
      <c r="G195" s="37">
        <v>426.98333333333341</v>
      </c>
      <c r="H195" s="37">
        <v>460.78333333333347</v>
      </c>
      <c r="I195" s="37">
        <v>467.51666666666671</v>
      </c>
      <c r="J195" s="37">
        <v>477.68333333333351</v>
      </c>
      <c r="K195" s="28">
        <v>457.35</v>
      </c>
      <c r="L195" s="28">
        <v>440.45</v>
      </c>
      <c r="M195" s="28">
        <v>344.75468000000001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223.05</v>
      </c>
      <c r="D196" s="37">
        <v>220.5</v>
      </c>
      <c r="E196" s="37">
        <v>216.65</v>
      </c>
      <c r="F196" s="37">
        <v>210.25</v>
      </c>
      <c r="G196" s="37">
        <v>206.4</v>
      </c>
      <c r="H196" s="37">
        <v>226.9</v>
      </c>
      <c r="I196" s="37">
        <v>230.75000000000003</v>
      </c>
      <c r="J196" s="37">
        <v>237.15</v>
      </c>
      <c r="K196" s="28">
        <v>224.35</v>
      </c>
      <c r="L196" s="28">
        <v>214.1</v>
      </c>
      <c r="M196" s="28">
        <v>355.08015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1220.75</v>
      </c>
      <c r="D197" s="37">
        <v>1191.6499999999999</v>
      </c>
      <c r="E197" s="37">
        <v>1158.2999999999997</v>
      </c>
      <c r="F197" s="37">
        <v>1095.8499999999999</v>
      </c>
      <c r="G197" s="37">
        <v>1062.4999999999998</v>
      </c>
      <c r="H197" s="37">
        <v>1254.0999999999997</v>
      </c>
      <c r="I197" s="37">
        <v>1287.4499999999996</v>
      </c>
      <c r="J197" s="37">
        <v>1349.8999999999996</v>
      </c>
      <c r="K197" s="28">
        <v>1225</v>
      </c>
      <c r="L197" s="28">
        <v>1129.2</v>
      </c>
      <c r="M197" s="28">
        <v>176.05446000000001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1410</v>
      </c>
      <c r="D198" s="37">
        <v>1397.7</v>
      </c>
      <c r="E198" s="37">
        <v>1375.5500000000002</v>
      </c>
      <c r="F198" s="37">
        <v>1341.1000000000001</v>
      </c>
      <c r="G198" s="37">
        <v>1318.9500000000003</v>
      </c>
      <c r="H198" s="37">
        <v>1432.15</v>
      </c>
      <c r="I198" s="37">
        <v>1454.3000000000002</v>
      </c>
      <c r="J198" s="37">
        <v>1488.75</v>
      </c>
      <c r="K198" s="28">
        <v>1419.85</v>
      </c>
      <c r="L198" s="28">
        <v>1363.25</v>
      </c>
      <c r="M198" s="28">
        <v>49.831400000000002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786.9</v>
      </c>
      <c r="D199" s="37">
        <v>776.16666666666663</v>
      </c>
      <c r="E199" s="37">
        <v>762.7833333333333</v>
      </c>
      <c r="F199" s="37">
        <v>738.66666666666663</v>
      </c>
      <c r="G199" s="37">
        <v>725.2833333333333</v>
      </c>
      <c r="H199" s="37">
        <v>800.2833333333333</v>
      </c>
      <c r="I199" s="37">
        <v>813.66666666666674</v>
      </c>
      <c r="J199" s="37">
        <v>837.7833333333333</v>
      </c>
      <c r="K199" s="28">
        <v>789.55</v>
      </c>
      <c r="L199" s="28">
        <v>752.05</v>
      </c>
      <c r="M199" s="28">
        <v>3.9993699999999999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2546.5500000000002</v>
      </c>
      <c r="D200" s="37">
        <v>2513.4</v>
      </c>
      <c r="E200" s="37">
        <v>2463.15</v>
      </c>
      <c r="F200" s="37">
        <v>2379.75</v>
      </c>
      <c r="G200" s="37">
        <v>2329.5</v>
      </c>
      <c r="H200" s="37">
        <v>2596.8000000000002</v>
      </c>
      <c r="I200" s="37">
        <v>2647.05</v>
      </c>
      <c r="J200" s="37">
        <v>2730.4500000000003</v>
      </c>
      <c r="K200" s="28">
        <v>2563.65</v>
      </c>
      <c r="L200" s="28">
        <v>2430</v>
      </c>
      <c r="M200" s="28">
        <v>23.558910000000001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2749.9</v>
      </c>
      <c r="D201" s="37">
        <v>2736.1833333333329</v>
      </c>
      <c r="E201" s="37">
        <v>2693.4166666666661</v>
      </c>
      <c r="F201" s="37">
        <v>2636.9333333333329</v>
      </c>
      <c r="G201" s="37">
        <v>2594.1666666666661</v>
      </c>
      <c r="H201" s="37">
        <v>2792.6666666666661</v>
      </c>
      <c r="I201" s="37">
        <v>2835.4333333333334</v>
      </c>
      <c r="J201" s="37">
        <v>2891.9166666666661</v>
      </c>
      <c r="K201" s="28">
        <v>2778.95</v>
      </c>
      <c r="L201" s="28">
        <v>2679.7</v>
      </c>
      <c r="M201" s="28">
        <v>2.4672000000000001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475.2</v>
      </c>
      <c r="D202" s="37">
        <v>469.75</v>
      </c>
      <c r="E202" s="37">
        <v>462.5</v>
      </c>
      <c r="F202" s="37">
        <v>449.8</v>
      </c>
      <c r="G202" s="37">
        <v>442.55</v>
      </c>
      <c r="H202" s="37">
        <v>482.45</v>
      </c>
      <c r="I202" s="37">
        <v>489.7</v>
      </c>
      <c r="J202" s="37">
        <v>502.4</v>
      </c>
      <c r="K202" s="28">
        <v>477</v>
      </c>
      <c r="L202" s="28">
        <v>457.05</v>
      </c>
      <c r="M202" s="28">
        <v>3.7980200000000002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1108.0999999999999</v>
      </c>
      <c r="D203" s="37">
        <v>1085.7333333333333</v>
      </c>
      <c r="E203" s="37">
        <v>1052.4666666666667</v>
      </c>
      <c r="F203" s="37">
        <v>996.83333333333326</v>
      </c>
      <c r="G203" s="37">
        <v>963.56666666666661</v>
      </c>
      <c r="H203" s="37">
        <v>1141.3666666666668</v>
      </c>
      <c r="I203" s="37">
        <v>1174.6333333333337</v>
      </c>
      <c r="J203" s="37">
        <v>1230.2666666666669</v>
      </c>
      <c r="K203" s="28">
        <v>1119</v>
      </c>
      <c r="L203" s="28">
        <v>1030.0999999999999</v>
      </c>
      <c r="M203" s="28">
        <v>11.026210000000001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665.45</v>
      </c>
      <c r="D204" s="37">
        <v>659.5</v>
      </c>
      <c r="E204" s="37">
        <v>650.04999999999995</v>
      </c>
      <c r="F204" s="37">
        <v>634.65</v>
      </c>
      <c r="G204" s="37">
        <v>625.19999999999993</v>
      </c>
      <c r="H204" s="37">
        <v>674.9</v>
      </c>
      <c r="I204" s="37">
        <v>684.35</v>
      </c>
      <c r="J204" s="37">
        <v>699.75</v>
      </c>
      <c r="K204" s="28">
        <v>668.95</v>
      </c>
      <c r="L204" s="28">
        <v>644.1</v>
      </c>
      <c r="M204" s="28">
        <v>30.60915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6567.9</v>
      </c>
      <c r="D205" s="37">
        <v>6536.6833333333334</v>
      </c>
      <c r="E205" s="37">
        <v>6471.3666666666668</v>
      </c>
      <c r="F205" s="37">
        <v>6374.833333333333</v>
      </c>
      <c r="G205" s="37">
        <v>6309.5166666666664</v>
      </c>
      <c r="H205" s="37">
        <v>6633.2166666666672</v>
      </c>
      <c r="I205" s="37">
        <v>6698.5333333333347</v>
      </c>
      <c r="J205" s="37">
        <v>6795.0666666666675</v>
      </c>
      <c r="K205" s="28">
        <v>6602</v>
      </c>
      <c r="L205" s="28">
        <v>6440.15</v>
      </c>
      <c r="M205" s="28">
        <v>5.5728900000000001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40.15</v>
      </c>
      <c r="D206" s="37">
        <v>39.983333333333327</v>
      </c>
      <c r="E206" s="37">
        <v>39.566666666666656</v>
      </c>
      <c r="F206" s="37">
        <v>38.983333333333327</v>
      </c>
      <c r="G206" s="37">
        <v>38.566666666666656</v>
      </c>
      <c r="H206" s="37">
        <v>40.566666666666656</v>
      </c>
      <c r="I206" s="37">
        <v>40.983333333333327</v>
      </c>
      <c r="J206" s="37">
        <v>41.566666666666656</v>
      </c>
      <c r="K206" s="28">
        <v>40.4</v>
      </c>
      <c r="L206" s="28">
        <v>39.4</v>
      </c>
      <c r="M206" s="28">
        <v>86.617239999999995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1500.95</v>
      </c>
      <c r="D207" s="37">
        <v>1492.9333333333334</v>
      </c>
      <c r="E207" s="37">
        <v>1468.2666666666669</v>
      </c>
      <c r="F207" s="37">
        <v>1435.5833333333335</v>
      </c>
      <c r="G207" s="37">
        <v>1410.916666666667</v>
      </c>
      <c r="H207" s="37">
        <v>1525.6166666666668</v>
      </c>
      <c r="I207" s="37">
        <v>1550.2833333333333</v>
      </c>
      <c r="J207" s="37">
        <v>1582.9666666666667</v>
      </c>
      <c r="K207" s="28">
        <v>1517.6</v>
      </c>
      <c r="L207" s="28">
        <v>1460.25</v>
      </c>
      <c r="M207" s="28">
        <v>5.2105199999999998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885.15</v>
      </c>
      <c r="D208" s="37">
        <v>881.6</v>
      </c>
      <c r="E208" s="37">
        <v>869.2</v>
      </c>
      <c r="F208" s="37">
        <v>853.25</v>
      </c>
      <c r="G208" s="37">
        <v>840.85</v>
      </c>
      <c r="H208" s="37">
        <v>897.55000000000007</v>
      </c>
      <c r="I208" s="37">
        <v>909.94999999999993</v>
      </c>
      <c r="J208" s="37">
        <v>925.90000000000009</v>
      </c>
      <c r="K208" s="28">
        <v>894</v>
      </c>
      <c r="L208" s="28">
        <v>865.65</v>
      </c>
      <c r="M208" s="28">
        <v>27.481069999999999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945.5</v>
      </c>
      <c r="D209" s="37">
        <v>938.16666666666663</v>
      </c>
      <c r="E209" s="37">
        <v>925.33333333333326</v>
      </c>
      <c r="F209" s="37">
        <v>905.16666666666663</v>
      </c>
      <c r="G209" s="37">
        <v>892.33333333333326</v>
      </c>
      <c r="H209" s="37">
        <v>958.33333333333326</v>
      </c>
      <c r="I209" s="37">
        <v>971.16666666666652</v>
      </c>
      <c r="J209" s="37">
        <v>991.33333333333326</v>
      </c>
      <c r="K209" s="28">
        <v>951</v>
      </c>
      <c r="L209" s="28">
        <v>918</v>
      </c>
      <c r="M209" s="28">
        <v>2.6490999999999998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380.3</v>
      </c>
      <c r="D210" s="37">
        <v>372.81666666666666</v>
      </c>
      <c r="E210" s="37">
        <v>364.23333333333335</v>
      </c>
      <c r="F210" s="37">
        <v>348.16666666666669</v>
      </c>
      <c r="G210" s="37">
        <v>339.58333333333337</v>
      </c>
      <c r="H210" s="37">
        <v>388.88333333333333</v>
      </c>
      <c r="I210" s="37">
        <v>397.4666666666667</v>
      </c>
      <c r="J210" s="37">
        <v>413.5333333333333</v>
      </c>
      <c r="K210" s="28">
        <v>381.4</v>
      </c>
      <c r="L210" s="28">
        <v>356.75</v>
      </c>
      <c r="M210" s="28">
        <v>138.22663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10.3</v>
      </c>
      <c r="D211" s="37">
        <v>10.333333333333334</v>
      </c>
      <c r="E211" s="37">
        <v>9.9666666666666686</v>
      </c>
      <c r="F211" s="37">
        <v>9.6333333333333346</v>
      </c>
      <c r="G211" s="37">
        <v>9.2666666666666693</v>
      </c>
      <c r="H211" s="37">
        <v>10.666666666666668</v>
      </c>
      <c r="I211" s="37">
        <v>11.033333333333331</v>
      </c>
      <c r="J211" s="37">
        <v>11.366666666666667</v>
      </c>
      <c r="K211" s="28">
        <v>10.7</v>
      </c>
      <c r="L211" s="28">
        <v>10</v>
      </c>
      <c r="M211" s="28">
        <v>3066.58932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1263.1500000000001</v>
      </c>
      <c r="D212" s="37">
        <v>1250.95</v>
      </c>
      <c r="E212" s="37">
        <v>1232.9000000000001</v>
      </c>
      <c r="F212" s="37">
        <v>1202.6500000000001</v>
      </c>
      <c r="G212" s="37">
        <v>1184.6000000000001</v>
      </c>
      <c r="H212" s="37">
        <v>1281.2</v>
      </c>
      <c r="I212" s="37">
        <v>1299.2499999999998</v>
      </c>
      <c r="J212" s="37">
        <v>1329.5</v>
      </c>
      <c r="K212" s="28">
        <v>1269</v>
      </c>
      <c r="L212" s="28">
        <v>1220.7</v>
      </c>
      <c r="M212" s="28">
        <v>10.394550000000001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1672.75</v>
      </c>
      <c r="D213" s="37">
        <v>1661.8999999999999</v>
      </c>
      <c r="E213" s="37">
        <v>1642.0999999999997</v>
      </c>
      <c r="F213" s="37">
        <v>1611.4499999999998</v>
      </c>
      <c r="G213" s="37">
        <v>1591.6499999999996</v>
      </c>
      <c r="H213" s="37">
        <v>1692.5499999999997</v>
      </c>
      <c r="I213" s="37">
        <v>1712.35</v>
      </c>
      <c r="J213" s="37">
        <v>1742.9999999999998</v>
      </c>
      <c r="K213" s="28">
        <v>1681.7</v>
      </c>
      <c r="L213" s="28">
        <v>1631.25</v>
      </c>
      <c r="M213" s="28">
        <v>1.36433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555.79999999999995</v>
      </c>
      <c r="D214" s="37">
        <v>553.33333333333337</v>
      </c>
      <c r="E214" s="37">
        <v>546.56666666666672</v>
      </c>
      <c r="F214" s="37">
        <v>537.33333333333337</v>
      </c>
      <c r="G214" s="37">
        <v>530.56666666666672</v>
      </c>
      <c r="H214" s="37">
        <v>562.56666666666672</v>
      </c>
      <c r="I214" s="37">
        <v>569.33333333333337</v>
      </c>
      <c r="J214" s="37">
        <v>578.56666666666672</v>
      </c>
      <c r="K214" s="37">
        <v>560.1</v>
      </c>
      <c r="L214" s="37">
        <v>544.1</v>
      </c>
      <c r="M214" s="37">
        <v>91.584370000000007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13.25</v>
      </c>
      <c r="D215" s="37">
        <v>13.166666666666666</v>
      </c>
      <c r="E215" s="37">
        <v>12.983333333333333</v>
      </c>
      <c r="F215" s="37">
        <v>12.716666666666667</v>
      </c>
      <c r="G215" s="37">
        <v>12.533333333333333</v>
      </c>
      <c r="H215" s="37">
        <v>13.433333333333332</v>
      </c>
      <c r="I215" s="37">
        <v>13.616666666666665</v>
      </c>
      <c r="J215" s="37">
        <v>13.883333333333331</v>
      </c>
      <c r="K215" s="37">
        <v>13.35</v>
      </c>
      <c r="L215" s="37">
        <v>12.9</v>
      </c>
      <c r="M215" s="37" t="e">
        <v>#N/A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229.25</v>
      </c>
      <c r="D216" s="37">
        <v>227.25</v>
      </c>
      <c r="E216" s="37">
        <v>221.5</v>
      </c>
      <c r="F216" s="37">
        <v>213.75</v>
      </c>
      <c r="G216" s="37">
        <v>208</v>
      </c>
      <c r="H216" s="37">
        <v>235</v>
      </c>
      <c r="I216" s="37">
        <v>240.75</v>
      </c>
      <c r="J216" s="37">
        <v>248.5</v>
      </c>
      <c r="K216" s="37">
        <v>233</v>
      </c>
      <c r="L216" s="37">
        <v>219.5</v>
      </c>
      <c r="M216" s="37" t="e">
        <v>#N/A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29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8"/>
      <c r="B1" s="489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71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44622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1" t="s">
        <v>16</v>
      </c>
      <c r="B9" s="483" t="s">
        <v>18</v>
      </c>
      <c r="C9" s="487" t="s">
        <v>20</v>
      </c>
      <c r="D9" s="487" t="s">
        <v>21</v>
      </c>
      <c r="E9" s="478" t="s">
        <v>22</v>
      </c>
      <c r="F9" s="479"/>
      <c r="G9" s="480"/>
      <c r="H9" s="478" t="s">
        <v>23</v>
      </c>
      <c r="I9" s="479"/>
      <c r="J9" s="480"/>
      <c r="K9" s="23"/>
      <c r="L9" s="24"/>
      <c r="M9" s="50"/>
      <c r="N9" s="1"/>
      <c r="O9" s="1"/>
    </row>
    <row r="10" spans="1:15" ht="42.75" customHeight="1">
      <c r="A10" s="485"/>
      <c r="B10" s="486"/>
      <c r="C10" s="486"/>
      <c r="D10" s="48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66" t="s">
        <v>289</v>
      </c>
      <c r="C11" s="341">
        <v>21208.400000000001</v>
      </c>
      <c r="D11" s="342">
        <v>21310.683333333334</v>
      </c>
      <c r="E11" s="342">
        <v>20871.966666666667</v>
      </c>
      <c r="F11" s="342">
        <v>20535.533333333333</v>
      </c>
      <c r="G11" s="342">
        <v>20096.816666666666</v>
      </c>
      <c r="H11" s="342">
        <v>21647.116666666669</v>
      </c>
      <c r="I11" s="342">
        <v>22085.833333333336</v>
      </c>
      <c r="J11" s="342">
        <v>22422.26666666667</v>
      </c>
      <c r="K11" s="341">
        <v>21749.4</v>
      </c>
      <c r="L11" s="341">
        <v>20974.25</v>
      </c>
      <c r="M11" s="341">
        <v>2.052E-2</v>
      </c>
      <c r="N11" s="1"/>
      <c r="O11" s="1"/>
    </row>
    <row r="12" spans="1:15" ht="12" customHeight="1">
      <c r="A12" s="30">
        <v>2</v>
      </c>
      <c r="B12" s="367" t="s">
        <v>294</v>
      </c>
      <c r="C12" s="341">
        <v>455.7</v>
      </c>
      <c r="D12" s="342">
        <v>456.4666666666667</v>
      </c>
      <c r="E12" s="342">
        <v>449.73333333333341</v>
      </c>
      <c r="F12" s="342">
        <v>443.76666666666671</v>
      </c>
      <c r="G12" s="342">
        <v>437.03333333333342</v>
      </c>
      <c r="H12" s="342">
        <v>462.43333333333339</v>
      </c>
      <c r="I12" s="342">
        <v>469.16666666666674</v>
      </c>
      <c r="J12" s="342">
        <v>475.13333333333338</v>
      </c>
      <c r="K12" s="341">
        <v>463.2</v>
      </c>
      <c r="L12" s="341">
        <v>450.5</v>
      </c>
      <c r="M12" s="341">
        <v>1.21865</v>
      </c>
      <c r="N12" s="1"/>
      <c r="O12" s="1"/>
    </row>
    <row r="13" spans="1:15" ht="12" customHeight="1">
      <c r="A13" s="30">
        <v>3</v>
      </c>
      <c r="B13" s="367" t="s">
        <v>39</v>
      </c>
      <c r="C13" s="341">
        <v>926.15</v>
      </c>
      <c r="D13" s="342">
        <v>922.41666666666663</v>
      </c>
      <c r="E13" s="342">
        <v>914.93333333333328</v>
      </c>
      <c r="F13" s="342">
        <v>903.7166666666667</v>
      </c>
      <c r="G13" s="342">
        <v>896.23333333333335</v>
      </c>
      <c r="H13" s="342">
        <v>933.63333333333321</v>
      </c>
      <c r="I13" s="342">
        <v>941.11666666666656</v>
      </c>
      <c r="J13" s="342">
        <v>952.33333333333314</v>
      </c>
      <c r="K13" s="341">
        <v>929.9</v>
      </c>
      <c r="L13" s="341">
        <v>911.2</v>
      </c>
      <c r="M13" s="341">
        <v>5.5930600000000004</v>
      </c>
      <c r="N13" s="1"/>
      <c r="O13" s="1"/>
    </row>
    <row r="14" spans="1:15" ht="12" customHeight="1">
      <c r="A14" s="30">
        <v>4</v>
      </c>
      <c r="B14" s="367" t="s">
        <v>295</v>
      </c>
      <c r="C14" s="341">
        <v>2795.25</v>
      </c>
      <c r="D14" s="342">
        <v>2855.25</v>
      </c>
      <c r="E14" s="342">
        <v>2690</v>
      </c>
      <c r="F14" s="342">
        <v>2584.75</v>
      </c>
      <c r="G14" s="342">
        <v>2419.5</v>
      </c>
      <c r="H14" s="342">
        <v>2960.5</v>
      </c>
      <c r="I14" s="342">
        <v>3125.75</v>
      </c>
      <c r="J14" s="342">
        <v>3231</v>
      </c>
      <c r="K14" s="341">
        <v>3020.5</v>
      </c>
      <c r="L14" s="341">
        <v>2750</v>
      </c>
      <c r="M14" s="341">
        <v>3.34327</v>
      </c>
      <c r="N14" s="1"/>
      <c r="O14" s="1"/>
    </row>
    <row r="15" spans="1:15" ht="12" customHeight="1">
      <c r="A15" s="30">
        <v>5</v>
      </c>
      <c r="B15" s="367" t="s">
        <v>290</v>
      </c>
      <c r="C15" s="341">
        <v>2159.4499999999998</v>
      </c>
      <c r="D15" s="342">
        <v>2140.083333333333</v>
      </c>
      <c r="E15" s="342">
        <v>2108.5666666666662</v>
      </c>
      <c r="F15" s="342">
        <v>2057.6833333333329</v>
      </c>
      <c r="G15" s="342">
        <v>2026.1666666666661</v>
      </c>
      <c r="H15" s="342">
        <v>2190.9666666666662</v>
      </c>
      <c r="I15" s="342">
        <v>2222.4833333333327</v>
      </c>
      <c r="J15" s="342">
        <v>2273.3666666666663</v>
      </c>
      <c r="K15" s="341">
        <v>2171.6</v>
      </c>
      <c r="L15" s="341">
        <v>2089.1999999999998</v>
      </c>
      <c r="M15" s="341">
        <v>1.8099000000000001</v>
      </c>
      <c r="N15" s="1"/>
      <c r="O15" s="1"/>
    </row>
    <row r="16" spans="1:15" ht="12" customHeight="1">
      <c r="A16" s="30">
        <v>6</v>
      </c>
      <c r="B16" s="367" t="s">
        <v>239</v>
      </c>
      <c r="C16" s="341">
        <v>17556.5</v>
      </c>
      <c r="D16" s="342">
        <v>17503.816666666666</v>
      </c>
      <c r="E16" s="342">
        <v>17232.683333333331</v>
      </c>
      <c r="F16" s="342">
        <v>16908.866666666665</v>
      </c>
      <c r="G16" s="342">
        <v>16637.73333333333</v>
      </c>
      <c r="H16" s="342">
        <v>17827.633333333331</v>
      </c>
      <c r="I16" s="342">
        <v>18098.766666666663</v>
      </c>
      <c r="J16" s="342">
        <v>18422.583333333332</v>
      </c>
      <c r="K16" s="341">
        <v>17774.95</v>
      </c>
      <c r="L16" s="341">
        <v>17180</v>
      </c>
      <c r="M16" s="341">
        <v>0.24091000000000001</v>
      </c>
      <c r="N16" s="1"/>
      <c r="O16" s="1"/>
    </row>
    <row r="17" spans="1:15" ht="12" customHeight="1">
      <c r="A17" s="30">
        <v>7</v>
      </c>
      <c r="B17" s="367" t="s">
        <v>243</v>
      </c>
      <c r="C17" s="341">
        <v>105.55</v>
      </c>
      <c r="D17" s="342">
        <v>104.33333333333333</v>
      </c>
      <c r="E17" s="342">
        <v>102.41666666666666</v>
      </c>
      <c r="F17" s="342">
        <v>99.283333333333331</v>
      </c>
      <c r="G17" s="342">
        <v>97.36666666666666</v>
      </c>
      <c r="H17" s="342">
        <v>107.46666666666665</v>
      </c>
      <c r="I17" s="342">
        <v>109.38333333333331</v>
      </c>
      <c r="J17" s="342">
        <v>112.51666666666665</v>
      </c>
      <c r="K17" s="341">
        <v>106.25</v>
      </c>
      <c r="L17" s="341">
        <v>101.2</v>
      </c>
      <c r="M17" s="341">
        <v>34.222659999999998</v>
      </c>
      <c r="N17" s="1"/>
      <c r="O17" s="1"/>
    </row>
    <row r="18" spans="1:15" ht="12" customHeight="1">
      <c r="A18" s="30">
        <v>8</v>
      </c>
      <c r="B18" s="367" t="s">
        <v>41</v>
      </c>
      <c r="C18" s="341">
        <v>268.39999999999998</v>
      </c>
      <c r="D18" s="342">
        <v>266.7833333333333</v>
      </c>
      <c r="E18" s="342">
        <v>261.61666666666662</v>
      </c>
      <c r="F18" s="342">
        <v>254.83333333333331</v>
      </c>
      <c r="G18" s="342">
        <v>249.66666666666663</v>
      </c>
      <c r="H18" s="342">
        <v>273.56666666666661</v>
      </c>
      <c r="I18" s="342">
        <v>278.73333333333335</v>
      </c>
      <c r="J18" s="342">
        <v>285.51666666666659</v>
      </c>
      <c r="K18" s="341">
        <v>271.95</v>
      </c>
      <c r="L18" s="341">
        <v>260</v>
      </c>
      <c r="M18" s="341">
        <v>38.539209999999997</v>
      </c>
      <c r="N18" s="1"/>
      <c r="O18" s="1"/>
    </row>
    <row r="19" spans="1:15" ht="12" customHeight="1">
      <c r="A19" s="30">
        <v>9</v>
      </c>
      <c r="B19" s="367" t="s">
        <v>43</v>
      </c>
      <c r="C19" s="341">
        <v>2089.15</v>
      </c>
      <c r="D19" s="342">
        <v>2068.1666666666665</v>
      </c>
      <c r="E19" s="342">
        <v>2041.333333333333</v>
      </c>
      <c r="F19" s="342">
        <v>1993.5166666666664</v>
      </c>
      <c r="G19" s="342">
        <v>1966.6833333333329</v>
      </c>
      <c r="H19" s="342">
        <v>2115.9833333333331</v>
      </c>
      <c r="I19" s="342">
        <v>2142.8166666666662</v>
      </c>
      <c r="J19" s="342">
        <v>2190.6333333333332</v>
      </c>
      <c r="K19" s="341">
        <v>2095</v>
      </c>
      <c r="L19" s="341">
        <v>2020.35</v>
      </c>
      <c r="M19" s="341">
        <v>3.4961199999999999</v>
      </c>
      <c r="N19" s="1"/>
      <c r="O19" s="1"/>
    </row>
    <row r="20" spans="1:15" ht="12" customHeight="1">
      <c r="A20" s="30">
        <v>10</v>
      </c>
      <c r="B20" s="367" t="s">
        <v>45</v>
      </c>
      <c r="C20" s="341">
        <v>1644.45</v>
      </c>
      <c r="D20" s="342">
        <v>1629.2666666666667</v>
      </c>
      <c r="E20" s="342">
        <v>1607.4333333333334</v>
      </c>
      <c r="F20" s="342">
        <v>1570.4166666666667</v>
      </c>
      <c r="G20" s="342">
        <v>1548.5833333333335</v>
      </c>
      <c r="H20" s="342">
        <v>1666.2833333333333</v>
      </c>
      <c r="I20" s="342">
        <v>1688.1166666666668</v>
      </c>
      <c r="J20" s="342">
        <v>1725.1333333333332</v>
      </c>
      <c r="K20" s="341">
        <v>1651.1</v>
      </c>
      <c r="L20" s="341">
        <v>1592.25</v>
      </c>
      <c r="M20" s="341">
        <v>18.690370000000001</v>
      </c>
      <c r="N20" s="1"/>
      <c r="O20" s="1"/>
    </row>
    <row r="21" spans="1:15" ht="12" customHeight="1">
      <c r="A21" s="30">
        <v>11</v>
      </c>
      <c r="B21" s="367" t="s">
        <v>240</v>
      </c>
      <c r="C21" s="341">
        <v>1843.4</v>
      </c>
      <c r="D21" s="342">
        <v>1866.1333333333332</v>
      </c>
      <c r="E21" s="342">
        <v>1808.2666666666664</v>
      </c>
      <c r="F21" s="342">
        <v>1773.1333333333332</v>
      </c>
      <c r="G21" s="342">
        <v>1715.2666666666664</v>
      </c>
      <c r="H21" s="342">
        <v>1901.2666666666664</v>
      </c>
      <c r="I21" s="342">
        <v>1959.1333333333332</v>
      </c>
      <c r="J21" s="342">
        <v>1994.2666666666664</v>
      </c>
      <c r="K21" s="341">
        <v>1924</v>
      </c>
      <c r="L21" s="341">
        <v>1831</v>
      </c>
      <c r="M21" s="341">
        <v>18.991479999999999</v>
      </c>
      <c r="N21" s="1"/>
      <c r="O21" s="1"/>
    </row>
    <row r="22" spans="1:15" ht="12" customHeight="1">
      <c r="A22" s="30">
        <v>12</v>
      </c>
      <c r="B22" s="367" t="s">
        <v>46</v>
      </c>
      <c r="C22" s="341">
        <v>707.5</v>
      </c>
      <c r="D22" s="342">
        <v>700.55000000000007</v>
      </c>
      <c r="E22" s="342">
        <v>691.45000000000016</v>
      </c>
      <c r="F22" s="342">
        <v>675.40000000000009</v>
      </c>
      <c r="G22" s="342">
        <v>666.30000000000018</v>
      </c>
      <c r="H22" s="342">
        <v>716.60000000000014</v>
      </c>
      <c r="I22" s="342">
        <v>725.7</v>
      </c>
      <c r="J22" s="342">
        <v>741.75000000000011</v>
      </c>
      <c r="K22" s="341">
        <v>709.65</v>
      </c>
      <c r="L22" s="341">
        <v>684.5</v>
      </c>
      <c r="M22" s="341">
        <v>42.881860000000003</v>
      </c>
      <c r="N22" s="1"/>
      <c r="O22" s="1"/>
    </row>
    <row r="23" spans="1:15" ht="12.75" customHeight="1">
      <c r="A23" s="30">
        <v>13</v>
      </c>
      <c r="B23" s="367" t="s">
        <v>242</v>
      </c>
      <c r="C23" s="341">
        <v>2134.4</v>
      </c>
      <c r="D23" s="342">
        <v>2086.2833333333333</v>
      </c>
      <c r="E23" s="342">
        <v>2038.1166666666668</v>
      </c>
      <c r="F23" s="342">
        <v>1941.8333333333335</v>
      </c>
      <c r="G23" s="342">
        <v>1893.666666666667</v>
      </c>
      <c r="H23" s="342">
        <v>2182.5666666666666</v>
      </c>
      <c r="I23" s="342">
        <v>2230.7333333333336</v>
      </c>
      <c r="J23" s="342">
        <v>2327.0166666666664</v>
      </c>
      <c r="K23" s="341">
        <v>2134.4499999999998</v>
      </c>
      <c r="L23" s="341">
        <v>1990</v>
      </c>
      <c r="M23" s="341">
        <v>4.8689499999999999</v>
      </c>
      <c r="N23" s="1"/>
      <c r="O23" s="1"/>
    </row>
    <row r="24" spans="1:15" ht="12.75" customHeight="1">
      <c r="A24" s="30">
        <v>14</v>
      </c>
      <c r="B24" s="367" t="s">
        <v>296</v>
      </c>
      <c r="C24" s="341">
        <v>319.85000000000002</v>
      </c>
      <c r="D24" s="342">
        <v>315.38333333333333</v>
      </c>
      <c r="E24" s="342">
        <v>305.81666666666666</v>
      </c>
      <c r="F24" s="342">
        <v>291.78333333333336</v>
      </c>
      <c r="G24" s="342">
        <v>282.2166666666667</v>
      </c>
      <c r="H24" s="342">
        <v>329.41666666666663</v>
      </c>
      <c r="I24" s="342">
        <v>338.98333333333323</v>
      </c>
      <c r="J24" s="342">
        <v>353.01666666666659</v>
      </c>
      <c r="K24" s="341">
        <v>324.95</v>
      </c>
      <c r="L24" s="341">
        <v>301.35000000000002</v>
      </c>
      <c r="M24" s="341">
        <v>16.759879999999999</v>
      </c>
      <c r="N24" s="1"/>
      <c r="O24" s="1"/>
    </row>
    <row r="25" spans="1:15" ht="12.75" customHeight="1">
      <c r="A25" s="30">
        <v>15</v>
      </c>
      <c r="B25" s="367" t="s">
        <v>297</v>
      </c>
      <c r="C25" s="341">
        <v>168.8</v>
      </c>
      <c r="D25" s="342">
        <v>170.28333333333333</v>
      </c>
      <c r="E25" s="342">
        <v>165.76666666666665</v>
      </c>
      <c r="F25" s="342">
        <v>162.73333333333332</v>
      </c>
      <c r="G25" s="342">
        <v>158.21666666666664</v>
      </c>
      <c r="H25" s="342">
        <v>173.31666666666666</v>
      </c>
      <c r="I25" s="342">
        <v>177.83333333333337</v>
      </c>
      <c r="J25" s="342">
        <v>180.86666666666667</v>
      </c>
      <c r="K25" s="341">
        <v>174.8</v>
      </c>
      <c r="L25" s="341">
        <v>167.25</v>
      </c>
      <c r="M25" s="341">
        <v>14.16343</v>
      </c>
      <c r="N25" s="1"/>
      <c r="O25" s="1"/>
    </row>
    <row r="26" spans="1:15" ht="12.75" customHeight="1">
      <c r="A26" s="30">
        <v>16</v>
      </c>
      <c r="B26" s="367" t="s">
        <v>298</v>
      </c>
      <c r="C26" s="341">
        <v>1218.25</v>
      </c>
      <c r="D26" s="342">
        <v>1201.2166666666667</v>
      </c>
      <c r="E26" s="342">
        <v>1175.0333333333333</v>
      </c>
      <c r="F26" s="342">
        <v>1131.8166666666666</v>
      </c>
      <c r="G26" s="342">
        <v>1105.6333333333332</v>
      </c>
      <c r="H26" s="342">
        <v>1244.4333333333334</v>
      </c>
      <c r="I26" s="342">
        <v>1270.6166666666668</v>
      </c>
      <c r="J26" s="342">
        <v>1313.8333333333335</v>
      </c>
      <c r="K26" s="341">
        <v>1227.4000000000001</v>
      </c>
      <c r="L26" s="341">
        <v>1158</v>
      </c>
      <c r="M26" s="341">
        <v>3.7693599999999998</v>
      </c>
      <c r="N26" s="1"/>
      <c r="O26" s="1"/>
    </row>
    <row r="27" spans="1:15" ht="12.75" customHeight="1">
      <c r="A27" s="30">
        <v>17</v>
      </c>
      <c r="B27" s="367" t="s">
        <v>292</v>
      </c>
      <c r="C27" s="341">
        <v>1624.2</v>
      </c>
      <c r="D27" s="342">
        <v>1615.3666666666668</v>
      </c>
      <c r="E27" s="342">
        <v>1591.7333333333336</v>
      </c>
      <c r="F27" s="342">
        <v>1559.2666666666669</v>
      </c>
      <c r="G27" s="342">
        <v>1535.6333333333337</v>
      </c>
      <c r="H27" s="342">
        <v>1647.8333333333335</v>
      </c>
      <c r="I27" s="342">
        <v>1671.4666666666667</v>
      </c>
      <c r="J27" s="342">
        <v>1703.9333333333334</v>
      </c>
      <c r="K27" s="341">
        <v>1639</v>
      </c>
      <c r="L27" s="341">
        <v>1582.9</v>
      </c>
      <c r="M27" s="341">
        <v>0.68864000000000003</v>
      </c>
      <c r="N27" s="1"/>
      <c r="O27" s="1"/>
    </row>
    <row r="28" spans="1:15" ht="12.75" customHeight="1">
      <c r="A28" s="30">
        <v>18</v>
      </c>
      <c r="B28" s="367" t="s">
        <v>244</v>
      </c>
      <c r="C28" s="341">
        <v>1722.1</v>
      </c>
      <c r="D28" s="342">
        <v>1723.75</v>
      </c>
      <c r="E28" s="342">
        <v>1692.5</v>
      </c>
      <c r="F28" s="342">
        <v>1662.9</v>
      </c>
      <c r="G28" s="342">
        <v>1631.65</v>
      </c>
      <c r="H28" s="342">
        <v>1753.35</v>
      </c>
      <c r="I28" s="342">
        <v>1784.6</v>
      </c>
      <c r="J28" s="342">
        <v>1814.1999999999998</v>
      </c>
      <c r="K28" s="341">
        <v>1755</v>
      </c>
      <c r="L28" s="341">
        <v>1694.15</v>
      </c>
      <c r="M28" s="341">
        <v>1.9956100000000001</v>
      </c>
      <c r="N28" s="1"/>
      <c r="O28" s="1"/>
    </row>
    <row r="29" spans="1:15" ht="12.75" customHeight="1">
      <c r="A29" s="30">
        <v>19</v>
      </c>
      <c r="B29" s="367" t="s">
        <v>299</v>
      </c>
      <c r="C29" s="341">
        <v>89.1</v>
      </c>
      <c r="D29" s="342">
        <v>88.333333333333329</v>
      </c>
      <c r="E29" s="342">
        <v>85.266666666666652</v>
      </c>
      <c r="F29" s="342">
        <v>81.433333333333323</v>
      </c>
      <c r="G29" s="342">
        <v>78.366666666666646</v>
      </c>
      <c r="H29" s="342">
        <v>92.166666666666657</v>
      </c>
      <c r="I29" s="342">
        <v>95.233333333333348</v>
      </c>
      <c r="J29" s="342">
        <v>99.066666666666663</v>
      </c>
      <c r="K29" s="341">
        <v>91.4</v>
      </c>
      <c r="L29" s="341">
        <v>84.5</v>
      </c>
      <c r="M29" s="341">
        <v>19.08352</v>
      </c>
      <c r="N29" s="1"/>
      <c r="O29" s="1"/>
    </row>
    <row r="30" spans="1:15" ht="12.75" customHeight="1">
      <c r="A30" s="30">
        <v>20</v>
      </c>
      <c r="B30" s="367" t="s">
        <v>48</v>
      </c>
      <c r="C30" s="341">
        <v>3277.95</v>
      </c>
      <c r="D30" s="342">
        <v>3261.25</v>
      </c>
      <c r="E30" s="342">
        <v>3216.7</v>
      </c>
      <c r="F30" s="342">
        <v>3155.45</v>
      </c>
      <c r="G30" s="342">
        <v>3110.8999999999996</v>
      </c>
      <c r="H30" s="342">
        <v>3322.5</v>
      </c>
      <c r="I30" s="342">
        <v>3367.05</v>
      </c>
      <c r="J30" s="342">
        <v>3428.3</v>
      </c>
      <c r="K30" s="341">
        <v>3305.8</v>
      </c>
      <c r="L30" s="341">
        <v>3200</v>
      </c>
      <c r="M30" s="341">
        <v>0.33559</v>
      </c>
      <c r="N30" s="1"/>
      <c r="O30" s="1"/>
    </row>
    <row r="31" spans="1:15" ht="12.75" customHeight="1">
      <c r="A31" s="30">
        <v>21</v>
      </c>
      <c r="B31" s="367" t="s">
        <v>300</v>
      </c>
      <c r="C31" s="341">
        <v>3003.3</v>
      </c>
      <c r="D31" s="342">
        <v>2980.7666666666664</v>
      </c>
      <c r="E31" s="342">
        <v>2933.5333333333328</v>
      </c>
      <c r="F31" s="342">
        <v>2863.7666666666664</v>
      </c>
      <c r="G31" s="342">
        <v>2816.5333333333328</v>
      </c>
      <c r="H31" s="342">
        <v>3050.5333333333328</v>
      </c>
      <c r="I31" s="342">
        <v>3097.7666666666664</v>
      </c>
      <c r="J31" s="342">
        <v>3167.5333333333328</v>
      </c>
      <c r="K31" s="341">
        <v>3028</v>
      </c>
      <c r="L31" s="341">
        <v>2911</v>
      </c>
      <c r="M31" s="341">
        <v>0.44908999999999999</v>
      </c>
      <c r="N31" s="1"/>
      <c r="O31" s="1"/>
    </row>
    <row r="32" spans="1:15" ht="12.75" customHeight="1">
      <c r="A32" s="30">
        <v>22</v>
      </c>
      <c r="B32" s="367" t="s">
        <v>301</v>
      </c>
      <c r="C32" s="341">
        <v>24</v>
      </c>
      <c r="D32" s="342">
        <v>23.650000000000002</v>
      </c>
      <c r="E32" s="342">
        <v>23.100000000000005</v>
      </c>
      <c r="F32" s="342">
        <v>22.200000000000003</v>
      </c>
      <c r="G32" s="342">
        <v>21.650000000000006</v>
      </c>
      <c r="H32" s="342">
        <v>24.550000000000004</v>
      </c>
      <c r="I32" s="342">
        <v>25.1</v>
      </c>
      <c r="J32" s="342">
        <v>26.000000000000004</v>
      </c>
      <c r="K32" s="341">
        <v>24.2</v>
      </c>
      <c r="L32" s="341">
        <v>22.75</v>
      </c>
      <c r="M32" s="341">
        <v>171.37576000000001</v>
      </c>
      <c r="N32" s="1"/>
      <c r="O32" s="1"/>
    </row>
    <row r="33" spans="1:15" ht="12.75" customHeight="1">
      <c r="A33" s="30">
        <v>23</v>
      </c>
      <c r="B33" s="367" t="s">
        <v>50</v>
      </c>
      <c r="C33" s="341">
        <v>560.85</v>
      </c>
      <c r="D33" s="342">
        <v>555.08333333333337</v>
      </c>
      <c r="E33" s="342">
        <v>547.91666666666674</v>
      </c>
      <c r="F33" s="342">
        <v>534.98333333333335</v>
      </c>
      <c r="G33" s="342">
        <v>527.81666666666672</v>
      </c>
      <c r="H33" s="342">
        <v>568.01666666666677</v>
      </c>
      <c r="I33" s="342">
        <v>575.18333333333351</v>
      </c>
      <c r="J33" s="342">
        <v>588.11666666666679</v>
      </c>
      <c r="K33" s="341">
        <v>562.25</v>
      </c>
      <c r="L33" s="341">
        <v>542.15</v>
      </c>
      <c r="M33" s="341">
        <v>7.34382</v>
      </c>
      <c r="N33" s="1"/>
      <c r="O33" s="1"/>
    </row>
    <row r="34" spans="1:15" ht="12.75" customHeight="1">
      <c r="A34" s="30">
        <v>24</v>
      </c>
      <c r="B34" s="367" t="s">
        <v>302</v>
      </c>
      <c r="C34" s="341">
        <v>3481.8</v>
      </c>
      <c r="D34" s="342">
        <v>3369.3166666666671</v>
      </c>
      <c r="E34" s="342">
        <v>3238.6333333333341</v>
      </c>
      <c r="F34" s="342">
        <v>2995.4666666666672</v>
      </c>
      <c r="G34" s="342">
        <v>2864.7833333333342</v>
      </c>
      <c r="H34" s="342">
        <v>3612.483333333334</v>
      </c>
      <c r="I34" s="342">
        <v>3743.1666666666674</v>
      </c>
      <c r="J34" s="342">
        <v>3986.3333333333339</v>
      </c>
      <c r="K34" s="341">
        <v>3500</v>
      </c>
      <c r="L34" s="341">
        <v>3126.15</v>
      </c>
      <c r="M34" s="341">
        <v>1.8898299999999999</v>
      </c>
      <c r="N34" s="1"/>
      <c r="O34" s="1"/>
    </row>
    <row r="35" spans="1:15" ht="12.75" customHeight="1">
      <c r="A35" s="30">
        <v>25</v>
      </c>
      <c r="B35" s="367" t="s">
        <v>51</v>
      </c>
      <c r="C35" s="341">
        <v>314.25</v>
      </c>
      <c r="D35" s="342">
        <v>311.05</v>
      </c>
      <c r="E35" s="342">
        <v>306.15000000000003</v>
      </c>
      <c r="F35" s="342">
        <v>298.05</v>
      </c>
      <c r="G35" s="342">
        <v>293.15000000000003</v>
      </c>
      <c r="H35" s="342">
        <v>319.15000000000003</v>
      </c>
      <c r="I35" s="342">
        <v>324.05</v>
      </c>
      <c r="J35" s="342">
        <v>332.15000000000003</v>
      </c>
      <c r="K35" s="341">
        <v>315.95</v>
      </c>
      <c r="L35" s="341">
        <v>302.95</v>
      </c>
      <c r="M35" s="341">
        <v>71.168980000000005</v>
      </c>
      <c r="N35" s="1"/>
      <c r="O35" s="1"/>
    </row>
    <row r="36" spans="1:15" ht="12.75" customHeight="1">
      <c r="A36" s="30">
        <v>26</v>
      </c>
      <c r="B36" s="367" t="s">
        <v>854</v>
      </c>
      <c r="C36" s="341">
        <v>1335.3</v>
      </c>
      <c r="D36" s="342">
        <v>1333.6666666666667</v>
      </c>
      <c r="E36" s="342">
        <v>1301.2833333333335</v>
      </c>
      <c r="F36" s="342">
        <v>1267.2666666666669</v>
      </c>
      <c r="G36" s="342">
        <v>1234.8833333333337</v>
      </c>
      <c r="H36" s="342">
        <v>1367.6833333333334</v>
      </c>
      <c r="I36" s="342">
        <v>1400.0666666666666</v>
      </c>
      <c r="J36" s="342">
        <v>1434.0833333333333</v>
      </c>
      <c r="K36" s="341">
        <v>1366.05</v>
      </c>
      <c r="L36" s="341">
        <v>1299.6500000000001</v>
      </c>
      <c r="M36" s="341">
        <v>4.2070499999999997</v>
      </c>
      <c r="N36" s="1"/>
      <c r="O36" s="1"/>
    </row>
    <row r="37" spans="1:15" ht="12.75" customHeight="1">
      <c r="A37" s="30">
        <v>27</v>
      </c>
      <c r="B37" s="367" t="s">
        <v>814</v>
      </c>
      <c r="C37" s="341">
        <v>837.05</v>
      </c>
      <c r="D37" s="342">
        <v>844.08333333333337</v>
      </c>
      <c r="E37" s="342">
        <v>823.16666666666674</v>
      </c>
      <c r="F37" s="342">
        <v>809.28333333333342</v>
      </c>
      <c r="G37" s="342">
        <v>788.36666666666679</v>
      </c>
      <c r="H37" s="342">
        <v>857.9666666666667</v>
      </c>
      <c r="I37" s="342">
        <v>878.88333333333344</v>
      </c>
      <c r="J37" s="342">
        <v>892.76666666666665</v>
      </c>
      <c r="K37" s="341">
        <v>865</v>
      </c>
      <c r="L37" s="341">
        <v>830.2</v>
      </c>
      <c r="M37" s="341">
        <v>0.73829999999999996</v>
      </c>
      <c r="N37" s="1"/>
      <c r="O37" s="1"/>
    </row>
    <row r="38" spans="1:15" ht="12.75" customHeight="1">
      <c r="A38" s="30">
        <v>28</v>
      </c>
      <c r="B38" s="367" t="s">
        <v>293</v>
      </c>
      <c r="C38" s="341">
        <v>850.2</v>
      </c>
      <c r="D38" s="342">
        <v>836.23333333333323</v>
      </c>
      <c r="E38" s="342">
        <v>817.76666666666642</v>
      </c>
      <c r="F38" s="342">
        <v>785.33333333333314</v>
      </c>
      <c r="G38" s="342">
        <v>766.86666666666633</v>
      </c>
      <c r="H38" s="342">
        <v>868.66666666666652</v>
      </c>
      <c r="I38" s="342">
        <v>887.13333333333344</v>
      </c>
      <c r="J38" s="342">
        <v>919.56666666666661</v>
      </c>
      <c r="K38" s="341">
        <v>854.7</v>
      </c>
      <c r="L38" s="341">
        <v>803.8</v>
      </c>
      <c r="M38" s="341">
        <v>2.8992800000000001</v>
      </c>
      <c r="N38" s="1"/>
      <c r="O38" s="1"/>
    </row>
    <row r="39" spans="1:15" ht="12.75" customHeight="1">
      <c r="A39" s="30">
        <v>29</v>
      </c>
      <c r="B39" s="367" t="s">
        <v>52</v>
      </c>
      <c r="C39" s="341">
        <v>725.3</v>
      </c>
      <c r="D39" s="342">
        <v>725.9</v>
      </c>
      <c r="E39" s="342">
        <v>717.9</v>
      </c>
      <c r="F39" s="342">
        <v>710.5</v>
      </c>
      <c r="G39" s="342">
        <v>702.5</v>
      </c>
      <c r="H39" s="342">
        <v>733.3</v>
      </c>
      <c r="I39" s="342">
        <v>741.3</v>
      </c>
      <c r="J39" s="342">
        <v>748.69999999999993</v>
      </c>
      <c r="K39" s="341">
        <v>733.9</v>
      </c>
      <c r="L39" s="341">
        <v>718.5</v>
      </c>
      <c r="M39" s="341">
        <v>3.3139500000000002</v>
      </c>
      <c r="N39" s="1"/>
      <c r="O39" s="1"/>
    </row>
    <row r="40" spans="1:15" ht="12.75" customHeight="1">
      <c r="A40" s="30">
        <v>30</v>
      </c>
      <c r="B40" s="367" t="s">
        <v>53</v>
      </c>
      <c r="C40" s="341">
        <v>4802.8</v>
      </c>
      <c r="D40" s="342">
        <v>4733.333333333333</v>
      </c>
      <c r="E40" s="342">
        <v>4640.6666666666661</v>
      </c>
      <c r="F40" s="342">
        <v>4478.5333333333328</v>
      </c>
      <c r="G40" s="342">
        <v>4385.8666666666659</v>
      </c>
      <c r="H40" s="342">
        <v>4895.4666666666662</v>
      </c>
      <c r="I40" s="342">
        <v>4988.1333333333323</v>
      </c>
      <c r="J40" s="342">
        <v>5150.2666666666664</v>
      </c>
      <c r="K40" s="341">
        <v>4826</v>
      </c>
      <c r="L40" s="341">
        <v>4571.2</v>
      </c>
      <c r="M40" s="341">
        <v>16.176659999999998</v>
      </c>
      <c r="N40" s="1"/>
      <c r="O40" s="1"/>
    </row>
    <row r="41" spans="1:15" ht="12.75" customHeight="1">
      <c r="A41" s="30">
        <v>31</v>
      </c>
      <c r="B41" s="367" t="s">
        <v>54</v>
      </c>
      <c r="C41" s="341">
        <v>184.7</v>
      </c>
      <c r="D41" s="342">
        <v>183.43333333333331</v>
      </c>
      <c r="E41" s="342">
        <v>179.96666666666661</v>
      </c>
      <c r="F41" s="342">
        <v>175.23333333333329</v>
      </c>
      <c r="G41" s="342">
        <v>171.76666666666659</v>
      </c>
      <c r="H41" s="342">
        <v>188.16666666666663</v>
      </c>
      <c r="I41" s="342">
        <v>191.63333333333333</v>
      </c>
      <c r="J41" s="342">
        <v>196.36666666666665</v>
      </c>
      <c r="K41" s="341">
        <v>186.9</v>
      </c>
      <c r="L41" s="341">
        <v>178.7</v>
      </c>
      <c r="M41" s="341">
        <v>64.56344</v>
      </c>
      <c r="N41" s="1"/>
      <c r="O41" s="1"/>
    </row>
    <row r="42" spans="1:15" ht="12.75" customHeight="1">
      <c r="A42" s="30">
        <v>32</v>
      </c>
      <c r="B42" s="367" t="s">
        <v>303</v>
      </c>
      <c r="C42" s="341">
        <v>469.95</v>
      </c>
      <c r="D42" s="342">
        <v>465.16666666666669</v>
      </c>
      <c r="E42" s="342">
        <v>455.88333333333338</v>
      </c>
      <c r="F42" s="342">
        <v>441.81666666666672</v>
      </c>
      <c r="G42" s="342">
        <v>432.53333333333342</v>
      </c>
      <c r="H42" s="342">
        <v>479.23333333333335</v>
      </c>
      <c r="I42" s="342">
        <v>488.51666666666665</v>
      </c>
      <c r="J42" s="342">
        <v>502.58333333333331</v>
      </c>
      <c r="K42" s="341">
        <v>474.45</v>
      </c>
      <c r="L42" s="341">
        <v>451.1</v>
      </c>
      <c r="M42" s="341">
        <v>1.82368</v>
      </c>
      <c r="N42" s="1"/>
      <c r="O42" s="1"/>
    </row>
    <row r="43" spans="1:15" ht="12.75" customHeight="1">
      <c r="A43" s="30">
        <v>33</v>
      </c>
      <c r="B43" s="367" t="s">
        <v>304</v>
      </c>
      <c r="C43" s="341">
        <v>93.1</v>
      </c>
      <c r="D43" s="342">
        <v>91.266666666666666</v>
      </c>
      <c r="E43" s="342">
        <v>89.033333333333331</v>
      </c>
      <c r="F43" s="342">
        <v>84.966666666666669</v>
      </c>
      <c r="G43" s="342">
        <v>82.733333333333334</v>
      </c>
      <c r="H43" s="342">
        <v>95.333333333333329</v>
      </c>
      <c r="I43" s="342">
        <v>97.566666666666649</v>
      </c>
      <c r="J43" s="342">
        <v>101.63333333333333</v>
      </c>
      <c r="K43" s="341">
        <v>93.5</v>
      </c>
      <c r="L43" s="341">
        <v>87.2</v>
      </c>
      <c r="M43" s="341">
        <v>11.01745</v>
      </c>
      <c r="N43" s="1"/>
      <c r="O43" s="1"/>
    </row>
    <row r="44" spans="1:15" ht="12.75" customHeight="1">
      <c r="A44" s="30">
        <v>34</v>
      </c>
      <c r="B44" s="367" t="s">
        <v>55</v>
      </c>
      <c r="C44" s="341">
        <v>118.65</v>
      </c>
      <c r="D44" s="342">
        <v>117.93333333333332</v>
      </c>
      <c r="E44" s="342">
        <v>116.06666666666665</v>
      </c>
      <c r="F44" s="342">
        <v>113.48333333333332</v>
      </c>
      <c r="G44" s="342">
        <v>111.61666666666665</v>
      </c>
      <c r="H44" s="342">
        <v>120.51666666666665</v>
      </c>
      <c r="I44" s="342">
        <v>122.38333333333333</v>
      </c>
      <c r="J44" s="342">
        <v>124.96666666666665</v>
      </c>
      <c r="K44" s="341">
        <v>119.8</v>
      </c>
      <c r="L44" s="341">
        <v>115.35</v>
      </c>
      <c r="M44" s="341">
        <v>168.41931</v>
      </c>
      <c r="N44" s="1"/>
      <c r="O44" s="1"/>
    </row>
    <row r="45" spans="1:15" ht="12.75" customHeight="1">
      <c r="A45" s="30">
        <v>35</v>
      </c>
      <c r="B45" s="367" t="s">
        <v>57</v>
      </c>
      <c r="C45" s="341">
        <v>3174.65</v>
      </c>
      <c r="D45" s="342">
        <v>3126.7166666666667</v>
      </c>
      <c r="E45" s="342">
        <v>3062.9333333333334</v>
      </c>
      <c r="F45" s="342">
        <v>2951.2166666666667</v>
      </c>
      <c r="G45" s="342">
        <v>2887.4333333333334</v>
      </c>
      <c r="H45" s="342">
        <v>3238.4333333333334</v>
      </c>
      <c r="I45" s="342">
        <v>3302.2166666666672</v>
      </c>
      <c r="J45" s="342">
        <v>3413.9333333333334</v>
      </c>
      <c r="K45" s="341">
        <v>3190.5</v>
      </c>
      <c r="L45" s="341">
        <v>3015</v>
      </c>
      <c r="M45" s="341">
        <v>16.783480000000001</v>
      </c>
      <c r="N45" s="1"/>
      <c r="O45" s="1"/>
    </row>
    <row r="46" spans="1:15" ht="12.75" customHeight="1">
      <c r="A46" s="30">
        <v>36</v>
      </c>
      <c r="B46" s="367" t="s">
        <v>305</v>
      </c>
      <c r="C46" s="341">
        <v>170.8</v>
      </c>
      <c r="D46" s="342">
        <v>170.56666666666669</v>
      </c>
      <c r="E46" s="342">
        <v>168.23333333333338</v>
      </c>
      <c r="F46" s="342">
        <v>165.66666666666669</v>
      </c>
      <c r="G46" s="342">
        <v>163.33333333333337</v>
      </c>
      <c r="H46" s="342">
        <v>173.13333333333338</v>
      </c>
      <c r="I46" s="342">
        <v>175.4666666666667</v>
      </c>
      <c r="J46" s="342">
        <v>178.03333333333339</v>
      </c>
      <c r="K46" s="341">
        <v>172.9</v>
      </c>
      <c r="L46" s="341">
        <v>168</v>
      </c>
      <c r="M46" s="341">
        <v>2.72485</v>
      </c>
      <c r="N46" s="1"/>
      <c r="O46" s="1"/>
    </row>
    <row r="47" spans="1:15" ht="12.75" customHeight="1">
      <c r="A47" s="30">
        <v>37</v>
      </c>
      <c r="B47" s="367" t="s">
        <v>307</v>
      </c>
      <c r="C47" s="341">
        <v>1941.75</v>
      </c>
      <c r="D47" s="342">
        <v>1915.55</v>
      </c>
      <c r="E47" s="342">
        <v>1882.1999999999998</v>
      </c>
      <c r="F47" s="342">
        <v>1822.6499999999999</v>
      </c>
      <c r="G47" s="342">
        <v>1789.2999999999997</v>
      </c>
      <c r="H47" s="342">
        <v>1975.1</v>
      </c>
      <c r="I47" s="342">
        <v>2008.4499999999998</v>
      </c>
      <c r="J47" s="342">
        <v>2068</v>
      </c>
      <c r="K47" s="341">
        <v>1948.9</v>
      </c>
      <c r="L47" s="341">
        <v>1856</v>
      </c>
      <c r="M47" s="341">
        <v>4.0475199999999996</v>
      </c>
      <c r="N47" s="1"/>
      <c r="O47" s="1"/>
    </row>
    <row r="48" spans="1:15" ht="12.75" customHeight="1">
      <c r="A48" s="30">
        <v>38</v>
      </c>
      <c r="B48" s="367" t="s">
        <v>306</v>
      </c>
      <c r="C48" s="341">
        <v>2609.5500000000002</v>
      </c>
      <c r="D48" s="342">
        <v>2619.6666666666665</v>
      </c>
      <c r="E48" s="342">
        <v>2589.333333333333</v>
      </c>
      <c r="F48" s="342">
        <v>2569.1166666666663</v>
      </c>
      <c r="G48" s="342">
        <v>2538.7833333333328</v>
      </c>
      <c r="H48" s="342">
        <v>2639.8833333333332</v>
      </c>
      <c r="I48" s="342">
        <v>2670.2166666666662</v>
      </c>
      <c r="J48" s="342">
        <v>2690.4333333333334</v>
      </c>
      <c r="K48" s="341">
        <v>2650</v>
      </c>
      <c r="L48" s="341">
        <v>2599.4499999999998</v>
      </c>
      <c r="M48" s="341">
        <v>7.3959999999999998E-2</v>
      </c>
      <c r="N48" s="1"/>
      <c r="O48" s="1"/>
    </row>
    <row r="49" spans="1:15" ht="12.75" customHeight="1">
      <c r="A49" s="30">
        <v>39</v>
      </c>
      <c r="B49" s="367" t="s">
        <v>241</v>
      </c>
      <c r="C49" s="341">
        <v>1588.5</v>
      </c>
      <c r="D49" s="342">
        <v>1567.9166666666667</v>
      </c>
      <c r="E49" s="342">
        <v>1530.8833333333334</v>
      </c>
      <c r="F49" s="342">
        <v>1473.2666666666667</v>
      </c>
      <c r="G49" s="342">
        <v>1436.2333333333333</v>
      </c>
      <c r="H49" s="342">
        <v>1625.5333333333335</v>
      </c>
      <c r="I49" s="342">
        <v>1662.5666666666668</v>
      </c>
      <c r="J49" s="342">
        <v>1720.1833333333336</v>
      </c>
      <c r="K49" s="341">
        <v>1604.95</v>
      </c>
      <c r="L49" s="341">
        <v>1510.3</v>
      </c>
      <c r="M49" s="341">
        <v>3.05348</v>
      </c>
      <c r="N49" s="1"/>
      <c r="O49" s="1"/>
    </row>
    <row r="50" spans="1:15" ht="12.75" customHeight="1">
      <c r="A50" s="30">
        <v>40</v>
      </c>
      <c r="B50" s="367" t="s">
        <v>308</v>
      </c>
      <c r="C50" s="341">
        <v>9256.5499999999993</v>
      </c>
      <c r="D50" s="342">
        <v>9178.5500000000011</v>
      </c>
      <c r="E50" s="342">
        <v>9050.1000000000022</v>
      </c>
      <c r="F50" s="342">
        <v>8843.6500000000015</v>
      </c>
      <c r="G50" s="342">
        <v>8715.2000000000025</v>
      </c>
      <c r="H50" s="342">
        <v>9385.0000000000018</v>
      </c>
      <c r="I50" s="342">
        <v>9513.4500000000025</v>
      </c>
      <c r="J50" s="342">
        <v>9719.9000000000015</v>
      </c>
      <c r="K50" s="341">
        <v>9307</v>
      </c>
      <c r="L50" s="341">
        <v>8972.1</v>
      </c>
      <c r="M50" s="341">
        <v>0.16578000000000001</v>
      </c>
      <c r="N50" s="1"/>
      <c r="O50" s="1"/>
    </row>
    <row r="51" spans="1:15" ht="12.75" customHeight="1">
      <c r="A51" s="30">
        <v>41</v>
      </c>
      <c r="B51" s="367" t="s">
        <v>59</v>
      </c>
      <c r="C51" s="341">
        <v>1203.5999999999999</v>
      </c>
      <c r="D51" s="342">
        <v>1206.4666666666665</v>
      </c>
      <c r="E51" s="342">
        <v>1182.9333333333329</v>
      </c>
      <c r="F51" s="342">
        <v>1162.2666666666664</v>
      </c>
      <c r="G51" s="342">
        <v>1138.7333333333329</v>
      </c>
      <c r="H51" s="342">
        <v>1227.133333333333</v>
      </c>
      <c r="I51" s="342">
        <v>1250.6666666666663</v>
      </c>
      <c r="J51" s="342">
        <v>1271.333333333333</v>
      </c>
      <c r="K51" s="341">
        <v>1230</v>
      </c>
      <c r="L51" s="341">
        <v>1185.8</v>
      </c>
      <c r="M51" s="341">
        <v>11.18005</v>
      </c>
      <c r="N51" s="1"/>
      <c r="O51" s="1"/>
    </row>
    <row r="52" spans="1:15" ht="12.75" customHeight="1">
      <c r="A52" s="30">
        <v>42</v>
      </c>
      <c r="B52" s="367" t="s">
        <v>60</v>
      </c>
      <c r="C52" s="341">
        <v>625.25</v>
      </c>
      <c r="D52" s="342">
        <v>621.16666666666663</v>
      </c>
      <c r="E52" s="342">
        <v>614.38333333333321</v>
      </c>
      <c r="F52" s="342">
        <v>603.51666666666654</v>
      </c>
      <c r="G52" s="342">
        <v>596.73333333333312</v>
      </c>
      <c r="H52" s="342">
        <v>632.0333333333333</v>
      </c>
      <c r="I52" s="342">
        <v>638.81666666666683</v>
      </c>
      <c r="J52" s="342">
        <v>649.68333333333339</v>
      </c>
      <c r="K52" s="341">
        <v>627.95000000000005</v>
      </c>
      <c r="L52" s="341">
        <v>610.29999999999995</v>
      </c>
      <c r="M52" s="341">
        <v>17.618010000000002</v>
      </c>
      <c r="N52" s="1"/>
      <c r="O52" s="1"/>
    </row>
    <row r="53" spans="1:15" ht="12.75" customHeight="1">
      <c r="A53" s="30">
        <v>43</v>
      </c>
      <c r="B53" s="367" t="s">
        <v>309</v>
      </c>
      <c r="C53" s="341">
        <v>477.5</v>
      </c>
      <c r="D53" s="342">
        <v>474.84999999999997</v>
      </c>
      <c r="E53" s="342">
        <v>467.64999999999992</v>
      </c>
      <c r="F53" s="342">
        <v>457.79999999999995</v>
      </c>
      <c r="G53" s="342">
        <v>450.59999999999991</v>
      </c>
      <c r="H53" s="342">
        <v>484.69999999999993</v>
      </c>
      <c r="I53" s="342">
        <v>491.9</v>
      </c>
      <c r="J53" s="342">
        <v>501.74999999999994</v>
      </c>
      <c r="K53" s="341">
        <v>482.05</v>
      </c>
      <c r="L53" s="341">
        <v>465</v>
      </c>
      <c r="M53" s="341">
        <v>0.90132000000000001</v>
      </c>
      <c r="N53" s="1"/>
      <c r="O53" s="1"/>
    </row>
    <row r="54" spans="1:15" ht="12.75" customHeight="1">
      <c r="A54" s="30">
        <v>44</v>
      </c>
      <c r="B54" s="367" t="s">
        <v>61</v>
      </c>
      <c r="C54" s="341">
        <v>742.4</v>
      </c>
      <c r="D54" s="342">
        <v>742.83333333333337</v>
      </c>
      <c r="E54" s="342">
        <v>735.76666666666677</v>
      </c>
      <c r="F54" s="342">
        <v>729.13333333333344</v>
      </c>
      <c r="G54" s="342">
        <v>722.06666666666683</v>
      </c>
      <c r="H54" s="342">
        <v>749.4666666666667</v>
      </c>
      <c r="I54" s="342">
        <v>756.5333333333333</v>
      </c>
      <c r="J54" s="342">
        <v>763.16666666666663</v>
      </c>
      <c r="K54" s="341">
        <v>749.9</v>
      </c>
      <c r="L54" s="341">
        <v>736.2</v>
      </c>
      <c r="M54" s="341">
        <v>144.63417999999999</v>
      </c>
      <c r="N54" s="1"/>
      <c r="O54" s="1"/>
    </row>
    <row r="55" spans="1:15" ht="12.75" customHeight="1">
      <c r="A55" s="30">
        <v>45</v>
      </c>
      <c r="B55" s="367" t="s">
        <v>62</v>
      </c>
      <c r="C55" s="341">
        <v>3530.35</v>
      </c>
      <c r="D55" s="342">
        <v>3513.1333333333337</v>
      </c>
      <c r="E55" s="342">
        <v>3465.2666666666673</v>
      </c>
      <c r="F55" s="342">
        <v>3400.1833333333338</v>
      </c>
      <c r="G55" s="342">
        <v>3352.3166666666675</v>
      </c>
      <c r="H55" s="342">
        <v>3578.2166666666672</v>
      </c>
      <c r="I55" s="342">
        <v>3626.083333333333</v>
      </c>
      <c r="J55" s="342">
        <v>3691.166666666667</v>
      </c>
      <c r="K55" s="341">
        <v>3561</v>
      </c>
      <c r="L55" s="341">
        <v>3448.05</v>
      </c>
      <c r="M55" s="341">
        <v>3.8704000000000001</v>
      </c>
      <c r="N55" s="1"/>
      <c r="O55" s="1"/>
    </row>
    <row r="56" spans="1:15" ht="12.75" customHeight="1">
      <c r="A56" s="30">
        <v>46</v>
      </c>
      <c r="B56" s="367" t="s">
        <v>313</v>
      </c>
      <c r="C56" s="341">
        <v>162.25</v>
      </c>
      <c r="D56" s="342">
        <v>160.93333333333331</v>
      </c>
      <c r="E56" s="342">
        <v>157.91666666666663</v>
      </c>
      <c r="F56" s="342">
        <v>153.58333333333331</v>
      </c>
      <c r="G56" s="342">
        <v>150.56666666666663</v>
      </c>
      <c r="H56" s="342">
        <v>165.26666666666662</v>
      </c>
      <c r="I56" s="342">
        <v>168.28333333333333</v>
      </c>
      <c r="J56" s="342">
        <v>172.61666666666662</v>
      </c>
      <c r="K56" s="341">
        <v>163.95</v>
      </c>
      <c r="L56" s="341">
        <v>156.6</v>
      </c>
      <c r="M56" s="341">
        <v>4.4830899999999998</v>
      </c>
      <c r="N56" s="1"/>
      <c r="O56" s="1"/>
    </row>
    <row r="57" spans="1:15" ht="12.75" customHeight="1">
      <c r="A57" s="30">
        <v>47</v>
      </c>
      <c r="B57" s="367" t="s">
        <v>314</v>
      </c>
      <c r="C57" s="341">
        <v>1146.8</v>
      </c>
      <c r="D57" s="342">
        <v>1128.3999999999999</v>
      </c>
      <c r="E57" s="342">
        <v>1098.3999999999996</v>
      </c>
      <c r="F57" s="342">
        <v>1049.9999999999998</v>
      </c>
      <c r="G57" s="342">
        <v>1019.9999999999995</v>
      </c>
      <c r="H57" s="342">
        <v>1176.7999999999997</v>
      </c>
      <c r="I57" s="342">
        <v>1206.8000000000002</v>
      </c>
      <c r="J57" s="342">
        <v>1255.1999999999998</v>
      </c>
      <c r="K57" s="341">
        <v>1158.4000000000001</v>
      </c>
      <c r="L57" s="341">
        <v>1080</v>
      </c>
      <c r="M57" s="341">
        <v>0.66237999999999997</v>
      </c>
      <c r="N57" s="1"/>
      <c r="O57" s="1"/>
    </row>
    <row r="58" spans="1:15" ht="12.75" customHeight="1">
      <c r="A58" s="30">
        <v>48</v>
      </c>
      <c r="B58" s="367" t="s">
        <v>64</v>
      </c>
      <c r="C58" s="341">
        <v>16012.55</v>
      </c>
      <c r="D58" s="342">
        <v>15820.800000000001</v>
      </c>
      <c r="E58" s="342">
        <v>15556.750000000002</v>
      </c>
      <c r="F58" s="342">
        <v>15100.95</v>
      </c>
      <c r="G58" s="342">
        <v>14836.900000000001</v>
      </c>
      <c r="H58" s="342">
        <v>16276.600000000002</v>
      </c>
      <c r="I58" s="342">
        <v>16540.650000000001</v>
      </c>
      <c r="J58" s="342">
        <v>16996.450000000004</v>
      </c>
      <c r="K58" s="341">
        <v>16084.85</v>
      </c>
      <c r="L58" s="341">
        <v>15365</v>
      </c>
      <c r="M58" s="341">
        <v>3.7325699999999999</v>
      </c>
      <c r="N58" s="1"/>
      <c r="O58" s="1"/>
    </row>
    <row r="59" spans="1:15" ht="12" customHeight="1">
      <c r="A59" s="30">
        <v>49</v>
      </c>
      <c r="B59" s="367" t="s">
        <v>246</v>
      </c>
      <c r="C59" s="341">
        <v>5202.3999999999996</v>
      </c>
      <c r="D59" s="342">
        <v>5189.0999999999995</v>
      </c>
      <c r="E59" s="342">
        <v>5153.2999999999993</v>
      </c>
      <c r="F59" s="342">
        <v>5104.2</v>
      </c>
      <c r="G59" s="342">
        <v>5068.3999999999996</v>
      </c>
      <c r="H59" s="342">
        <v>5238.1999999999989</v>
      </c>
      <c r="I59" s="342">
        <v>5274</v>
      </c>
      <c r="J59" s="342">
        <v>5323.0999999999985</v>
      </c>
      <c r="K59" s="341">
        <v>5224.8999999999996</v>
      </c>
      <c r="L59" s="341">
        <v>5140</v>
      </c>
      <c r="M59" s="341">
        <v>0.14749999999999999</v>
      </c>
      <c r="N59" s="1"/>
      <c r="O59" s="1"/>
    </row>
    <row r="60" spans="1:15" ht="12.75" customHeight="1">
      <c r="A60" s="30">
        <v>50</v>
      </c>
      <c r="B60" s="367" t="s">
        <v>65</v>
      </c>
      <c r="C60" s="341">
        <v>7002.3</v>
      </c>
      <c r="D60" s="342">
        <v>6944.6333333333341</v>
      </c>
      <c r="E60" s="342">
        <v>6864.2666666666682</v>
      </c>
      <c r="F60" s="342">
        <v>6726.2333333333345</v>
      </c>
      <c r="G60" s="342">
        <v>6645.8666666666686</v>
      </c>
      <c r="H60" s="342">
        <v>7082.6666666666679</v>
      </c>
      <c r="I60" s="342">
        <v>7163.0333333333347</v>
      </c>
      <c r="J60" s="342">
        <v>7301.0666666666675</v>
      </c>
      <c r="K60" s="341">
        <v>7025</v>
      </c>
      <c r="L60" s="341">
        <v>6806.6</v>
      </c>
      <c r="M60" s="341">
        <v>15.808909999999999</v>
      </c>
      <c r="N60" s="1"/>
      <c r="O60" s="1"/>
    </row>
    <row r="61" spans="1:15" ht="12.75" customHeight="1">
      <c r="A61" s="30">
        <v>51</v>
      </c>
      <c r="B61" s="367" t="s">
        <v>315</v>
      </c>
      <c r="C61" s="341">
        <v>2856.45</v>
      </c>
      <c r="D61" s="342">
        <v>2829.3833333333332</v>
      </c>
      <c r="E61" s="342">
        <v>2778.7666666666664</v>
      </c>
      <c r="F61" s="342">
        <v>2701.083333333333</v>
      </c>
      <c r="G61" s="342">
        <v>2650.4666666666662</v>
      </c>
      <c r="H61" s="342">
        <v>2907.0666666666666</v>
      </c>
      <c r="I61" s="342">
        <v>2957.6833333333334</v>
      </c>
      <c r="J61" s="342">
        <v>3035.3666666666668</v>
      </c>
      <c r="K61" s="341">
        <v>2880</v>
      </c>
      <c r="L61" s="341">
        <v>2751.7</v>
      </c>
      <c r="M61" s="341">
        <v>0.59692000000000001</v>
      </c>
      <c r="N61" s="1"/>
      <c r="O61" s="1"/>
    </row>
    <row r="62" spans="1:15" ht="12.75" customHeight="1">
      <c r="A62" s="30">
        <v>52</v>
      </c>
      <c r="B62" s="367" t="s">
        <v>66</v>
      </c>
      <c r="C62" s="341">
        <v>1822.55</v>
      </c>
      <c r="D62" s="342">
        <v>1798.3500000000001</v>
      </c>
      <c r="E62" s="342">
        <v>1767.2000000000003</v>
      </c>
      <c r="F62" s="342">
        <v>1711.8500000000001</v>
      </c>
      <c r="G62" s="342">
        <v>1680.7000000000003</v>
      </c>
      <c r="H62" s="342">
        <v>1853.7000000000003</v>
      </c>
      <c r="I62" s="342">
        <v>1884.8500000000004</v>
      </c>
      <c r="J62" s="342">
        <v>1940.2000000000003</v>
      </c>
      <c r="K62" s="341">
        <v>1829.5</v>
      </c>
      <c r="L62" s="341">
        <v>1743</v>
      </c>
      <c r="M62" s="341">
        <v>3.7970700000000002</v>
      </c>
      <c r="N62" s="1"/>
      <c r="O62" s="1"/>
    </row>
    <row r="63" spans="1:15" ht="12.75" customHeight="1">
      <c r="A63" s="30">
        <v>53</v>
      </c>
      <c r="B63" s="367" t="s">
        <v>316</v>
      </c>
      <c r="C63" s="341">
        <v>397</v>
      </c>
      <c r="D63" s="342">
        <v>392.55</v>
      </c>
      <c r="E63" s="342">
        <v>385.45000000000005</v>
      </c>
      <c r="F63" s="342">
        <v>373.90000000000003</v>
      </c>
      <c r="G63" s="342">
        <v>366.80000000000007</v>
      </c>
      <c r="H63" s="342">
        <v>404.1</v>
      </c>
      <c r="I63" s="342">
        <v>411.20000000000005</v>
      </c>
      <c r="J63" s="342">
        <v>422.75</v>
      </c>
      <c r="K63" s="341">
        <v>399.65</v>
      </c>
      <c r="L63" s="341">
        <v>381</v>
      </c>
      <c r="M63" s="341">
        <v>24.27</v>
      </c>
      <c r="N63" s="1"/>
      <c r="O63" s="1"/>
    </row>
    <row r="64" spans="1:15" ht="12.75" customHeight="1">
      <c r="A64" s="30">
        <v>54</v>
      </c>
      <c r="B64" s="367" t="s">
        <v>67</v>
      </c>
      <c r="C64" s="341">
        <v>306.3</v>
      </c>
      <c r="D64" s="342">
        <v>304.34999999999997</v>
      </c>
      <c r="E64" s="342">
        <v>301.44999999999993</v>
      </c>
      <c r="F64" s="342">
        <v>296.59999999999997</v>
      </c>
      <c r="G64" s="342">
        <v>293.69999999999993</v>
      </c>
      <c r="H64" s="342">
        <v>309.19999999999993</v>
      </c>
      <c r="I64" s="342">
        <v>312.09999999999991</v>
      </c>
      <c r="J64" s="342">
        <v>316.94999999999993</v>
      </c>
      <c r="K64" s="341">
        <v>307.25</v>
      </c>
      <c r="L64" s="341">
        <v>299.5</v>
      </c>
      <c r="M64" s="341">
        <v>48.382770000000001</v>
      </c>
      <c r="N64" s="1"/>
      <c r="O64" s="1"/>
    </row>
    <row r="65" spans="1:15" ht="12.75" customHeight="1">
      <c r="A65" s="30">
        <v>55</v>
      </c>
      <c r="B65" s="367" t="s">
        <v>68</v>
      </c>
      <c r="C65" s="341">
        <v>106.55</v>
      </c>
      <c r="D65" s="342">
        <v>106.21666666666665</v>
      </c>
      <c r="E65" s="342">
        <v>104.43333333333331</v>
      </c>
      <c r="F65" s="342">
        <v>102.31666666666665</v>
      </c>
      <c r="G65" s="342">
        <v>100.5333333333333</v>
      </c>
      <c r="H65" s="342">
        <v>108.33333333333331</v>
      </c>
      <c r="I65" s="342">
        <v>110.11666666666665</v>
      </c>
      <c r="J65" s="342">
        <v>112.23333333333332</v>
      </c>
      <c r="K65" s="341">
        <v>108</v>
      </c>
      <c r="L65" s="341">
        <v>104.1</v>
      </c>
      <c r="M65" s="341">
        <v>412.83452</v>
      </c>
      <c r="N65" s="1"/>
      <c r="O65" s="1"/>
    </row>
    <row r="66" spans="1:15" ht="12.75" customHeight="1">
      <c r="A66" s="30">
        <v>56</v>
      </c>
      <c r="B66" s="367" t="s">
        <v>247</v>
      </c>
      <c r="C66" s="341">
        <v>46.85</v>
      </c>
      <c r="D66" s="342">
        <v>46.616666666666674</v>
      </c>
      <c r="E66" s="342">
        <v>46.033333333333346</v>
      </c>
      <c r="F66" s="342">
        <v>45.216666666666669</v>
      </c>
      <c r="G66" s="342">
        <v>44.63333333333334</v>
      </c>
      <c r="H66" s="342">
        <v>47.433333333333351</v>
      </c>
      <c r="I66" s="342">
        <v>48.01666666666668</v>
      </c>
      <c r="J66" s="342">
        <v>48.833333333333357</v>
      </c>
      <c r="K66" s="341">
        <v>47.2</v>
      </c>
      <c r="L66" s="341">
        <v>45.8</v>
      </c>
      <c r="M66" s="341">
        <v>53.3752</v>
      </c>
      <c r="N66" s="1"/>
      <c r="O66" s="1"/>
    </row>
    <row r="67" spans="1:15" ht="12.75" customHeight="1">
      <c r="A67" s="30">
        <v>57</v>
      </c>
      <c r="B67" s="367" t="s">
        <v>310</v>
      </c>
      <c r="C67" s="341">
        <v>2749.8</v>
      </c>
      <c r="D67" s="342">
        <v>2746.9166666666665</v>
      </c>
      <c r="E67" s="342">
        <v>2704.9333333333329</v>
      </c>
      <c r="F67" s="342">
        <v>2660.0666666666666</v>
      </c>
      <c r="G67" s="342">
        <v>2618.083333333333</v>
      </c>
      <c r="H67" s="342">
        <v>2791.7833333333328</v>
      </c>
      <c r="I67" s="342">
        <v>2833.7666666666664</v>
      </c>
      <c r="J67" s="342">
        <v>2878.6333333333328</v>
      </c>
      <c r="K67" s="341">
        <v>2788.9</v>
      </c>
      <c r="L67" s="341">
        <v>2702.05</v>
      </c>
      <c r="M67" s="341">
        <v>0.35630000000000001</v>
      </c>
      <c r="N67" s="1"/>
      <c r="O67" s="1"/>
    </row>
    <row r="68" spans="1:15" ht="12.75" customHeight="1">
      <c r="A68" s="30">
        <v>58</v>
      </c>
      <c r="B68" s="367" t="s">
        <v>69</v>
      </c>
      <c r="C68" s="341">
        <v>1813.5</v>
      </c>
      <c r="D68" s="342">
        <v>1800.5333333333335</v>
      </c>
      <c r="E68" s="342">
        <v>1780.116666666667</v>
      </c>
      <c r="F68" s="342">
        <v>1746.7333333333336</v>
      </c>
      <c r="G68" s="342">
        <v>1726.3166666666671</v>
      </c>
      <c r="H68" s="342">
        <v>1833.916666666667</v>
      </c>
      <c r="I68" s="342">
        <v>1854.3333333333335</v>
      </c>
      <c r="J68" s="342">
        <v>1887.7166666666669</v>
      </c>
      <c r="K68" s="341">
        <v>1820.95</v>
      </c>
      <c r="L68" s="341">
        <v>1767.15</v>
      </c>
      <c r="M68" s="341">
        <v>6.2378499999999999</v>
      </c>
      <c r="N68" s="1"/>
      <c r="O68" s="1"/>
    </row>
    <row r="69" spans="1:15" ht="12.75" customHeight="1">
      <c r="A69" s="30">
        <v>59</v>
      </c>
      <c r="B69" s="367" t="s">
        <v>318</v>
      </c>
      <c r="C69" s="341">
        <v>4410.3999999999996</v>
      </c>
      <c r="D69" s="342">
        <v>4436.166666666667</v>
      </c>
      <c r="E69" s="342">
        <v>4364.3333333333339</v>
      </c>
      <c r="F69" s="342">
        <v>4318.2666666666673</v>
      </c>
      <c r="G69" s="342">
        <v>4246.4333333333343</v>
      </c>
      <c r="H69" s="342">
        <v>4482.2333333333336</v>
      </c>
      <c r="I69" s="342">
        <v>4554.0666666666675</v>
      </c>
      <c r="J69" s="342">
        <v>4600.1333333333332</v>
      </c>
      <c r="K69" s="341">
        <v>4508</v>
      </c>
      <c r="L69" s="341">
        <v>4390.1000000000004</v>
      </c>
      <c r="M69" s="341">
        <v>0.78256999999999999</v>
      </c>
      <c r="N69" s="1"/>
      <c r="O69" s="1"/>
    </row>
    <row r="70" spans="1:15" ht="12.75" customHeight="1">
      <c r="A70" s="30">
        <v>60</v>
      </c>
      <c r="B70" s="367" t="s">
        <v>248</v>
      </c>
      <c r="C70" s="341">
        <v>957.7</v>
      </c>
      <c r="D70" s="342">
        <v>949.88333333333333</v>
      </c>
      <c r="E70" s="342">
        <v>931.81666666666661</v>
      </c>
      <c r="F70" s="342">
        <v>905.93333333333328</v>
      </c>
      <c r="G70" s="342">
        <v>887.86666666666656</v>
      </c>
      <c r="H70" s="342">
        <v>975.76666666666665</v>
      </c>
      <c r="I70" s="342">
        <v>993.83333333333348</v>
      </c>
      <c r="J70" s="342">
        <v>1019.7166666666667</v>
      </c>
      <c r="K70" s="341">
        <v>967.95</v>
      </c>
      <c r="L70" s="341">
        <v>924</v>
      </c>
      <c r="M70" s="341">
        <v>0.47094000000000003</v>
      </c>
      <c r="N70" s="1"/>
      <c r="O70" s="1"/>
    </row>
    <row r="71" spans="1:15" ht="12.75" customHeight="1">
      <c r="A71" s="30">
        <v>61</v>
      </c>
      <c r="B71" s="367" t="s">
        <v>319</v>
      </c>
      <c r="C71" s="341">
        <v>448.15</v>
      </c>
      <c r="D71" s="342">
        <v>437.34999999999997</v>
      </c>
      <c r="E71" s="342">
        <v>420.99999999999994</v>
      </c>
      <c r="F71" s="342">
        <v>393.84999999999997</v>
      </c>
      <c r="G71" s="342">
        <v>377.49999999999994</v>
      </c>
      <c r="H71" s="342">
        <v>464.49999999999994</v>
      </c>
      <c r="I71" s="342">
        <v>480.84999999999997</v>
      </c>
      <c r="J71" s="342">
        <v>507.99999999999994</v>
      </c>
      <c r="K71" s="341">
        <v>453.7</v>
      </c>
      <c r="L71" s="341">
        <v>410.2</v>
      </c>
      <c r="M71" s="341">
        <v>6.7835700000000001</v>
      </c>
      <c r="N71" s="1"/>
      <c r="O71" s="1"/>
    </row>
    <row r="72" spans="1:15" ht="12.75" customHeight="1">
      <c r="A72" s="30">
        <v>62</v>
      </c>
      <c r="B72" s="367" t="s">
        <v>71</v>
      </c>
      <c r="C72" s="341">
        <v>210.45</v>
      </c>
      <c r="D72" s="342">
        <v>206.04999999999998</v>
      </c>
      <c r="E72" s="342">
        <v>200.59999999999997</v>
      </c>
      <c r="F72" s="342">
        <v>190.74999999999997</v>
      </c>
      <c r="G72" s="342">
        <v>185.29999999999995</v>
      </c>
      <c r="H72" s="342">
        <v>215.89999999999998</v>
      </c>
      <c r="I72" s="342">
        <v>221.34999999999997</v>
      </c>
      <c r="J72" s="342">
        <v>231.2</v>
      </c>
      <c r="K72" s="341">
        <v>211.5</v>
      </c>
      <c r="L72" s="341">
        <v>196.2</v>
      </c>
      <c r="M72" s="341">
        <v>118.62563</v>
      </c>
      <c r="N72" s="1"/>
      <c r="O72" s="1"/>
    </row>
    <row r="73" spans="1:15" ht="12.75" customHeight="1">
      <c r="A73" s="30">
        <v>63</v>
      </c>
      <c r="B73" s="367" t="s">
        <v>311</v>
      </c>
      <c r="C73" s="341">
        <v>1561.7</v>
      </c>
      <c r="D73" s="342">
        <v>1552.3499999999997</v>
      </c>
      <c r="E73" s="342">
        <v>1529.6999999999994</v>
      </c>
      <c r="F73" s="342">
        <v>1497.6999999999996</v>
      </c>
      <c r="G73" s="342">
        <v>1475.0499999999993</v>
      </c>
      <c r="H73" s="342">
        <v>1584.3499999999995</v>
      </c>
      <c r="I73" s="342">
        <v>1606.9999999999995</v>
      </c>
      <c r="J73" s="342">
        <v>1638.9999999999995</v>
      </c>
      <c r="K73" s="341">
        <v>1575</v>
      </c>
      <c r="L73" s="341">
        <v>1520.35</v>
      </c>
      <c r="M73" s="341">
        <v>0.95759000000000005</v>
      </c>
      <c r="N73" s="1"/>
      <c r="O73" s="1"/>
    </row>
    <row r="74" spans="1:15" ht="12.75" customHeight="1">
      <c r="A74" s="30">
        <v>64</v>
      </c>
      <c r="B74" s="367" t="s">
        <v>72</v>
      </c>
      <c r="C74" s="341">
        <v>690.45</v>
      </c>
      <c r="D74" s="342">
        <v>676.55000000000007</v>
      </c>
      <c r="E74" s="342">
        <v>654.90000000000009</v>
      </c>
      <c r="F74" s="342">
        <v>619.35</v>
      </c>
      <c r="G74" s="342">
        <v>597.70000000000005</v>
      </c>
      <c r="H74" s="342">
        <v>712.10000000000014</v>
      </c>
      <c r="I74" s="342">
        <v>733.75</v>
      </c>
      <c r="J74" s="342">
        <v>769.30000000000018</v>
      </c>
      <c r="K74" s="341">
        <v>698.2</v>
      </c>
      <c r="L74" s="341">
        <v>641</v>
      </c>
      <c r="M74" s="341">
        <v>23.463480000000001</v>
      </c>
      <c r="N74" s="1"/>
      <c r="O74" s="1"/>
    </row>
    <row r="75" spans="1:15" ht="12.75" customHeight="1">
      <c r="A75" s="30">
        <v>65</v>
      </c>
      <c r="B75" s="367" t="s">
        <v>73</v>
      </c>
      <c r="C75" s="341">
        <v>678.65</v>
      </c>
      <c r="D75" s="342">
        <v>671.06666666666672</v>
      </c>
      <c r="E75" s="342">
        <v>660.13333333333344</v>
      </c>
      <c r="F75" s="342">
        <v>641.61666666666667</v>
      </c>
      <c r="G75" s="342">
        <v>630.68333333333339</v>
      </c>
      <c r="H75" s="342">
        <v>689.58333333333348</v>
      </c>
      <c r="I75" s="342">
        <v>700.51666666666665</v>
      </c>
      <c r="J75" s="342">
        <v>719.03333333333353</v>
      </c>
      <c r="K75" s="341">
        <v>682</v>
      </c>
      <c r="L75" s="341">
        <v>652.54999999999995</v>
      </c>
      <c r="M75" s="341">
        <v>19.625640000000001</v>
      </c>
      <c r="N75" s="1"/>
      <c r="O75" s="1"/>
    </row>
    <row r="76" spans="1:15" ht="12.75" customHeight="1">
      <c r="A76" s="30">
        <v>66</v>
      </c>
      <c r="B76" s="367" t="s">
        <v>320</v>
      </c>
      <c r="C76" s="341">
        <v>12121.55</v>
      </c>
      <c r="D76" s="342">
        <v>12061.566666666666</v>
      </c>
      <c r="E76" s="342">
        <v>11901.133333333331</v>
      </c>
      <c r="F76" s="342">
        <v>11680.716666666665</v>
      </c>
      <c r="G76" s="342">
        <v>11520.283333333331</v>
      </c>
      <c r="H76" s="342">
        <v>12281.983333333332</v>
      </c>
      <c r="I76" s="342">
        <v>12442.416666666666</v>
      </c>
      <c r="J76" s="342">
        <v>12662.833333333332</v>
      </c>
      <c r="K76" s="341">
        <v>12222</v>
      </c>
      <c r="L76" s="341">
        <v>11841.15</v>
      </c>
      <c r="M76" s="341">
        <v>1.525E-2</v>
      </c>
      <c r="N76" s="1"/>
      <c r="O76" s="1"/>
    </row>
    <row r="77" spans="1:15" ht="12.75" customHeight="1">
      <c r="A77" s="30">
        <v>67</v>
      </c>
      <c r="B77" s="367" t="s">
        <v>75</v>
      </c>
      <c r="C77" s="341">
        <v>686.5</v>
      </c>
      <c r="D77" s="342">
        <v>680.98333333333335</v>
      </c>
      <c r="E77" s="342">
        <v>671.9666666666667</v>
      </c>
      <c r="F77" s="342">
        <v>657.43333333333339</v>
      </c>
      <c r="G77" s="342">
        <v>648.41666666666674</v>
      </c>
      <c r="H77" s="342">
        <v>695.51666666666665</v>
      </c>
      <c r="I77" s="342">
        <v>704.5333333333333</v>
      </c>
      <c r="J77" s="342">
        <v>719.06666666666661</v>
      </c>
      <c r="K77" s="341">
        <v>690</v>
      </c>
      <c r="L77" s="341">
        <v>666.45</v>
      </c>
      <c r="M77" s="341">
        <v>83.015230000000003</v>
      </c>
      <c r="N77" s="1"/>
      <c r="O77" s="1"/>
    </row>
    <row r="78" spans="1:15" ht="12.75" customHeight="1">
      <c r="A78" s="30">
        <v>68</v>
      </c>
      <c r="B78" s="367" t="s">
        <v>76</v>
      </c>
      <c r="C78" s="341">
        <v>49.85</v>
      </c>
      <c r="D78" s="342">
        <v>49</v>
      </c>
      <c r="E78" s="342">
        <v>47.85</v>
      </c>
      <c r="F78" s="342">
        <v>45.85</v>
      </c>
      <c r="G78" s="342">
        <v>44.7</v>
      </c>
      <c r="H78" s="342">
        <v>51</v>
      </c>
      <c r="I78" s="342">
        <v>52.150000000000006</v>
      </c>
      <c r="J78" s="342">
        <v>54.15</v>
      </c>
      <c r="K78" s="341">
        <v>50.15</v>
      </c>
      <c r="L78" s="341">
        <v>47</v>
      </c>
      <c r="M78" s="341">
        <v>415.19923999999997</v>
      </c>
      <c r="N78" s="1"/>
      <c r="O78" s="1"/>
    </row>
    <row r="79" spans="1:15" ht="12.75" customHeight="1">
      <c r="A79" s="30">
        <v>69</v>
      </c>
      <c r="B79" s="367" t="s">
        <v>77</v>
      </c>
      <c r="C79" s="341">
        <v>348.85</v>
      </c>
      <c r="D79" s="342">
        <v>363.58333333333331</v>
      </c>
      <c r="E79" s="342">
        <v>332.26666666666665</v>
      </c>
      <c r="F79" s="342">
        <v>315.68333333333334</v>
      </c>
      <c r="G79" s="342">
        <v>284.36666666666667</v>
      </c>
      <c r="H79" s="342">
        <v>380.16666666666663</v>
      </c>
      <c r="I79" s="342">
        <v>411.48333333333335</v>
      </c>
      <c r="J79" s="342">
        <v>428.06666666666661</v>
      </c>
      <c r="K79" s="341">
        <v>394.9</v>
      </c>
      <c r="L79" s="341">
        <v>347</v>
      </c>
      <c r="M79" s="341">
        <v>158.09887000000001</v>
      </c>
      <c r="N79" s="1"/>
      <c r="O79" s="1"/>
    </row>
    <row r="80" spans="1:15" ht="12.75" customHeight="1">
      <c r="A80" s="30">
        <v>70</v>
      </c>
      <c r="B80" s="367" t="s">
        <v>321</v>
      </c>
      <c r="C80" s="341">
        <v>1097.25</v>
      </c>
      <c r="D80" s="342">
        <v>1097.0166666666667</v>
      </c>
      <c r="E80" s="342">
        <v>1075.3333333333333</v>
      </c>
      <c r="F80" s="342">
        <v>1053.4166666666665</v>
      </c>
      <c r="G80" s="342">
        <v>1031.7333333333331</v>
      </c>
      <c r="H80" s="342">
        <v>1118.9333333333334</v>
      </c>
      <c r="I80" s="342">
        <v>1140.6166666666668</v>
      </c>
      <c r="J80" s="342">
        <v>1162.5333333333335</v>
      </c>
      <c r="K80" s="341">
        <v>1118.7</v>
      </c>
      <c r="L80" s="341">
        <v>1075.0999999999999</v>
      </c>
      <c r="M80" s="341">
        <v>0.98514999999999997</v>
      </c>
      <c r="N80" s="1"/>
      <c r="O80" s="1"/>
    </row>
    <row r="81" spans="1:15" ht="12.75" customHeight="1">
      <c r="A81" s="30">
        <v>71</v>
      </c>
      <c r="B81" s="367" t="s">
        <v>323</v>
      </c>
      <c r="C81" s="341">
        <v>6001.8</v>
      </c>
      <c r="D81" s="342">
        <v>5995.6166666666659</v>
      </c>
      <c r="E81" s="342">
        <v>5939.4333333333316</v>
      </c>
      <c r="F81" s="342">
        <v>5877.0666666666657</v>
      </c>
      <c r="G81" s="342">
        <v>5820.8833333333314</v>
      </c>
      <c r="H81" s="342">
        <v>6057.9833333333318</v>
      </c>
      <c r="I81" s="342">
        <v>6114.1666666666661</v>
      </c>
      <c r="J81" s="342">
        <v>6176.5333333333319</v>
      </c>
      <c r="K81" s="341">
        <v>6051.8</v>
      </c>
      <c r="L81" s="341">
        <v>5933.25</v>
      </c>
      <c r="M81" s="341">
        <v>0.11355999999999999</v>
      </c>
      <c r="N81" s="1"/>
      <c r="O81" s="1"/>
    </row>
    <row r="82" spans="1:15" ht="12.75" customHeight="1">
      <c r="A82" s="30">
        <v>72</v>
      </c>
      <c r="B82" s="367" t="s">
        <v>324</v>
      </c>
      <c r="C82" s="341">
        <v>1070.0999999999999</v>
      </c>
      <c r="D82" s="342">
        <v>1063.5333333333333</v>
      </c>
      <c r="E82" s="342">
        <v>1044.5666666666666</v>
      </c>
      <c r="F82" s="342">
        <v>1019.0333333333333</v>
      </c>
      <c r="G82" s="342">
        <v>1000.0666666666666</v>
      </c>
      <c r="H82" s="342">
        <v>1089.0666666666666</v>
      </c>
      <c r="I82" s="342">
        <v>1108.0333333333333</v>
      </c>
      <c r="J82" s="342">
        <v>1133.5666666666666</v>
      </c>
      <c r="K82" s="341">
        <v>1082.5</v>
      </c>
      <c r="L82" s="341">
        <v>1038</v>
      </c>
      <c r="M82" s="341">
        <v>0.66788000000000003</v>
      </c>
      <c r="N82" s="1"/>
      <c r="O82" s="1"/>
    </row>
    <row r="83" spans="1:15" ht="12.75" customHeight="1">
      <c r="A83" s="30">
        <v>73</v>
      </c>
      <c r="B83" s="367" t="s">
        <v>78</v>
      </c>
      <c r="C83" s="341">
        <v>15748.8</v>
      </c>
      <c r="D83" s="342">
        <v>15573.083333333334</v>
      </c>
      <c r="E83" s="342">
        <v>15346.166666666668</v>
      </c>
      <c r="F83" s="342">
        <v>14943.533333333335</v>
      </c>
      <c r="G83" s="342">
        <v>14716.616666666669</v>
      </c>
      <c r="H83" s="342">
        <v>15975.716666666667</v>
      </c>
      <c r="I83" s="342">
        <v>16202.633333333335</v>
      </c>
      <c r="J83" s="342">
        <v>16605.266666666666</v>
      </c>
      <c r="K83" s="341">
        <v>15800</v>
      </c>
      <c r="L83" s="341">
        <v>15170.45</v>
      </c>
      <c r="M83" s="341">
        <v>0.23677000000000001</v>
      </c>
      <c r="N83" s="1"/>
      <c r="O83" s="1"/>
    </row>
    <row r="84" spans="1:15" ht="12.75" customHeight="1">
      <c r="A84" s="30">
        <v>74</v>
      </c>
      <c r="B84" s="367" t="s">
        <v>80</v>
      </c>
      <c r="C84" s="341">
        <v>349.8</v>
      </c>
      <c r="D84" s="342">
        <v>344.36666666666662</v>
      </c>
      <c r="E84" s="342">
        <v>337.43333333333322</v>
      </c>
      <c r="F84" s="342">
        <v>325.06666666666661</v>
      </c>
      <c r="G84" s="342">
        <v>318.13333333333321</v>
      </c>
      <c r="H84" s="342">
        <v>356.73333333333323</v>
      </c>
      <c r="I84" s="342">
        <v>363.66666666666663</v>
      </c>
      <c r="J84" s="342">
        <v>376.03333333333325</v>
      </c>
      <c r="K84" s="341">
        <v>351.3</v>
      </c>
      <c r="L84" s="341">
        <v>332</v>
      </c>
      <c r="M84" s="341">
        <v>95.731409999999997</v>
      </c>
      <c r="N84" s="1"/>
      <c r="O84" s="1"/>
    </row>
    <row r="85" spans="1:15" ht="12.75" customHeight="1">
      <c r="A85" s="30">
        <v>75</v>
      </c>
      <c r="B85" s="367" t="s">
        <v>325</v>
      </c>
      <c r="C85" s="341">
        <v>496.95</v>
      </c>
      <c r="D85" s="342">
        <v>496.3</v>
      </c>
      <c r="E85" s="342">
        <v>486.15000000000003</v>
      </c>
      <c r="F85" s="342">
        <v>475.35</v>
      </c>
      <c r="G85" s="342">
        <v>465.20000000000005</v>
      </c>
      <c r="H85" s="342">
        <v>507.1</v>
      </c>
      <c r="I85" s="342">
        <v>517.25</v>
      </c>
      <c r="J85" s="342">
        <v>528.04999999999995</v>
      </c>
      <c r="K85" s="341">
        <v>506.45</v>
      </c>
      <c r="L85" s="341">
        <v>485.5</v>
      </c>
      <c r="M85" s="341">
        <v>5.2953200000000002</v>
      </c>
      <c r="N85" s="1"/>
      <c r="O85" s="1"/>
    </row>
    <row r="86" spans="1:15" ht="12.75" customHeight="1">
      <c r="A86" s="30">
        <v>76</v>
      </c>
      <c r="B86" s="367" t="s">
        <v>81</v>
      </c>
      <c r="C86" s="341">
        <v>3427.45</v>
      </c>
      <c r="D86" s="342">
        <v>3398.2666666666664</v>
      </c>
      <c r="E86" s="342">
        <v>3356.5333333333328</v>
      </c>
      <c r="F86" s="342">
        <v>3285.6166666666663</v>
      </c>
      <c r="G86" s="342">
        <v>3243.8833333333328</v>
      </c>
      <c r="H86" s="342">
        <v>3469.1833333333329</v>
      </c>
      <c r="I86" s="342">
        <v>3510.9166666666665</v>
      </c>
      <c r="J86" s="342">
        <v>3581.833333333333</v>
      </c>
      <c r="K86" s="341">
        <v>3440</v>
      </c>
      <c r="L86" s="341">
        <v>3327.35</v>
      </c>
      <c r="M86" s="341">
        <v>4.2692899999999998</v>
      </c>
      <c r="N86" s="1"/>
      <c r="O86" s="1"/>
    </row>
    <row r="87" spans="1:15" ht="12.75" customHeight="1">
      <c r="A87" s="30">
        <v>77</v>
      </c>
      <c r="B87" s="367" t="s">
        <v>312</v>
      </c>
      <c r="C87" s="341">
        <v>1963.4</v>
      </c>
      <c r="D87" s="342">
        <v>1944.55</v>
      </c>
      <c r="E87" s="342">
        <v>1910.6999999999998</v>
      </c>
      <c r="F87" s="342">
        <v>1857.9999999999998</v>
      </c>
      <c r="G87" s="342">
        <v>1824.1499999999996</v>
      </c>
      <c r="H87" s="342">
        <v>1997.25</v>
      </c>
      <c r="I87" s="342">
        <v>2031.1</v>
      </c>
      <c r="J87" s="342">
        <v>2083.8000000000002</v>
      </c>
      <c r="K87" s="341">
        <v>1978.4</v>
      </c>
      <c r="L87" s="341">
        <v>1891.85</v>
      </c>
      <c r="M87" s="341">
        <v>9.8330000000000002</v>
      </c>
      <c r="N87" s="1"/>
      <c r="O87" s="1"/>
    </row>
    <row r="88" spans="1:15" ht="12.75" customHeight="1">
      <c r="A88" s="30">
        <v>78</v>
      </c>
      <c r="B88" s="367" t="s">
        <v>322</v>
      </c>
      <c r="C88" s="341">
        <v>407.65</v>
      </c>
      <c r="D88" s="342">
        <v>402.55</v>
      </c>
      <c r="E88" s="342">
        <v>395.55</v>
      </c>
      <c r="F88" s="342">
        <v>383.45</v>
      </c>
      <c r="G88" s="342">
        <v>376.45</v>
      </c>
      <c r="H88" s="342">
        <v>414.65000000000003</v>
      </c>
      <c r="I88" s="342">
        <v>421.65000000000003</v>
      </c>
      <c r="J88" s="342">
        <v>433.75000000000006</v>
      </c>
      <c r="K88" s="341">
        <v>409.55</v>
      </c>
      <c r="L88" s="341">
        <v>390.45</v>
      </c>
      <c r="M88" s="341">
        <v>26.54325</v>
      </c>
      <c r="N88" s="1"/>
      <c r="O88" s="1"/>
    </row>
    <row r="89" spans="1:15" ht="12.75" customHeight="1">
      <c r="A89" s="30">
        <v>79</v>
      </c>
      <c r="B89" s="367" t="s">
        <v>1123</v>
      </c>
      <c r="C89" s="341">
        <v>104.65</v>
      </c>
      <c r="D89" s="342">
        <v>104.8</v>
      </c>
      <c r="E89" s="342">
        <v>102.25</v>
      </c>
      <c r="F89" s="342">
        <v>99.850000000000009</v>
      </c>
      <c r="G89" s="342">
        <v>97.300000000000011</v>
      </c>
      <c r="H89" s="342">
        <v>107.19999999999999</v>
      </c>
      <c r="I89" s="342">
        <v>109.74999999999997</v>
      </c>
      <c r="J89" s="342">
        <v>112.14999999999998</v>
      </c>
      <c r="K89" s="341">
        <v>107.35</v>
      </c>
      <c r="L89" s="341">
        <v>102.4</v>
      </c>
      <c r="M89" s="341">
        <v>16.462700000000002</v>
      </c>
      <c r="N89" s="1"/>
      <c r="O89" s="1"/>
    </row>
    <row r="90" spans="1:15" ht="12.75" customHeight="1">
      <c r="A90" s="30">
        <v>80</v>
      </c>
      <c r="B90" s="367" t="s">
        <v>82</v>
      </c>
      <c r="C90" s="341">
        <v>360.4</v>
      </c>
      <c r="D90" s="342">
        <v>356.88333333333338</v>
      </c>
      <c r="E90" s="342">
        <v>352.76666666666677</v>
      </c>
      <c r="F90" s="342">
        <v>345.13333333333338</v>
      </c>
      <c r="G90" s="342">
        <v>341.01666666666677</v>
      </c>
      <c r="H90" s="342">
        <v>364.51666666666677</v>
      </c>
      <c r="I90" s="342">
        <v>368.63333333333344</v>
      </c>
      <c r="J90" s="342">
        <v>376.26666666666677</v>
      </c>
      <c r="K90" s="341">
        <v>361</v>
      </c>
      <c r="L90" s="341">
        <v>349.25</v>
      </c>
      <c r="M90" s="341">
        <v>9.4114100000000001</v>
      </c>
      <c r="N90" s="1"/>
      <c r="O90" s="1"/>
    </row>
    <row r="91" spans="1:15" ht="12.75" customHeight="1">
      <c r="A91" s="30">
        <v>81</v>
      </c>
      <c r="B91" s="367" t="s">
        <v>343</v>
      </c>
      <c r="C91" s="341">
        <v>2494.3000000000002</v>
      </c>
      <c r="D91" s="342">
        <v>2434.0666666666671</v>
      </c>
      <c r="E91" s="342">
        <v>2368.233333333334</v>
      </c>
      <c r="F91" s="342">
        <v>2242.166666666667</v>
      </c>
      <c r="G91" s="342">
        <v>2176.3333333333339</v>
      </c>
      <c r="H91" s="342">
        <v>2560.1333333333341</v>
      </c>
      <c r="I91" s="342">
        <v>2625.9666666666672</v>
      </c>
      <c r="J91" s="342">
        <v>2752.0333333333342</v>
      </c>
      <c r="K91" s="341">
        <v>2499.9</v>
      </c>
      <c r="L91" s="341">
        <v>2308</v>
      </c>
      <c r="M91" s="341">
        <v>3.7303500000000001</v>
      </c>
      <c r="N91" s="1"/>
      <c r="O91" s="1"/>
    </row>
    <row r="92" spans="1:15" ht="12.75" customHeight="1">
      <c r="A92" s="30">
        <v>82</v>
      </c>
      <c r="B92" s="367" t="s">
        <v>83</v>
      </c>
      <c r="C92" s="341">
        <v>219.6</v>
      </c>
      <c r="D92" s="342">
        <v>218.21666666666667</v>
      </c>
      <c r="E92" s="342">
        <v>215.73333333333335</v>
      </c>
      <c r="F92" s="342">
        <v>211.86666666666667</v>
      </c>
      <c r="G92" s="342">
        <v>209.38333333333335</v>
      </c>
      <c r="H92" s="342">
        <v>222.08333333333334</v>
      </c>
      <c r="I92" s="342">
        <v>224.56666666666663</v>
      </c>
      <c r="J92" s="342">
        <v>228.43333333333334</v>
      </c>
      <c r="K92" s="341">
        <v>220.7</v>
      </c>
      <c r="L92" s="341">
        <v>214.35</v>
      </c>
      <c r="M92" s="341">
        <v>122.54727</v>
      </c>
      <c r="N92" s="1"/>
      <c r="O92" s="1"/>
    </row>
    <row r="93" spans="1:15" ht="12.75" customHeight="1">
      <c r="A93" s="30">
        <v>83</v>
      </c>
      <c r="B93" s="367" t="s">
        <v>329</v>
      </c>
      <c r="C93" s="341">
        <v>580.5</v>
      </c>
      <c r="D93" s="342">
        <v>574.76666666666665</v>
      </c>
      <c r="E93" s="342">
        <v>566.18333333333328</v>
      </c>
      <c r="F93" s="342">
        <v>551.86666666666667</v>
      </c>
      <c r="G93" s="342">
        <v>543.2833333333333</v>
      </c>
      <c r="H93" s="342">
        <v>589.08333333333326</v>
      </c>
      <c r="I93" s="342">
        <v>597.66666666666674</v>
      </c>
      <c r="J93" s="342">
        <v>611.98333333333323</v>
      </c>
      <c r="K93" s="341">
        <v>583.35</v>
      </c>
      <c r="L93" s="341">
        <v>560.45000000000005</v>
      </c>
      <c r="M93" s="341">
        <v>5.4010600000000002</v>
      </c>
      <c r="N93" s="1"/>
      <c r="O93" s="1"/>
    </row>
    <row r="94" spans="1:15" ht="12.75" customHeight="1">
      <c r="A94" s="30">
        <v>84</v>
      </c>
      <c r="B94" s="367" t="s">
        <v>330</v>
      </c>
      <c r="C94" s="341">
        <v>667.2</v>
      </c>
      <c r="D94" s="342">
        <v>667.86666666666667</v>
      </c>
      <c r="E94" s="342">
        <v>651.63333333333333</v>
      </c>
      <c r="F94" s="342">
        <v>636.06666666666661</v>
      </c>
      <c r="G94" s="342">
        <v>619.83333333333326</v>
      </c>
      <c r="H94" s="342">
        <v>683.43333333333339</v>
      </c>
      <c r="I94" s="342">
        <v>699.66666666666674</v>
      </c>
      <c r="J94" s="342">
        <v>715.23333333333346</v>
      </c>
      <c r="K94" s="341">
        <v>684.1</v>
      </c>
      <c r="L94" s="341">
        <v>652.29999999999995</v>
      </c>
      <c r="M94" s="341">
        <v>1.1890099999999999</v>
      </c>
      <c r="N94" s="1"/>
      <c r="O94" s="1"/>
    </row>
    <row r="95" spans="1:15" ht="12.75" customHeight="1">
      <c r="A95" s="30">
        <v>85</v>
      </c>
      <c r="B95" s="367" t="s">
        <v>332</v>
      </c>
      <c r="C95" s="341">
        <v>804.55</v>
      </c>
      <c r="D95" s="342">
        <v>819</v>
      </c>
      <c r="E95" s="342">
        <v>777.85</v>
      </c>
      <c r="F95" s="342">
        <v>751.15</v>
      </c>
      <c r="G95" s="342">
        <v>710</v>
      </c>
      <c r="H95" s="342">
        <v>845.7</v>
      </c>
      <c r="I95" s="342">
        <v>886.85000000000014</v>
      </c>
      <c r="J95" s="342">
        <v>913.55000000000007</v>
      </c>
      <c r="K95" s="341">
        <v>860.15</v>
      </c>
      <c r="L95" s="341">
        <v>792.3</v>
      </c>
      <c r="M95" s="341">
        <v>5.7758700000000003</v>
      </c>
      <c r="N95" s="1"/>
      <c r="O95" s="1"/>
    </row>
    <row r="96" spans="1:15" ht="12.75" customHeight="1">
      <c r="A96" s="30">
        <v>86</v>
      </c>
      <c r="B96" s="367" t="s">
        <v>250</v>
      </c>
      <c r="C96" s="341">
        <v>108</v>
      </c>
      <c r="D96" s="342">
        <v>107.21666666666665</v>
      </c>
      <c r="E96" s="342">
        <v>106.08333333333331</v>
      </c>
      <c r="F96" s="342">
        <v>104.16666666666666</v>
      </c>
      <c r="G96" s="342">
        <v>103.03333333333332</v>
      </c>
      <c r="H96" s="342">
        <v>109.13333333333331</v>
      </c>
      <c r="I96" s="342">
        <v>110.26666666666667</v>
      </c>
      <c r="J96" s="342">
        <v>112.18333333333331</v>
      </c>
      <c r="K96" s="341">
        <v>108.35</v>
      </c>
      <c r="L96" s="341">
        <v>105.3</v>
      </c>
      <c r="M96" s="341">
        <v>9.7737099999999995</v>
      </c>
      <c r="N96" s="1"/>
      <c r="O96" s="1"/>
    </row>
    <row r="97" spans="1:15" ht="12.75" customHeight="1">
      <c r="A97" s="30">
        <v>87</v>
      </c>
      <c r="B97" s="367" t="s">
        <v>326</v>
      </c>
      <c r="C97" s="341">
        <v>447.75</v>
      </c>
      <c r="D97" s="342">
        <v>441.7</v>
      </c>
      <c r="E97" s="342">
        <v>432.4</v>
      </c>
      <c r="F97" s="342">
        <v>417.05</v>
      </c>
      <c r="G97" s="342">
        <v>407.75</v>
      </c>
      <c r="H97" s="342">
        <v>457.04999999999995</v>
      </c>
      <c r="I97" s="342">
        <v>466.35</v>
      </c>
      <c r="J97" s="342">
        <v>481.69999999999993</v>
      </c>
      <c r="K97" s="341">
        <v>451</v>
      </c>
      <c r="L97" s="341">
        <v>426.35</v>
      </c>
      <c r="M97" s="341">
        <v>3.5625100000000001</v>
      </c>
      <c r="N97" s="1"/>
      <c r="O97" s="1"/>
    </row>
    <row r="98" spans="1:15" ht="12.75" customHeight="1">
      <c r="A98" s="30">
        <v>88</v>
      </c>
      <c r="B98" s="367" t="s">
        <v>335</v>
      </c>
      <c r="C98" s="341">
        <v>1353.4</v>
      </c>
      <c r="D98" s="342">
        <v>1358.4333333333334</v>
      </c>
      <c r="E98" s="342">
        <v>1326.9666666666667</v>
      </c>
      <c r="F98" s="342">
        <v>1300.5333333333333</v>
      </c>
      <c r="G98" s="342">
        <v>1269.0666666666666</v>
      </c>
      <c r="H98" s="342">
        <v>1384.8666666666668</v>
      </c>
      <c r="I98" s="342">
        <v>1416.3333333333335</v>
      </c>
      <c r="J98" s="342">
        <v>1442.7666666666669</v>
      </c>
      <c r="K98" s="341">
        <v>1389.9</v>
      </c>
      <c r="L98" s="341">
        <v>1332</v>
      </c>
      <c r="M98" s="341">
        <v>6.4607000000000001</v>
      </c>
      <c r="N98" s="1"/>
      <c r="O98" s="1"/>
    </row>
    <row r="99" spans="1:15" ht="12.75" customHeight="1">
      <c r="A99" s="30">
        <v>89</v>
      </c>
      <c r="B99" s="367" t="s">
        <v>333</v>
      </c>
      <c r="C99" s="341">
        <v>977.05</v>
      </c>
      <c r="D99" s="342">
        <v>973.25</v>
      </c>
      <c r="E99" s="342">
        <v>962.5</v>
      </c>
      <c r="F99" s="342">
        <v>947.95</v>
      </c>
      <c r="G99" s="342">
        <v>937.2</v>
      </c>
      <c r="H99" s="342">
        <v>987.8</v>
      </c>
      <c r="I99" s="342">
        <v>998.55</v>
      </c>
      <c r="J99" s="342">
        <v>1013.0999999999999</v>
      </c>
      <c r="K99" s="341">
        <v>984</v>
      </c>
      <c r="L99" s="341">
        <v>958.7</v>
      </c>
      <c r="M99" s="341">
        <v>0.58831</v>
      </c>
      <c r="N99" s="1"/>
      <c r="O99" s="1"/>
    </row>
    <row r="100" spans="1:15" ht="12.75" customHeight="1">
      <c r="A100" s="30">
        <v>90</v>
      </c>
      <c r="B100" s="367" t="s">
        <v>334</v>
      </c>
      <c r="C100" s="341">
        <v>18.2</v>
      </c>
      <c r="D100" s="342">
        <v>18.149999999999999</v>
      </c>
      <c r="E100" s="342">
        <v>17.899999999999999</v>
      </c>
      <c r="F100" s="342">
        <v>17.600000000000001</v>
      </c>
      <c r="G100" s="342">
        <v>17.350000000000001</v>
      </c>
      <c r="H100" s="342">
        <v>18.449999999999996</v>
      </c>
      <c r="I100" s="342">
        <v>18.699999999999996</v>
      </c>
      <c r="J100" s="342">
        <v>18.999999999999993</v>
      </c>
      <c r="K100" s="341">
        <v>18.399999999999999</v>
      </c>
      <c r="L100" s="341">
        <v>17.850000000000001</v>
      </c>
      <c r="M100" s="341">
        <v>36.963259999999998</v>
      </c>
      <c r="N100" s="1"/>
      <c r="O100" s="1"/>
    </row>
    <row r="101" spans="1:15" ht="12.75" customHeight="1">
      <c r="A101" s="30">
        <v>91</v>
      </c>
      <c r="B101" s="367" t="s">
        <v>336</v>
      </c>
      <c r="C101" s="341">
        <v>593.45000000000005</v>
      </c>
      <c r="D101" s="342">
        <v>596.5333333333333</v>
      </c>
      <c r="E101" s="342">
        <v>585.06666666666661</v>
      </c>
      <c r="F101" s="342">
        <v>576.68333333333328</v>
      </c>
      <c r="G101" s="342">
        <v>565.21666666666658</v>
      </c>
      <c r="H101" s="342">
        <v>604.91666666666663</v>
      </c>
      <c r="I101" s="342">
        <v>616.38333333333333</v>
      </c>
      <c r="J101" s="342">
        <v>624.76666666666665</v>
      </c>
      <c r="K101" s="341">
        <v>608</v>
      </c>
      <c r="L101" s="341">
        <v>588.15</v>
      </c>
      <c r="M101" s="341">
        <v>2.0145499999999998</v>
      </c>
      <c r="N101" s="1"/>
      <c r="O101" s="1"/>
    </row>
    <row r="102" spans="1:15" ht="12.75" customHeight="1">
      <c r="A102" s="30">
        <v>92</v>
      </c>
      <c r="B102" s="367" t="s">
        <v>337</v>
      </c>
      <c r="C102" s="341">
        <v>764.65</v>
      </c>
      <c r="D102" s="342">
        <v>758.65</v>
      </c>
      <c r="E102" s="342">
        <v>746.25</v>
      </c>
      <c r="F102" s="342">
        <v>727.85</v>
      </c>
      <c r="G102" s="342">
        <v>715.45</v>
      </c>
      <c r="H102" s="342">
        <v>777.05</v>
      </c>
      <c r="I102" s="342">
        <v>789.44999999999982</v>
      </c>
      <c r="J102" s="342">
        <v>807.84999999999991</v>
      </c>
      <c r="K102" s="341">
        <v>771.05</v>
      </c>
      <c r="L102" s="341">
        <v>740.25</v>
      </c>
      <c r="M102" s="341">
        <v>1.1266700000000001</v>
      </c>
      <c r="N102" s="1"/>
      <c r="O102" s="1"/>
    </row>
    <row r="103" spans="1:15" ht="12.75" customHeight="1">
      <c r="A103" s="30">
        <v>93</v>
      </c>
      <c r="B103" s="367" t="s">
        <v>338</v>
      </c>
      <c r="C103" s="341">
        <v>4324.3999999999996</v>
      </c>
      <c r="D103" s="342">
        <v>4254.4833333333336</v>
      </c>
      <c r="E103" s="342">
        <v>4134.9666666666672</v>
      </c>
      <c r="F103" s="342">
        <v>3945.5333333333338</v>
      </c>
      <c r="G103" s="342">
        <v>3826.0166666666673</v>
      </c>
      <c r="H103" s="342">
        <v>4443.916666666667</v>
      </c>
      <c r="I103" s="342">
        <v>4563.4333333333334</v>
      </c>
      <c r="J103" s="342">
        <v>4752.8666666666668</v>
      </c>
      <c r="K103" s="341">
        <v>4374</v>
      </c>
      <c r="L103" s="341">
        <v>4065.05</v>
      </c>
      <c r="M103" s="341">
        <v>0.14199999999999999</v>
      </c>
      <c r="N103" s="1"/>
      <c r="O103" s="1"/>
    </row>
    <row r="104" spans="1:15" ht="12.75" customHeight="1">
      <c r="A104" s="30">
        <v>94</v>
      </c>
      <c r="B104" s="367" t="s">
        <v>249</v>
      </c>
      <c r="C104" s="341">
        <v>78.3</v>
      </c>
      <c r="D104" s="342">
        <v>77.533333333333317</v>
      </c>
      <c r="E104" s="342">
        <v>76.46666666666664</v>
      </c>
      <c r="F104" s="342">
        <v>74.633333333333326</v>
      </c>
      <c r="G104" s="342">
        <v>73.566666666666649</v>
      </c>
      <c r="H104" s="342">
        <v>79.366666666666632</v>
      </c>
      <c r="I104" s="342">
        <v>80.433333333333323</v>
      </c>
      <c r="J104" s="342">
        <v>82.266666666666623</v>
      </c>
      <c r="K104" s="341">
        <v>78.599999999999994</v>
      </c>
      <c r="L104" s="341">
        <v>75.7</v>
      </c>
      <c r="M104" s="341">
        <v>14.481400000000001</v>
      </c>
      <c r="N104" s="1"/>
      <c r="O104" s="1"/>
    </row>
    <row r="105" spans="1:15" ht="12.75" customHeight="1">
      <c r="A105" s="30">
        <v>95</v>
      </c>
      <c r="B105" s="367" t="s">
        <v>331</v>
      </c>
      <c r="C105" s="341">
        <v>592.85</v>
      </c>
      <c r="D105" s="342">
        <v>597.58333333333337</v>
      </c>
      <c r="E105" s="342">
        <v>585.26666666666677</v>
      </c>
      <c r="F105" s="342">
        <v>577.68333333333339</v>
      </c>
      <c r="G105" s="342">
        <v>565.36666666666679</v>
      </c>
      <c r="H105" s="342">
        <v>605.16666666666674</v>
      </c>
      <c r="I105" s="342">
        <v>617.48333333333335</v>
      </c>
      <c r="J105" s="342">
        <v>625.06666666666672</v>
      </c>
      <c r="K105" s="341">
        <v>609.9</v>
      </c>
      <c r="L105" s="341">
        <v>590</v>
      </c>
      <c r="M105" s="341">
        <v>2.3626100000000001</v>
      </c>
      <c r="N105" s="1"/>
      <c r="O105" s="1"/>
    </row>
    <row r="106" spans="1:15" ht="12.75" customHeight="1">
      <c r="A106" s="30">
        <v>96</v>
      </c>
      <c r="B106" s="367" t="s">
        <v>832</v>
      </c>
      <c r="C106" s="341">
        <v>171.25</v>
      </c>
      <c r="D106" s="342">
        <v>170.01666666666665</v>
      </c>
      <c r="E106" s="342">
        <v>166.08333333333331</v>
      </c>
      <c r="F106" s="342">
        <v>160.91666666666666</v>
      </c>
      <c r="G106" s="342">
        <v>156.98333333333332</v>
      </c>
      <c r="H106" s="342">
        <v>175.18333333333331</v>
      </c>
      <c r="I106" s="342">
        <v>179.11666666666665</v>
      </c>
      <c r="J106" s="342">
        <v>184.2833333333333</v>
      </c>
      <c r="K106" s="341">
        <v>173.95</v>
      </c>
      <c r="L106" s="341">
        <v>164.85</v>
      </c>
      <c r="M106" s="341">
        <v>10.82953</v>
      </c>
      <c r="N106" s="1"/>
      <c r="O106" s="1"/>
    </row>
    <row r="107" spans="1:15" ht="12.75" customHeight="1">
      <c r="A107" s="30">
        <v>97</v>
      </c>
      <c r="B107" s="367" t="s">
        <v>339</v>
      </c>
      <c r="C107" s="341">
        <v>262.25</v>
      </c>
      <c r="D107" s="342">
        <v>261.31666666666666</v>
      </c>
      <c r="E107" s="342">
        <v>255.73333333333335</v>
      </c>
      <c r="F107" s="342">
        <v>249.2166666666667</v>
      </c>
      <c r="G107" s="342">
        <v>243.63333333333338</v>
      </c>
      <c r="H107" s="342">
        <v>267.83333333333331</v>
      </c>
      <c r="I107" s="342">
        <v>273.41666666666669</v>
      </c>
      <c r="J107" s="342">
        <v>279.93333333333328</v>
      </c>
      <c r="K107" s="341">
        <v>266.89999999999998</v>
      </c>
      <c r="L107" s="341">
        <v>254.8</v>
      </c>
      <c r="M107" s="341">
        <v>2.1557400000000002</v>
      </c>
      <c r="N107" s="1"/>
      <c r="O107" s="1"/>
    </row>
    <row r="108" spans="1:15" ht="12.75" customHeight="1">
      <c r="A108" s="30">
        <v>98</v>
      </c>
      <c r="B108" s="367" t="s">
        <v>340</v>
      </c>
      <c r="C108" s="341">
        <v>377.7</v>
      </c>
      <c r="D108" s="342">
        <v>373.45</v>
      </c>
      <c r="E108" s="342">
        <v>367.9</v>
      </c>
      <c r="F108" s="342">
        <v>358.09999999999997</v>
      </c>
      <c r="G108" s="342">
        <v>352.54999999999995</v>
      </c>
      <c r="H108" s="342">
        <v>383.25</v>
      </c>
      <c r="I108" s="342">
        <v>388.80000000000007</v>
      </c>
      <c r="J108" s="342">
        <v>398.6</v>
      </c>
      <c r="K108" s="341">
        <v>379</v>
      </c>
      <c r="L108" s="341">
        <v>363.65</v>
      </c>
      <c r="M108" s="341">
        <v>9.0102200000000003</v>
      </c>
      <c r="N108" s="1"/>
      <c r="O108" s="1"/>
    </row>
    <row r="109" spans="1:15" ht="12.75" customHeight="1">
      <c r="A109" s="30">
        <v>99</v>
      </c>
      <c r="B109" s="367" t="s">
        <v>84</v>
      </c>
      <c r="C109" s="341">
        <v>690.95</v>
      </c>
      <c r="D109" s="342">
        <v>683.98333333333323</v>
      </c>
      <c r="E109" s="342">
        <v>674.96666666666647</v>
      </c>
      <c r="F109" s="342">
        <v>658.98333333333323</v>
      </c>
      <c r="G109" s="342">
        <v>649.96666666666647</v>
      </c>
      <c r="H109" s="342">
        <v>699.96666666666647</v>
      </c>
      <c r="I109" s="342">
        <v>708.98333333333312</v>
      </c>
      <c r="J109" s="342">
        <v>724.96666666666647</v>
      </c>
      <c r="K109" s="341">
        <v>693</v>
      </c>
      <c r="L109" s="341">
        <v>668</v>
      </c>
      <c r="M109" s="341">
        <v>22.172460000000001</v>
      </c>
      <c r="N109" s="1"/>
      <c r="O109" s="1"/>
    </row>
    <row r="110" spans="1:15" ht="12.75" customHeight="1">
      <c r="A110" s="30">
        <v>100</v>
      </c>
      <c r="B110" s="367" t="s">
        <v>341</v>
      </c>
      <c r="C110" s="341">
        <v>645.95000000000005</v>
      </c>
      <c r="D110" s="342">
        <v>645.2833333333333</v>
      </c>
      <c r="E110" s="342">
        <v>635.66666666666663</v>
      </c>
      <c r="F110" s="342">
        <v>625.38333333333333</v>
      </c>
      <c r="G110" s="342">
        <v>615.76666666666665</v>
      </c>
      <c r="H110" s="342">
        <v>655.56666666666661</v>
      </c>
      <c r="I110" s="342">
        <v>665.18333333333339</v>
      </c>
      <c r="J110" s="342">
        <v>675.46666666666658</v>
      </c>
      <c r="K110" s="341">
        <v>654.9</v>
      </c>
      <c r="L110" s="341">
        <v>635</v>
      </c>
      <c r="M110" s="341">
        <v>0.58304999999999996</v>
      </c>
      <c r="N110" s="1"/>
      <c r="O110" s="1"/>
    </row>
    <row r="111" spans="1:15" ht="12.75" customHeight="1">
      <c r="A111" s="30">
        <v>101</v>
      </c>
      <c r="B111" s="367" t="s">
        <v>85</v>
      </c>
      <c r="C111" s="341">
        <v>925.05</v>
      </c>
      <c r="D111" s="342">
        <v>922</v>
      </c>
      <c r="E111" s="342">
        <v>914.05</v>
      </c>
      <c r="F111" s="342">
        <v>903.05</v>
      </c>
      <c r="G111" s="342">
        <v>895.09999999999991</v>
      </c>
      <c r="H111" s="342">
        <v>933</v>
      </c>
      <c r="I111" s="342">
        <v>940.95</v>
      </c>
      <c r="J111" s="342">
        <v>951.95</v>
      </c>
      <c r="K111" s="341">
        <v>929.95</v>
      </c>
      <c r="L111" s="341">
        <v>911</v>
      </c>
      <c r="M111" s="341">
        <v>15.34018</v>
      </c>
      <c r="N111" s="1"/>
      <c r="O111" s="1"/>
    </row>
    <row r="112" spans="1:15" ht="12.75" customHeight="1">
      <c r="A112" s="30">
        <v>102</v>
      </c>
      <c r="B112" s="367" t="s">
        <v>86</v>
      </c>
      <c r="C112" s="341">
        <v>169.55</v>
      </c>
      <c r="D112" s="342">
        <v>166.68333333333334</v>
      </c>
      <c r="E112" s="342">
        <v>163.41666666666669</v>
      </c>
      <c r="F112" s="342">
        <v>157.28333333333336</v>
      </c>
      <c r="G112" s="342">
        <v>154.01666666666671</v>
      </c>
      <c r="H112" s="342">
        <v>172.81666666666666</v>
      </c>
      <c r="I112" s="342">
        <v>176.08333333333331</v>
      </c>
      <c r="J112" s="342">
        <v>182.21666666666664</v>
      </c>
      <c r="K112" s="341">
        <v>169.95</v>
      </c>
      <c r="L112" s="341">
        <v>160.55000000000001</v>
      </c>
      <c r="M112" s="341">
        <v>208.72238999999999</v>
      </c>
      <c r="N112" s="1"/>
      <c r="O112" s="1"/>
    </row>
    <row r="113" spans="1:15" ht="12.75" customHeight="1">
      <c r="A113" s="30">
        <v>103</v>
      </c>
      <c r="B113" s="367" t="s">
        <v>342</v>
      </c>
      <c r="C113" s="341">
        <v>289.89999999999998</v>
      </c>
      <c r="D113" s="342">
        <v>288.88333333333333</v>
      </c>
      <c r="E113" s="342">
        <v>286.11666666666667</v>
      </c>
      <c r="F113" s="342">
        <v>282.33333333333337</v>
      </c>
      <c r="G113" s="342">
        <v>279.56666666666672</v>
      </c>
      <c r="H113" s="342">
        <v>292.66666666666663</v>
      </c>
      <c r="I113" s="342">
        <v>295.43333333333328</v>
      </c>
      <c r="J113" s="342">
        <v>299.21666666666658</v>
      </c>
      <c r="K113" s="341">
        <v>291.64999999999998</v>
      </c>
      <c r="L113" s="341">
        <v>285.10000000000002</v>
      </c>
      <c r="M113" s="341">
        <v>1.9997799999999999</v>
      </c>
      <c r="N113" s="1"/>
      <c r="O113" s="1"/>
    </row>
    <row r="114" spans="1:15" ht="12.75" customHeight="1">
      <c r="A114" s="30">
        <v>104</v>
      </c>
      <c r="B114" s="367" t="s">
        <v>88</v>
      </c>
      <c r="C114" s="341">
        <v>4535.5</v>
      </c>
      <c r="D114" s="342">
        <v>4488.9000000000005</v>
      </c>
      <c r="E114" s="342">
        <v>4416.6000000000013</v>
      </c>
      <c r="F114" s="342">
        <v>4297.7000000000007</v>
      </c>
      <c r="G114" s="342">
        <v>4225.4000000000015</v>
      </c>
      <c r="H114" s="342">
        <v>4607.8000000000011</v>
      </c>
      <c r="I114" s="342">
        <v>4680.1000000000004</v>
      </c>
      <c r="J114" s="342">
        <v>4799.0000000000009</v>
      </c>
      <c r="K114" s="341">
        <v>4561.2</v>
      </c>
      <c r="L114" s="341">
        <v>4370</v>
      </c>
      <c r="M114" s="341">
        <v>2.9420600000000001</v>
      </c>
      <c r="N114" s="1"/>
      <c r="O114" s="1"/>
    </row>
    <row r="115" spans="1:15" ht="12.75" customHeight="1">
      <c r="A115" s="30">
        <v>105</v>
      </c>
      <c r="B115" s="367" t="s">
        <v>89</v>
      </c>
      <c r="C115" s="341">
        <v>1450.4</v>
      </c>
      <c r="D115" s="342">
        <v>1434.4333333333334</v>
      </c>
      <c r="E115" s="342">
        <v>1413.9666666666667</v>
      </c>
      <c r="F115" s="342">
        <v>1377.5333333333333</v>
      </c>
      <c r="G115" s="342">
        <v>1357.0666666666666</v>
      </c>
      <c r="H115" s="342">
        <v>1470.8666666666668</v>
      </c>
      <c r="I115" s="342">
        <v>1491.3333333333335</v>
      </c>
      <c r="J115" s="342">
        <v>1527.7666666666669</v>
      </c>
      <c r="K115" s="341">
        <v>1454.9</v>
      </c>
      <c r="L115" s="341">
        <v>1398</v>
      </c>
      <c r="M115" s="341">
        <v>7.85968</v>
      </c>
      <c r="N115" s="1"/>
      <c r="O115" s="1"/>
    </row>
    <row r="116" spans="1:15" ht="12.75" customHeight="1">
      <c r="A116" s="30">
        <v>106</v>
      </c>
      <c r="B116" s="367" t="s">
        <v>90</v>
      </c>
      <c r="C116" s="341">
        <v>599.20000000000005</v>
      </c>
      <c r="D116" s="342">
        <v>590.15</v>
      </c>
      <c r="E116" s="342">
        <v>579.15</v>
      </c>
      <c r="F116" s="342">
        <v>559.1</v>
      </c>
      <c r="G116" s="342">
        <v>548.1</v>
      </c>
      <c r="H116" s="342">
        <v>610.19999999999993</v>
      </c>
      <c r="I116" s="342">
        <v>621.19999999999993</v>
      </c>
      <c r="J116" s="342">
        <v>641.24999999999989</v>
      </c>
      <c r="K116" s="341">
        <v>601.15</v>
      </c>
      <c r="L116" s="341">
        <v>570.1</v>
      </c>
      <c r="M116" s="341">
        <v>12.42329</v>
      </c>
      <c r="N116" s="1"/>
      <c r="O116" s="1"/>
    </row>
    <row r="117" spans="1:15" ht="12.75" customHeight="1">
      <c r="A117" s="30">
        <v>107</v>
      </c>
      <c r="B117" s="367" t="s">
        <v>91</v>
      </c>
      <c r="C117" s="341">
        <v>773.9</v>
      </c>
      <c r="D117" s="342">
        <v>765.65</v>
      </c>
      <c r="E117" s="342">
        <v>755.65</v>
      </c>
      <c r="F117" s="342">
        <v>737.4</v>
      </c>
      <c r="G117" s="342">
        <v>727.4</v>
      </c>
      <c r="H117" s="342">
        <v>783.9</v>
      </c>
      <c r="I117" s="342">
        <v>793.9</v>
      </c>
      <c r="J117" s="342">
        <v>812.15</v>
      </c>
      <c r="K117" s="341">
        <v>775.65</v>
      </c>
      <c r="L117" s="341">
        <v>747.4</v>
      </c>
      <c r="M117" s="341">
        <v>2.7122099999999998</v>
      </c>
      <c r="N117" s="1"/>
      <c r="O117" s="1"/>
    </row>
    <row r="118" spans="1:15" ht="12.75" customHeight="1">
      <c r="A118" s="30">
        <v>108</v>
      </c>
      <c r="B118" s="367" t="s">
        <v>344</v>
      </c>
      <c r="C118" s="341">
        <v>749.95</v>
      </c>
      <c r="D118" s="342">
        <v>734.73333333333323</v>
      </c>
      <c r="E118" s="342">
        <v>712.46666666666647</v>
      </c>
      <c r="F118" s="342">
        <v>674.98333333333323</v>
      </c>
      <c r="G118" s="342">
        <v>652.71666666666647</v>
      </c>
      <c r="H118" s="342">
        <v>772.21666666666647</v>
      </c>
      <c r="I118" s="342">
        <v>794.48333333333312</v>
      </c>
      <c r="J118" s="342">
        <v>831.96666666666647</v>
      </c>
      <c r="K118" s="341">
        <v>757</v>
      </c>
      <c r="L118" s="341">
        <v>697.25</v>
      </c>
      <c r="M118" s="341">
        <v>2.1254200000000001</v>
      </c>
      <c r="N118" s="1"/>
      <c r="O118" s="1"/>
    </row>
    <row r="119" spans="1:15" ht="12.75" customHeight="1">
      <c r="A119" s="30">
        <v>109</v>
      </c>
      <c r="B119" s="367" t="s">
        <v>327</v>
      </c>
      <c r="C119" s="341">
        <v>2878.15</v>
      </c>
      <c r="D119" s="342">
        <v>2835.4833333333336</v>
      </c>
      <c r="E119" s="342">
        <v>2696.2666666666673</v>
      </c>
      <c r="F119" s="342">
        <v>2514.3833333333337</v>
      </c>
      <c r="G119" s="342">
        <v>2375.1666666666674</v>
      </c>
      <c r="H119" s="342">
        <v>3017.3666666666672</v>
      </c>
      <c r="I119" s="342">
        <v>3156.5833333333335</v>
      </c>
      <c r="J119" s="342">
        <v>3338.4666666666672</v>
      </c>
      <c r="K119" s="341">
        <v>2974.7</v>
      </c>
      <c r="L119" s="341">
        <v>2653.6</v>
      </c>
      <c r="M119" s="341">
        <v>0.45674999999999999</v>
      </c>
      <c r="N119" s="1"/>
      <c r="O119" s="1"/>
    </row>
    <row r="120" spans="1:15" ht="12.75" customHeight="1">
      <c r="A120" s="30">
        <v>110</v>
      </c>
      <c r="B120" s="367" t="s">
        <v>251</v>
      </c>
      <c r="C120" s="341">
        <v>428.5</v>
      </c>
      <c r="D120" s="342">
        <v>423.43333333333334</v>
      </c>
      <c r="E120" s="342">
        <v>416.11666666666667</v>
      </c>
      <c r="F120" s="342">
        <v>403.73333333333335</v>
      </c>
      <c r="G120" s="342">
        <v>396.41666666666669</v>
      </c>
      <c r="H120" s="342">
        <v>435.81666666666666</v>
      </c>
      <c r="I120" s="342">
        <v>443.13333333333338</v>
      </c>
      <c r="J120" s="342">
        <v>455.51666666666665</v>
      </c>
      <c r="K120" s="341">
        <v>430.75</v>
      </c>
      <c r="L120" s="341">
        <v>411.05</v>
      </c>
      <c r="M120" s="341">
        <v>26.65823</v>
      </c>
      <c r="N120" s="1"/>
      <c r="O120" s="1"/>
    </row>
    <row r="121" spans="1:15" ht="12.75" customHeight="1">
      <c r="A121" s="30">
        <v>111</v>
      </c>
      <c r="B121" s="367" t="s">
        <v>328</v>
      </c>
      <c r="C121" s="341">
        <v>218.35</v>
      </c>
      <c r="D121" s="342">
        <v>216.56666666666669</v>
      </c>
      <c r="E121" s="342">
        <v>213.33333333333337</v>
      </c>
      <c r="F121" s="342">
        <v>208.31666666666669</v>
      </c>
      <c r="G121" s="342">
        <v>205.08333333333337</v>
      </c>
      <c r="H121" s="342">
        <v>221.58333333333337</v>
      </c>
      <c r="I121" s="342">
        <v>224.81666666666666</v>
      </c>
      <c r="J121" s="342">
        <v>229.83333333333337</v>
      </c>
      <c r="K121" s="341">
        <v>219.8</v>
      </c>
      <c r="L121" s="341">
        <v>211.55</v>
      </c>
      <c r="M121" s="341">
        <v>1.3223400000000001</v>
      </c>
      <c r="N121" s="1"/>
      <c r="O121" s="1"/>
    </row>
    <row r="122" spans="1:15" ht="12.75" customHeight="1">
      <c r="A122" s="30">
        <v>112</v>
      </c>
      <c r="B122" s="367" t="s">
        <v>92</v>
      </c>
      <c r="C122" s="341">
        <v>125.15</v>
      </c>
      <c r="D122" s="342">
        <v>124.45</v>
      </c>
      <c r="E122" s="342">
        <v>123.4</v>
      </c>
      <c r="F122" s="342">
        <v>121.65</v>
      </c>
      <c r="G122" s="342">
        <v>120.60000000000001</v>
      </c>
      <c r="H122" s="342">
        <v>126.2</v>
      </c>
      <c r="I122" s="342">
        <v>127.24999999999999</v>
      </c>
      <c r="J122" s="342">
        <v>129</v>
      </c>
      <c r="K122" s="341">
        <v>125.5</v>
      </c>
      <c r="L122" s="341">
        <v>122.7</v>
      </c>
      <c r="M122" s="341">
        <v>11.737410000000001</v>
      </c>
      <c r="N122" s="1"/>
      <c r="O122" s="1"/>
    </row>
    <row r="123" spans="1:15" ht="12.75" customHeight="1">
      <c r="A123" s="30">
        <v>113</v>
      </c>
      <c r="B123" s="367" t="s">
        <v>93</v>
      </c>
      <c r="C123" s="341">
        <v>957.25</v>
      </c>
      <c r="D123" s="342">
        <v>951</v>
      </c>
      <c r="E123" s="342">
        <v>942.45</v>
      </c>
      <c r="F123" s="342">
        <v>927.65000000000009</v>
      </c>
      <c r="G123" s="342">
        <v>919.10000000000014</v>
      </c>
      <c r="H123" s="342">
        <v>965.8</v>
      </c>
      <c r="I123" s="342">
        <v>974.34999999999991</v>
      </c>
      <c r="J123" s="342">
        <v>989.14999999999986</v>
      </c>
      <c r="K123" s="341">
        <v>959.55</v>
      </c>
      <c r="L123" s="341">
        <v>936.2</v>
      </c>
      <c r="M123" s="341">
        <v>1.99733</v>
      </c>
      <c r="N123" s="1"/>
      <c r="O123" s="1"/>
    </row>
    <row r="124" spans="1:15" ht="12.75" customHeight="1">
      <c r="A124" s="30">
        <v>114</v>
      </c>
      <c r="B124" s="367" t="s">
        <v>345</v>
      </c>
      <c r="C124" s="341">
        <v>817.25</v>
      </c>
      <c r="D124" s="342">
        <v>815.75</v>
      </c>
      <c r="E124" s="342">
        <v>806.5</v>
      </c>
      <c r="F124" s="342">
        <v>795.75</v>
      </c>
      <c r="G124" s="342">
        <v>786.5</v>
      </c>
      <c r="H124" s="342">
        <v>826.5</v>
      </c>
      <c r="I124" s="342">
        <v>835.75</v>
      </c>
      <c r="J124" s="342">
        <v>846.5</v>
      </c>
      <c r="K124" s="341">
        <v>825</v>
      </c>
      <c r="L124" s="341">
        <v>805</v>
      </c>
      <c r="M124" s="341">
        <v>2.36259</v>
      </c>
      <c r="N124" s="1"/>
      <c r="O124" s="1"/>
    </row>
    <row r="125" spans="1:15" ht="12.75" customHeight="1">
      <c r="A125" s="30">
        <v>115</v>
      </c>
      <c r="B125" s="367" t="s">
        <v>94</v>
      </c>
      <c r="C125" s="341">
        <v>563.35</v>
      </c>
      <c r="D125" s="342">
        <v>553.4666666666667</v>
      </c>
      <c r="E125" s="342">
        <v>536.83333333333337</v>
      </c>
      <c r="F125" s="342">
        <v>510.31666666666672</v>
      </c>
      <c r="G125" s="342">
        <v>493.68333333333339</v>
      </c>
      <c r="H125" s="342">
        <v>579.98333333333335</v>
      </c>
      <c r="I125" s="342">
        <v>596.61666666666656</v>
      </c>
      <c r="J125" s="342">
        <v>623.13333333333333</v>
      </c>
      <c r="K125" s="341">
        <v>570.1</v>
      </c>
      <c r="L125" s="341">
        <v>526.95000000000005</v>
      </c>
      <c r="M125" s="341">
        <v>79.929900000000004</v>
      </c>
      <c r="N125" s="1"/>
      <c r="O125" s="1"/>
    </row>
    <row r="126" spans="1:15" ht="12.75" customHeight="1">
      <c r="A126" s="30">
        <v>116</v>
      </c>
      <c r="B126" s="367" t="s">
        <v>252</v>
      </c>
      <c r="C126" s="341">
        <v>1567</v>
      </c>
      <c r="D126" s="342">
        <v>1552.7166666666665</v>
      </c>
      <c r="E126" s="342">
        <v>1507.4333333333329</v>
      </c>
      <c r="F126" s="342">
        <v>1447.8666666666666</v>
      </c>
      <c r="G126" s="342">
        <v>1402.583333333333</v>
      </c>
      <c r="H126" s="342">
        <v>1612.2833333333328</v>
      </c>
      <c r="I126" s="342">
        <v>1657.5666666666662</v>
      </c>
      <c r="J126" s="342">
        <v>1717.1333333333328</v>
      </c>
      <c r="K126" s="341">
        <v>1598</v>
      </c>
      <c r="L126" s="341">
        <v>1493.15</v>
      </c>
      <c r="M126" s="341">
        <v>4.6261400000000004</v>
      </c>
      <c r="N126" s="1"/>
      <c r="O126" s="1"/>
    </row>
    <row r="127" spans="1:15" ht="12.75" customHeight="1">
      <c r="A127" s="30">
        <v>117</v>
      </c>
      <c r="B127" s="367" t="s">
        <v>350</v>
      </c>
      <c r="C127" s="341">
        <v>268.85000000000002</v>
      </c>
      <c r="D127" s="342">
        <v>263.93333333333334</v>
      </c>
      <c r="E127" s="342">
        <v>255.91666666666669</v>
      </c>
      <c r="F127" s="342">
        <v>242.98333333333335</v>
      </c>
      <c r="G127" s="342">
        <v>234.9666666666667</v>
      </c>
      <c r="H127" s="342">
        <v>276.86666666666667</v>
      </c>
      <c r="I127" s="342">
        <v>284.88333333333333</v>
      </c>
      <c r="J127" s="342">
        <v>297.81666666666666</v>
      </c>
      <c r="K127" s="341">
        <v>271.95</v>
      </c>
      <c r="L127" s="341">
        <v>251</v>
      </c>
      <c r="M127" s="341">
        <v>8.6654300000000006</v>
      </c>
      <c r="N127" s="1"/>
      <c r="O127" s="1"/>
    </row>
    <row r="128" spans="1:15" ht="12.75" customHeight="1">
      <c r="A128" s="30">
        <v>118</v>
      </c>
      <c r="B128" s="367" t="s">
        <v>346</v>
      </c>
      <c r="C128" s="341">
        <v>72.900000000000006</v>
      </c>
      <c r="D128" s="342">
        <v>72.2</v>
      </c>
      <c r="E128" s="342">
        <v>71.2</v>
      </c>
      <c r="F128" s="342">
        <v>69.5</v>
      </c>
      <c r="G128" s="342">
        <v>68.5</v>
      </c>
      <c r="H128" s="342">
        <v>73.900000000000006</v>
      </c>
      <c r="I128" s="342">
        <v>74.900000000000006</v>
      </c>
      <c r="J128" s="342">
        <v>76.600000000000009</v>
      </c>
      <c r="K128" s="341">
        <v>73.2</v>
      </c>
      <c r="L128" s="341">
        <v>70.5</v>
      </c>
      <c r="M128" s="341">
        <v>7.7771600000000003</v>
      </c>
      <c r="N128" s="1"/>
      <c r="O128" s="1"/>
    </row>
    <row r="129" spans="1:15" ht="12.75" customHeight="1">
      <c r="A129" s="30">
        <v>119</v>
      </c>
      <c r="B129" s="367" t="s">
        <v>347</v>
      </c>
      <c r="C129" s="341">
        <v>1047.0999999999999</v>
      </c>
      <c r="D129" s="342">
        <v>1025.6166666666666</v>
      </c>
      <c r="E129" s="342">
        <v>995.23333333333312</v>
      </c>
      <c r="F129" s="342">
        <v>943.36666666666656</v>
      </c>
      <c r="G129" s="342">
        <v>912.98333333333312</v>
      </c>
      <c r="H129" s="342">
        <v>1077.4833333333331</v>
      </c>
      <c r="I129" s="342">
        <v>1107.8666666666668</v>
      </c>
      <c r="J129" s="342">
        <v>1159.7333333333331</v>
      </c>
      <c r="K129" s="341">
        <v>1056</v>
      </c>
      <c r="L129" s="341">
        <v>973.75</v>
      </c>
      <c r="M129" s="341">
        <v>0.83796999999999999</v>
      </c>
      <c r="N129" s="1"/>
      <c r="O129" s="1"/>
    </row>
    <row r="130" spans="1:15" ht="12.75" customHeight="1">
      <c r="A130" s="30">
        <v>120</v>
      </c>
      <c r="B130" s="367" t="s">
        <v>95</v>
      </c>
      <c r="C130" s="341">
        <v>1999.05</v>
      </c>
      <c r="D130" s="342">
        <v>1987.8666666666668</v>
      </c>
      <c r="E130" s="342">
        <v>1956.7333333333336</v>
      </c>
      <c r="F130" s="342">
        <v>1914.4166666666667</v>
      </c>
      <c r="G130" s="342">
        <v>1883.2833333333335</v>
      </c>
      <c r="H130" s="342">
        <v>2030.1833333333336</v>
      </c>
      <c r="I130" s="342">
        <v>2061.3166666666666</v>
      </c>
      <c r="J130" s="342">
        <v>2103.6333333333337</v>
      </c>
      <c r="K130" s="341">
        <v>2019</v>
      </c>
      <c r="L130" s="341">
        <v>1945.55</v>
      </c>
      <c r="M130" s="341">
        <v>8.6464200000000009</v>
      </c>
      <c r="N130" s="1"/>
      <c r="O130" s="1"/>
    </row>
    <row r="131" spans="1:15" ht="12.75" customHeight="1">
      <c r="A131" s="30">
        <v>121</v>
      </c>
      <c r="B131" s="367" t="s">
        <v>348</v>
      </c>
      <c r="C131" s="341">
        <v>263.14999999999998</v>
      </c>
      <c r="D131" s="342">
        <v>261.38333333333333</v>
      </c>
      <c r="E131" s="342">
        <v>257.76666666666665</v>
      </c>
      <c r="F131" s="342">
        <v>252.38333333333333</v>
      </c>
      <c r="G131" s="342">
        <v>248.76666666666665</v>
      </c>
      <c r="H131" s="342">
        <v>266.76666666666665</v>
      </c>
      <c r="I131" s="342">
        <v>270.38333333333333</v>
      </c>
      <c r="J131" s="342">
        <v>275.76666666666665</v>
      </c>
      <c r="K131" s="341">
        <v>265</v>
      </c>
      <c r="L131" s="341">
        <v>256</v>
      </c>
      <c r="M131" s="341">
        <v>45.024549999999998</v>
      </c>
      <c r="N131" s="1"/>
      <c r="O131" s="1"/>
    </row>
    <row r="132" spans="1:15" ht="12.75" customHeight="1">
      <c r="A132" s="30">
        <v>122</v>
      </c>
      <c r="B132" s="367" t="s">
        <v>253</v>
      </c>
      <c r="C132" s="341">
        <v>78.599999999999994</v>
      </c>
      <c r="D132" s="342">
        <v>77.11666666666666</v>
      </c>
      <c r="E132" s="342">
        <v>73.133333333333326</v>
      </c>
      <c r="F132" s="342">
        <v>67.666666666666671</v>
      </c>
      <c r="G132" s="342">
        <v>63.683333333333337</v>
      </c>
      <c r="H132" s="342">
        <v>82.583333333333314</v>
      </c>
      <c r="I132" s="342">
        <v>86.566666666666634</v>
      </c>
      <c r="J132" s="342">
        <v>92.033333333333303</v>
      </c>
      <c r="K132" s="341">
        <v>81.099999999999994</v>
      </c>
      <c r="L132" s="341">
        <v>71.650000000000006</v>
      </c>
      <c r="M132" s="341">
        <v>152.27782999999999</v>
      </c>
      <c r="N132" s="1"/>
      <c r="O132" s="1"/>
    </row>
    <row r="133" spans="1:15" ht="12.75" customHeight="1">
      <c r="A133" s="30">
        <v>123</v>
      </c>
      <c r="B133" s="367" t="s">
        <v>349</v>
      </c>
      <c r="C133" s="341">
        <v>733.5</v>
      </c>
      <c r="D133" s="342">
        <v>733.5</v>
      </c>
      <c r="E133" s="342">
        <v>722</v>
      </c>
      <c r="F133" s="342">
        <v>710.5</v>
      </c>
      <c r="G133" s="342">
        <v>699</v>
      </c>
      <c r="H133" s="342">
        <v>745</v>
      </c>
      <c r="I133" s="342">
        <v>756.5</v>
      </c>
      <c r="J133" s="342">
        <v>768</v>
      </c>
      <c r="K133" s="341">
        <v>745</v>
      </c>
      <c r="L133" s="341">
        <v>722</v>
      </c>
      <c r="M133" s="341">
        <v>0.48492000000000002</v>
      </c>
      <c r="N133" s="1"/>
      <c r="O133" s="1"/>
    </row>
    <row r="134" spans="1:15" ht="12.75" customHeight="1">
      <c r="A134" s="30">
        <v>124</v>
      </c>
      <c r="B134" s="367" t="s">
        <v>96</v>
      </c>
      <c r="C134" s="341">
        <v>4265</v>
      </c>
      <c r="D134" s="342">
        <v>4209.3666666666659</v>
      </c>
      <c r="E134" s="342">
        <v>4134.3333333333321</v>
      </c>
      <c r="F134" s="342">
        <v>4003.6666666666661</v>
      </c>
      <c r="G134" s="342">
        <v>3928.6333333333323</v>
      </c>
      <c r="H134" s="342">
        <v>4340.0333333333319</v>
      </c>
      <c r="I134" s="342">
        <v>4415.0666666666666</v>
      </c>
      <c r="J134" s="342">
        <v>4545.7333333333318</v>
      </c>
      <c r="K134" s="341">
        <v>4284.3999999999996</v>
      </c>
      <c r="L134" s="341">
        <v>4078.7</v>
      </c>
      <c r="M134" s="341">
        <v>6.1166999999999998</v>
      </c>
      <c r="N134" s="1"/>
      <c r="O134" s="1"/>
    </row>
    <row r="135" spans="1:15" ht="12.75" customHeight="1">
      <c r="A135" s="30">
        <v>125</v>
      </c>
      <c r="B135" s="367" t="s">
        <v>254</v>
      </c>
      <c r="C135" s="341">
        <v>4318.25</v>
      </c>
      <c r="D135" s="342">
        <v>4303.833333333333</v>
      </c>
      <c r="E135" s="342">
        <v>4256.6666666666661</v>
      </c>
      <c r="F135" s="342">
        <v>4195.083333333333</v>
      </c>
      <c r="G135" s="342">
        <v>4147.9166666666661</v>
      </c>
      <c r="H135" s="342">
        <v>4365.4166666666661</v>
      </c>
      <c r="I135" s="342">
        <v>4412.5833333333321</v>
      </c>
      <c r="J135" s="342">
        <v>4474.1666666666661</v>
      </c>
      <c r="K135" s="341">
        <v>4351</v>
      </c>
      <c r="L135" s="341">
        <v>4242.25</v>
      </c>
      <c r="M135" s="341">
        <v>3.4538500000000001</v>
      </c>
      <c r="N135" s="1"/>
      <c r="O135" s="1"/>
    </row>
    <row r="136" spans="1:15" ht="12.75" customHeight="1">
      <c r="A136" s="30">
        <v>126</v>
      </c>
      <c r="B136" s="367" t="s">
        <v>98</v>
      </c>
      <c r="C136" s="341">
        <v>350.75</v>
      </c>
      <c r="D136" s="342">
        <v>347.75</v>
      </c>
      <c r="E136" s="342">
        <v>343.1</v>
      </c>
      <c r="F136" s="342">
        <v>335.45000000000005</v>
      </c>
      <c r="G136" s="342">
        <v>330.80000000000007</v>
      </c>
      <c r="H136" s="342">
        <v>355.4</v>
      </c>
      <c r="I136" s="342">
        <v>360.04999999999995</v>
      </c>
      <c r="J136" s="342">
        <v>367.69999999999993</v>
      </c>
      <c r="K136" s="341">
        <v>352.4</v>
      </c>
      <c r="L136" s="341">
        <v>340.1</v>
      </c>
      <c r="M136" s="341">
        <v>88.506969999999995</v>
      </c>
      <c r="N136" s="1"/>
      <c r="O136" s="1"/>
    </row>
    <row r="137" spans="1:15" ht="12.75" customHeight="1">
      <c r="A137" s="30">
        <v>127</v>
      </c>
      <c r="B137" s="367" t="s">
        <v>245</v>
      </c>
      <c r="C137" s="341">
        <v>4340.3500000000004</v>
      </c>
      <c r="D137" s="342">
        <v>4252.4833333333336</v>
      </c>
      <c r="E137" s="342">
        <v>4149.9666666666672</v>
      </c>
      <c r="F137" s="342">
        <v>3959.5833333333335</v>
      </c>
      <c r="G137" s="342">
        <v>3857.0666666666671</v>
      </c>
      <c r="H137" s="342">
        <v>4442.8666666666668</v>
      </c>
      <c r="I137" s="342">
        <v>4545.3833333333332</v>
      </c>
      <c r="J137" s="342">
        <v>4735.7666666666673</v>
      </c>
      <c r="K137" s="341">
        <v>4355</v>
      </c>
      <c r="L137" s="341">
        <v>4062.1</v>
      </c>
      <c r="M137" s="341">
        <v>6.4756900000000002</v>
      </c>
      <c r="N137" s="1"/>
      <c r="O137" s="1"/>
    </row>
    <row r="138" spans="1:15" ht="12.75" customHeight="1">
      <c r="A138" s="30">
        <v>128</v>
      </c>
      <c r="B138" s="367" t="s">
        <v>99</v>
      </c>
      <c r="C138" s="341">
        <v>4063.4</v>
      </c>
      <c r="D138" s="342">
        <v>4088.6333333333332</v>
      </c>
      <c r="E138" s="342">
        <v>4027.2666666666664</v>
      </c>
      <c r="F138" s="342">
        <v>3991.1333333333332</v>
      </c>
      <c r="G138" s="342">
        <v>3929.7666666666664</v>
      </c>
      <c r="H138" s="342">
        <v>4124.7666666666664</v>
      </c>
      <c r="I138" s="342">
        <v>4186.1333333333332</v>
      </c>
      <c r="J138" s="342">
        <v>4222.2666666666664</v>
      </c>
      <c r="K138" s="341">
        <v>4150</v>
      </c>
      <c r="L138" s="341">
        <v>4052.5</v>
      </c>
      <c r="M138" s="341">
        <v>9.8285</v>
      </c>
      <c r="N138" s="1"/>
      <c r="O138" s="1"/>
    </row>
    <row r="139" spans="1:15" ht="12.75" customHeight="1">
      <c r="A139" s="30">
        <v>129</v>
      </c>
      <c r="B139" s="367" t="s">
        <v>564</v>
      </c>
      <c r="C139" s="341">
        <v>2150.8000000000002</v>
      </c>
      <c r="D139" s="342">
        <v>2150</v>
      </c>
      <c r="E139" s="342">
        <v>2102.75</v>
      </c>
      <c r="F139" s="342">
        <v>2054.6999999999998</v>
      </c>
      <c r="G139" s="342">
        <v>2007.4499999999998</v>
      </c>
      <c r="H139" s="342">
        <v>2198.0500000000002</v>
      </c>
      <c r="I139" s="342">
        <v>2245.3000000000002</v>
      </c>
      <c r="J139" s="342">
        <v>2293.3500000000004</v>
      </c>
      <c r="K139" s="341">
        <v>2197.25</v>
      </c>
      <c r="L139" s="341">
        <v>2101.9499999999998</v>
      </c>
      <c r="M139" s="341">
        <v>0.53839000000000004</v>
      </c>
      <c r="N139" s="1"/>
      <c r="O139" s="1"/>
    </row>
    <row r="140" spans="1:15" ht="12.75" customHeight="1">
      <c r="A140" s="30">
        <v>130</v>
      </c>
      <c r="B140" s="367" t="s">
        <v>354</v>
      </c>
      <c r="C140" s="341">
        <v>54.55</v>
      </c>
      <c r="D140" s="342">
        <v>55.866666666666667</v>
      </c>
      <c r="E140" s="342">
        <v>52.333333333333336</v>
      </c>
      <c r="F140" s="342">
        <v>50.116666666666667</v>
      </c>
      <c r="G140" s="342">
        <v>46.583333333333336</v>
      </c>
      <c r="H140" s="342">
        <v>58.083333333333336</v>
      </c>
      <c r="I140" s="342">
        <v>61.616666666666667</v>
      </c>
      <c r="J140" s="342">
        <v>63.833333333333336</v>
      </c>
      <c r="K140" s="341">
        <v>59.4</v>
      </c>
      <c r="L140" s="341">
        <v>53.65</v>
      </c>
      <c r="M140" s="341">
        <v>64.092359999999999</v>
      </c>
      <c r="N140" s="1"/>
      <c r="O140" s="1"/>
    </row>
    <row r="141" spans="1:15" ht="12.75" customHeight="1">
      <c r="A141" s="30">
        <v>131</v>
      </c>
      <c r="B141" s="367" t="s">
        <v>100</v>
      </c>
      <c r="C141" s="341">
        <v>2589.8000000000002</v>
      </c>
      <c r="D141" s="342">
        <v>2582.5</v>
      </c>
      <c r="E141" s="342">
        <v>2550.0500000000002</v>
      </c>
      <c r="F141" s="342">
        <v>2510.3000000000002</v>
      </c>
      <c r="G141" s="342">
        <v>2477.8500000000004</v>
      </c>
      <c r="H141" s="342">
        <v>2622.25</v>
      </c>
      <c r="I141" s="342">
        <v>2654.7</v>
      </c>
      <c r="J141" s="342">
        <v>2694.45</v>
      </c>
      <c r="K141" s="341">
        <v>2614.9499999999998</v>
      </c>
      <c r="L141" s="341">
        <v>2542.75</v>
      </c>
      <c r="M141" s="341">
        <v>8.1519100000000009</v>
      </c>
      <c r="N141" s="1"/>
      <c r="O141" s="1"/>
    </row>
    <row r="142" spans="1:15" ht="12.75" customHeight="1">
      <c r="A142" s="30">
        <v>132</v>
      </c>
      <c r="B142" s="367" t="s">
        <v>351</v>
      </c>
      <c r="C142" s="341">
        <v>413.95</v>
      </c>
      <c r="D142" s="342">
        <v>412.76666666666671</v>
      </c>
      <c r="E142" s="342">
        <v>408.53333333333342</v>
      </c>
      <c r="F142" s="342">
        <v>403.11666666666673</v>
      </c>
      <c r="G142" s="342">
        <v>398.88333333333344</v>
      </c>
      <c r="H142" s="342">
        <v>418.18333333333339</v>
      </c>
      <c r="I142" s="342">
        <v>422.41666666666663</v>
      </c>
      <c r="J142" s="342">
        <v>427.83333333333337</v>
      </c>
      <c r="K142" s="341">
        <v>417</v>
      </c>
      <c r="L142" s="341">
        <v>407.35</v>
      </c>
      <c r="M142" s="341">
        <v>4.2632599999999998</v>
      </c>
      <c r="N142" s="1"/>
      <c r="O142" s="1"/>
    </row>
    <row r="143" spans="1:15" ht="12.75" customHeight="1">
      <c r="A143" s="30">
        <v>133</v>
      </c>
      <c r="B143" s="367" t="s">
        <v>352</v>
      </c>
      <c r="C143" s="341">
        <v>129.80000000000001</v>
      </c>
      <c r="D143" s="342">
        <v>128.78333333333333</v>
      </c>
      <c r="E143" s="342">
        <v>127.36666666666667</v>
      </c>
      <c r="F143" s="342">
        <v>124.93333333333334</v>
      </c>
      <c r="G143" s="342">
        <v>123.51666666666668</v>
      </c>
      <c r="H143" s="342">
        <v>131.21666666666667</v>
      </c>
      <c r="I143" s="342">
        <v>132.63333333333335</v>
      </c>
      <c r="J143" s="342">
        <v>135.06666666666666</v>
      </c>
      <c r="K143" s="341">
        <v>130.19999999999999</v>
      </c>
      <c r="L143" s="341">
        <v>126.35</v>
      </c>
      <c r="M143" s="341">
        <v>1.6551899999999999</v>
      </c>
      <c r="N143" s="1"/>
      <c r="O143" s="1"/>
    </row>
    <row r="144" spans="1:15" ht="12.75" customHeight="1">
      <c r="A144" s="30">
        <v>134</v>
      </c>
      <c r="B144" s="367" t="s">
        <v>355</v>
      </c>
      <c r="C144" s="341">
        <v>330.65</v>
      </c>
      <c r="D144" s="342">
        <v>330.2</v>
      </c>
      <c r="E144" s="342">
        <v>323.45</v>
      </c>
      <c r="F144" s="342">
        <v>316.25</v>
      </c>
      <c r="G144" s="342">
        <v>309.5</v>
      </c>
      <c r="H144" s="342">
        <v>337.4</v>
      </c>
      <c r="I144" s="342">
        <v>344.15</v>
      </c>
      <c r="J144" s="342">
        <v>351.34999999999997</v>
      </c>
      <c r="K144" s="341">
        <v>336.95</v>
      </c>
      <c r="L144" s="341">
        <v>323</v>
      </c>
      <c r="M144" s="341">
        <v>5.39161</v>
      </c>
      <c r="N144" s="1"/>
      <c r="O144" s="1"/>
    </row>
    <row r="145" spans="1:15" ht="12.75" customHeight="1">
      <c r="A145" s="30">
        <v>135</v>
      </c>
      <c r="B145" s="367" t="s">
        <v>255</v>
      </c>
      <c r="C145" s="341">
        <v>495.35</v>
      </c>
      <c r="D145" s="342">
        <v>494.83333333333331</v>
      </c>
      <c r="E145" s="342">
        <v>488.51666666666665</v>
      </c>
      <c r="F145" s="342">
        <v>481.68333333333334</v>
      </c>
      <c r="G145" s="342">
        <v>475.36666666666667</v>
      </c>
      <c r="H145" s="342">
        <v>501.66666666666663</v>
      </c>
      <c r="I145" s="342">
        <v>507.98333333333335</v>
      </c>
      <c r="J145" s="342">
        <v>514.81666666666661</v>
      </c>
      <c r="K145" s="341">
        <v>501.15</v>
      </c>
      <c r="L145" s="341">
        <v>488</v>
      </c>
      <c r="M145" s="341">
        <v>6.6392800000000003</v>
      </c>
      <c r="N145" s="1"/>
      <c r="O145" s="1"/>
    </row>
    <row r="146" spans="1:15" ht="12.75" customHeight="1">
      <c r="A146" s="30">
        <v>136</v>
      </c>
      <c r="B146" s="367" t="s">
        <v>256</v>
      </c>
      <c r="C146" s="341">
        <v>1318.25</v>
      </c>
      <c r="D146" s="342">
        <v>1315.4166666666667</v>
      </c>
      <c r="E146" s="342">
        <v>1277.8333333333335</v>
      </c>
      <c r="F146" s="342">
        <v>1237.4166666666667</v>
      </c>
      <c r="G146" s="342">
        <v>1199.8333333333335</v>
      </c>
      <c r="H146" s="342">
        <v>1355.8333333333335</v>
      </c>
      <c r="I146" s="342">
        <v>1393.416666666667</v>
      </c>
      <c r="J146" s="342">
        <v>1433.8333333333335</v>
      </c>
      <c r="K146" s="341">
        <v>1353</v>
      </c>
      <c r="L146" s="341">
        <v>1275</v>
      </c>
      <c r="M146" s="341">
        <v>3.08446</v>
      </c>
      <c r="N146" s="1"/>
      <c r="O146" s="1"/>
    </row>
    <row r="147" spans="1:15" ht="12.75" customHeight="1">
      <c r="A147" s="30">
        <v>137</v>
      </c>
      <c r="B147" s="367" t="s">
        <v>356</v>
      </c>
      <c r="C147" s="341">
        <v>61.65</v>
      </c>
      <c r="D147" s="342">
        <v>61.050000000000004</v>
      </c>
      <c r="E147" s="342">
        <v>60.20000000000001</v>
      </c>
      <c r="F147" s="342">
        <v>58.750000000000007</v>
      </c>
      <c r="G147" s="342">
        <v>57.900000000000013</v>
      </c>
      <c r="H147" s="342">
        <v>62.500000000000007</v>
      </c>
      <c r="I147" s="342">
        <v>63.35</v>
      </c>
      <c r="J147" s="342">
        <v>64.800000000000011</v>
      </c>
      <c r="K147" s="341">
        <v>61.9</v>
      </c>
      <c r="L147" s="341">
        <v>59.6</v>
      </c>
      <c r="M147" s="341">
        <v>8.7010500000000004</v>
      </c>
      <c r="N147" s="1"/>
      <c r="O147" s="1"/>
    </row>
    <row r="148" spans="1:15" ht="12.75" customHeight="1">
      <c r="A148" s="30">
        <v>138</v>
      </c>
      <c r="B148" s="367" t="s">
        <v>353</v>
      </c>
      <c r="C148" s="341">
        <v>158.25</v>
      </c>
      <c r="D148" s="342">
        <v>157.71666666666667</v>
      </c>
      <c r="E148" s="342">
        <v>155.53333333333333</v>
      </c>
      <c r="F148" s="342">
        <v>152.81666666666666</v>
      </c>
      <c r="G148" s="342">
        <v>150.63333333333333</v>
      </c>
      <c r="H148" s="342">
        <v>160.43333333333334</v>
      </c>
      <c r="I148" s="342">
        <v>162.61666666666667</v>
      </c>
      <c r="J148" s="342">
        <v>165.33333333333334</v>
      </c>
      <c r="K148" s="341">
        <v>159.9</v>
      </c>
      <c r="L148" s="341">
        <v>155</v>
      </c>
      <c r="M148" s="341">
        <v>0.88646000000000003</v>
      </c>
      <c r="N148" s="1"/>
      <c r="O148" s="1"/>
    </row>
    <row r="149" spans="1:15" ht="12.75" customHeight="1">
      <c r="A149" s="30">
        <v>139</v>
      </c>
      <c r="B149" s="367" t="s">
        <v>357</v>
      </c>
      <c r="C149" s="341">
        <v>106.65</v>
      </c>
      <c r="D149" s="342">
        <v>106.45</v>
      </c>
      <c r="E149" s="342">
        <v>102.5</v>
      </c>
      <c r="F149" s="342">
        <v>98.35</v>
      </c>
      <c r="G149" s="342">
        <v>94.399999999999991</v>
      </c>
      <c r="H149" s="342">
        <v>110.60000000000001</v>
      </c>
      <c r="I149" s="342">
        <v>114.55000000000003</v>
      </c>
      <c r="J149" s="342">
        <v>118.70000000000002</v>
      </c>
      <c r="K149" s="341">
        <v>110.4</v>
      </c>
      <c r="L149" s="341">
        <v>102.3</v>
      </c>
      <c r="M149" s="341">
        <v>8.2670399999999997</v>
      </c>
      <c r="N149" s="1"/>
      <c r="O149" s="1"/>
    </row>
    <row r="150" spans="1:15" ht="12.75" customHeight="1">
      <c r="A150" s="30">
        <v>140</v>
      </c>
      <c r="B150" s="367" t="s">
        <v>833</v>
      </c>
      <c r="C150" s="341">
        <v>51.8</v>
      </c>
      <c r="D150" s="342">
        <v>51.483333333333327</v>
      </c>
      <c r="E150" s="342">
        <v>50.316666666666656</v>
      </c>
      <c r="F150" s="342">
        <v>48.833333333333329</v>
      </c>
      <c r="G150" s="342">
        <v>47.666666666666657</v>
      </c>
      <c r="H150" s="342">
        <v>52.966666666666654</v>
      </c>
      <c r="I150" s="342">
        <v>54.133333333333326</v>
      </c>
      <c r="J150" s="342">
        <v>55.616666666666653</v>
      </c>
      <c r="K150" s="341">
        <v>52.65</v>
      </c>
      <c r="L150" s="341">
        <v>50</v>
      </c>
      <c r="M150" s="341">
        <v>4.3692900000000003</v>
      </c>
      <c r="N150" s="1"/>
      <c r="O150" s="1"/>
    </row>
    <row r="151" spans="1:15" ht="12.75" customHeight="1">
      <c r="A151" s="30">
        <v>141</v>
      </c>
      <c r="B151" s="367" t="s">
        <v>358</v>
      </c>
      <c r="C151" s="341">
        <v>675.55</v>
      </c>
      <c r="D151" s="342">
        <v>671.2166666666667</v>
      </c>
      <c r="E151" s="342">
        <v>654.43333333333339</v>
      </c>
      <c r="F151" s="342">
        <v>633.31666666666672</v>
      </c>
      <c r="G151" s="342">
        <v>616.53333333333342</v>
      </c>
      <c r="H151" s="342">
        <v>692.33333333333337</v>
      </c>
      <c r="I151" s="342">
        <v>709.11666666666667</v>
      </c>
      <c r="J151" s="342">
        <v>730.23333333333335</v>
      </c>
      <c r="K151" s="341">
        <v>688</v>
      </c>
      <c r="L151" s="341">
        <v>650.1</v>
      </c>
      <c r="M151" s="341">
        <v>1.61751</v>
      </c>
      <c r="N151" s="1"/>
      <c r="O151" s="1"/>
    </row>
    <row r="152" spans="1:15" ht="12.75" customHeight="1">
      <c r="A152" s="30">
        <v>142</v>
      </c>
      <c r="B152" s="367" t="s">
        <v>101</v>
      </c>
      <c r="C152" s="341">
        <v>1850.95</v>
      </c>
      <c r="D152" s="342">
        <v>1844.3166666666668</v>
      </c>
      <c r="E152" s="342">
        <v>1831.7333333333336</v>
      </c>
      <c r="F152" s="342">
        <v>1812.5166666666667</v>
      </c>
      <c r="G152" s="342">
        <v>1799.9333333333334</v>
      </c>
      <c r="H152" s="342">
        <v>1863.5333333333338</v>
      </c>
      <c r="I152" s="342">
        <v>1876.1166666666672</v>
      </c>
      <c r="J152" s="342">
        <v>1895.3333333333339</v>
      </c>
      <c r="K152" s="341">
        <v>1856.9</v>
      </c>
      <c r="L152" s="341">
        <v>1825.1</v>
      </c>
      <c r="M152" s="341">
        <v>11.92549</v>
      </c>
      <c r="N152" s="1"/>
      <c r="O152" s="1"/>
    </row>
    <row r="153" spans="1:15" ht="12.75" customHeight="1">
      <c r="A153" s="30">
        <v>143</v>
      </c>
      <c r="B153" s="367" t="s">
        <v>102</v>
      </c>
      <c r="C153" s="341">
        <v>149.05000000000001</v>
      </c>
      <c r="D153" s="342">
        <v>148.45000000000002</v>
      </c>
      <c r="E153" s="342">
        <v>147.15000000000003</v>
      </c>
      <c r="F153" s="342">
        <v>145.25000000000003</v>
      </c>
      <c r="G153" s="342">
        <v>143.95000000000005</v>
      </c>
      <c r="H153" s="342">
        <v>150.35000000000002</v>
      </c>
      <c r="I153" s="342">
        <v>151.65000000000003</v>
      </c>
      <c r="J153" s="342">
        <v>153.55000000000001</v>
      </c>
      <c r="K153" s="341">
        <v>149.75</v>
      </c>
      <c r="L153" s="341">
        <v>146.55000000000001</v>
      </c>
      <c r="M153" s="341">
        <v>18.210750000000001</v>
      </c>
      <c r="N153" s="1"/>
      <c r="O153" s="1"/>
    </row>
    <row r="154" spans="1:15" ht="12.75" customHeight="1">
      <c r="A154" s="30">
        <v>144</v>
      </c>
      <c r="B154" s="367" t="s">
        <v>834</v>
      </c>
      <c r="C154" s="341">
        <v>112.85</v>
      </c>
      <c r="D154" s="342">
        <v>112.68333333333334</v>
      </c>
      <c r="E154" s="342">
        <v>110.41666666666667</v>
      </c>
      <c r="F154" s="342">
        <v>107.98333333333333</v>
      </c>
      <c r="G154" s="342">
        <v>105.71666666666667</v>
      </c>
      <c r="H154" s="342">
        <v>115.11666666666667</v>
      </c>
      <c r="I154" s="342">
        <v>117.38333333333333</v>
      </c>
      <c r="J154" s="342">
        <v>119.81666666666668</v>
      </c>
      <c r="K154" s="341">
        <v>114.95</v>
      </c>
      <c r="L154" s="341">
        <v>110.25</v>
      </c>
      <c r="M154" s="341">
        <v>2.72214</v>
      </c>
      <c r="N154" s="1"/>
      <c r="O154" s="1"/>
    </row>
    <row r="155" spans="1:15" ht="12.75" customHeight="1">
      <c r="A155" s="30">
        <v>145</v>
      </c>
      <c r="B155" s="367" t="s">
        <v>359</v>
      </c>
      <c r="C155" s="341">
        <v>270.05</v>
      </c>
      <c r="D155" s="342">
        <v>273.3</v>
      </c>
      <c r="E155" s="342">
        <v>264.85000000000002</v>
      </c>
      <c r="F155" s="342">
        <v>259.65000000000003</v>
      </c>
      <c r="G155" s="342">
        <v>251.20000000000005</v>
      </c>
      <c r="H155" s="342">
        <v>278.5</v>
      </c>
      <c r="I155" s="342">
        <v>286.94999999999993</v>
      </c>
      <c r="J155" s="342">
        <v>292.14999999999998</v>
      </c>
      <c r="K155" s="341">
        <v>281.75</v>
      </c>
      <c r="L155" s="341">
        <v>268.10000000000002</v>
      </c>
      <c r="M155" s="341">
        <v>1.5444500000000001</v>
      </c>
      <c r="N155" s="1"/>
      <c r="O155" s="1"/>
    </row>
    <row r="156" spans="1:15" ht="12.75" customHeight="1">
      <c r="A156" s="30">
        <v>146</v>
      </c>
      <c r="B156" s="367" t="s">
        <v>103</v>
      </c>
      <c r="C156" s="341">
        <v>97</v>
      </c>
      <c r="D156" s="342">
        <v>96.433333333333337</v>
      </c>
      <c r="E156" s="342">
        <v>95.566666666666677</v>
      </c>
      <c r="F156" s="342">
        <v>94.13333333333334</v>
      </c>
      <c r="G156" s="342">
        <v>93.26666666666668</v>
      </c>
      <c r="H156" s="342">
        <v>97.866666666666674</v>
      </c>
      <c r="I156" s="342">
        <v>98.733333333333348</v>
      </c>
      <c r="J156" s="342">
        <v>100.16666666666667</v>
      </c>
      <c r="K156" s="341">
        <v>97.3</v>
      </c>
      <c r="L156" s="341">
        <v>95</v>
      </c>
      <c r="M156" s="341">
        <v>144.55708999999999</v>
      </c>
      <c r="N156" s="1"/>
      <c r="O156" s="1"/>
    </row>
    <row r="157" spans="1:15" ht="12.75" customHeight="1">
      <c r="A157" s="30">
        <v>147</v>
      </c>
      <c r="B157" s="367" t="s">
        <v>361</v>
      </c>
      <c r="C157" s="341">
        <v>413.6</v>
      </c>
      <c r="D157" s="342">
        <v>413.66666666666669</v>
      </c>
      <c r="E157" s="342">
        <v>406.93333333333339</v>
      </c>
      <c r="F157" s="342">
        <v>400.26666666666671</v>
      </c>
      <c r="G157" s="342">
        <v>393.53333333333342</v>
      </c>
      <c r="H157" s="342">
        <v>420.33333333333337</v>
      </c>
      <c r="I157" s="342">
        <v>427.06666666666661</v>
      </c>
      <c r="J157" s="342">
        <v>433.73333333333335</v>
      </c>
      <c r="K157" s="341">
        <v>420.4</v>
      </c>
      <c r="L157" s="341">
        <v>407</v>
      </c>
      <c r="M157" s="341">
        <v>1.26718</v>
      </c>
      <c r="N157" s="1"/>
      <c r="O157" s="1"/>
    </row>
    <row r="158" spans="1:15" ht="12.75" customHeight="1">
      <c r="A158" s="30">
        <v>148</v>
      </c>
      <c r="B158" s="367" t="s">
        <v>360</v>
      </c>
      <c r="C158" s="341">
        <v>4290.1000000000004</v>
      </c>
      <c r="D158" s="342">
        <v>4318.75</v>
      </c>
      <c r="E158" s="342">
        <v>4187.55</v>
      </c>
      <c r="F158" s="342">
        <v>4085</v>
      </c>
      <c r="G158" s="342">
        <v>3953.8</v>
      </c>
      <c r="H158" s="342">
        <v>4421.3</v>
      </c>
      <c r="I158" s="342">
        <v>4552.5000000000009</v>
      </c>
      <c r="J158" s="342">
        <v>4655.05</v>
      </c>
      <c r="K158" s="341">
        <v>4449.95</v>
      </c>
      <c r="L158" s="341">
        <v>4216.2</v>
      </c>
      <c r="M158" s="341">
        <v>1.3573599999999999</v>
      </c>
      <c r="N158" s="1"/>
      <c r="O158" s="1"/>
    </row>
    <row r="159" spans="1:15" ht="12.75" customHeight="1">
      <c r="A159" s="30">
        <v>149</v>
      </c>
      <c r="B159" s="367" t="s">
        <v>362</v>
      </c>
      <c r="C159" s="341">
        <v>152.9</v>
      </c>
      <c r="D159" s="342">
        <v>151.46666666666667</v>
      </c>
      <c r="E159" s="342">
        <v>148.43333333333334</v>
      </c>
      <c r="F159" s="342">
        <v>143.96666666666667</v>
      </c>
      <c r="G159" s="342">
        <v>140.93333333333334</v>
      </c>
      <c r="H159" s="342">
        <v>155.93333333333334</v>
      </c>
      <c r="I159" s="342">
        <v>158.9666666666667</v>
      </c>
      <c r="J159" s="342">
        <v>163.43333333333334</v>
      </c>
      <c r="K159" s="341">
        <v>154.5</v>
      </c>
      <c r="L159" s="341">
        <v>147</v>
      </c>
      <c r="M159" s="341">
        <v>5.0056900000000004</v>
      </c>
      <c r="N159" s="1"/>
      <c r="O159" s="1"/>
    </row>
    <row r="160" spans="1:15" ht="12.75" customHeight="1">
      <c r="A160" s="30">
        <v>150</v>
      </c>
      <c r="B160" s="367" t="s">
        <v>379</v>
      </c>
      <c r="C160" s="341">
        <v>2579.75</v>
      </c>
      <c r="D160" s="342">
        <v>2525.8833333333337</v>
      </c>
      <c r="E160" s="342">
        <v>2436.1666666666674</v>
      </c>
      <c r="F160" s="342">
        <v>2292.5833333333339</v>
      </c>
      <c r="G160" s="342">
        <v>2202.8666666666677</v>
      </c>
      <c r="H160" s="342">
        <v>2669.4666666666672</v>
      </c>
      <c r="I160" s="342">
        <v>2759.1833333333334</v>
      </c>
      <c r="J160" s="342">
        <v>2902.7666666666669</v>
      </c>
      <c r="K160" s="341">
        <v>2615.6</v>
      </c>
      <c r="L160" s="341">
        <v>2382.3000000000002</v>
      </c>
      <c r="M160" s="341">
        <v>0.60262000000000004</v>
      </c>
      <c r="N160" s="1"/>
      <c r="O160" s="1"/>
    </row>
    <row r="161" spans="1:15" ht="12.75" customHeight="1">
      <c r="A161" s="30">
        <v>151</v>
      </c>
      <c r="B161" s="367" t="s">
        <v>257</v>
      </c>
      <c r="C161" s="341">
        <v>245.5</v>
      </c>
      <c r="D161" s="342">
        <v>244.56666666666669</v>
      </c>
      <c r="E161" s="342">
        <v>240.63333333333338</v>
      </c>
      <c r="F161" s="342">
        <v>235.76666666666668</v>
      </c>
      <c r="G161" s="342">
        <v>231.83333333333337</v>
      </c>
      <c r="H161" s="342">
        <v>249.43333333333339</v>
      </c>
      <c r="I161" s="342">
        <v>253.36666666666673</v>
      </c>
      <c r="J161" s="342">
        <v>258.23333333333341</v>
      </c>
      <c r="K161" s="341">
        <v>248.5</v>
      </c>
      <c r="L161" s="341">
        <v>239.7</v>
      </c>
      <c r="M161" s="341">
        <v>13.6518</v>
      </c>
      <c r="N161" s="1"/>
      <c r="O161" s="1"/>
    </row>
    <row r="162" spans="1:15" ht="12.75" customHeight="1">
      <c r="A162" s="30">
        <v>152</v>
      </c>
      <c r="B162" s="367" t="s">
        <v>365</v>
      </c>
      <c r="C162" s="341">
        <v>49</v>
      </c>
      <c r="D162" s="342">
        <v>49.233333333333327</v>
      </c>
      <c r="E162" s="342">
        <v>46.766666666666652</v>
      </c>
      <c r="F162" s="342">
        <v>44.533333333333324</v>
      </c>
      <c r="G162" s="342">
        <v>42.066666666666649</v>
      </c>
      <c r="H162" s="342">
        <v>51.466666666666654</v>
      </c>
      <c r="I162" s="342">
        <v>53.933333333333337</v>
      </c>
      <c r="J162" s="342">
        <v>56.166666666666657</v>
      </c>
      <c r="K162" s="341">
        <v>51.7</v>
      </c>
      <c r="L162" s="341">
        <v>47</v>
      </c>
      <c r="M162" s="341">
        <v>160.21207000000001</v>
      </c>
      <c r="N162" s="1"/>
      <c r="O162" s="1"/>
    </row>
    <row r="163" spans="1:15" ht="12.75" customHeight="1">
      <c r="A163" s="30">
        <v>153</v>
      </c>
      <c r="B163" s="367" t="s">
        <v>363</v>
      </c>
      <c r="C163" s="341">
        <v>126.9</v>
      </c>
      <c r="D163" s="342">
        <v>125.90000000000002</v>
      </c>
      <c r="E163" s="342">
        <v>122.15000000000003</v>
      </c>
      <c r="F163" s="342">
        <v>117.40000000000002</v>
      </c>
      <c r="G163" s="342">
        <v>113.65000000000003</v>
      </c>
      <c r="H163" s="342">
        <v>130.65000000000003</v>
      </c>
      <c r="I163" s="342">
        <v>134.4</v>
      </c>
      <c r="J163" s="342">
        <v>139.15000000000003</v>
      </c>
      <c r="K163" s="341">
        <v>129.65</v>
      </c>
      <c r="L163" s="341">
        <v>121.15</v>
      </c>
      <c r="M163" s="341">
        <v>62.956569999999999</v>
      </c>
      <c r="N163" s="1"/>
      <c r="O163" s="1"/>
    </row>
    <row r="164" spans="1:15" ht="12.75" customHeight="1">
      <c r="A164" s="30">
        <v>154</v>
      </c>
      <c r="B164" s="367" t="s">
        <v>378</v>
      </c>
      <c r="C164" s="341">
        <v>193.7</v>
      </c>
      <c r="D164" s="342">
        <v>190.63333333333333</v>
      </c>
      <c r="E164" s="342">
        <v>185.51666666666665</v>
      </c>
      <c r="F164" s="342">
        <v>177.33333333333331</v>
      </c>
      <c r="G164" s="342">
        <v>172.21666666666664</v>
      </c>
      <c r="H164" s="342">
        <v>198.81666666666666</v>
      </c>
      <c r="I164" s="342">
        <v>203.93333333333334</v>
      </c>
      <c r="J164" s="342">
        <v>212.11666666666667</v>
      </c>
      <c r="K164" s="341">
        <v>195.75</v>
      </c>
      <c r="L164" s="341">
        <v>182.45</v>
      </c>
      <c r="M164" s="341">
        <v>7.3386399999999998</v>
      </c>
      <c r="N164" s="1"/>
      <c r="O164" s="1"/>
    </row>
    <row r="165" spans="1:15" ht="12.75" customHeight="1">
      <c r="A165" s="30">
        <v>155</v>
      </c>
      <c r="B165" s="367" t="s">
        <v>104</v>
      </c>
      <c r="C165" s="341">
        <v>144.85</v>
      </c>
      <c r="D165" s="342">
        <v>141.81666666666669</v>
      </c>
      <c r="E165" s="342">
        <v>136.88333333333338</v>
      </c>
      <c r="F165" s="342">
        <v>128.91666666666669</v>
      </c>
      <c r="G165" s="342">
        <v>123.98333333333338</v>
      </c>
      <c r="H165" s="342">
        <v>149.78333333333339</v>
      </c>
      <c r="I165" s="342">
        <v>154.71666666666673</v>
      </c>
      <c r="J165" s="342">
        <v>162.68333333333339</v>
      </c>
      <c r="K165" s="341">
        <v>146.75</v>
      </c>
      <c r="L165" s="341">
        <v>133.85</v>
      </c>
      <c r="M165" s="341">
        <v>279.19954999999999</v>
      </c>
      <c r="N165" s="1"/>
      <c r="O165" s="1"/>
    </row>
    <row r="166" spans="1:15" ht="12.75" customHeight="1">
      <c r="A166" s="30">
        <v>156</v>
      </c>
      <c r="B166" s="367" t="s">
        <v>367</v>
      </c>
      <c r="C166" s="341">
        <v>2779.75</v>
      </c>
      <c r="D166" s="342">
        <v>2751.8833333333332</v>
      </c>
      <c r="E166" s="342">
        <v>2705.2666666666664</v>
      </c>
      <c r="F166" s="342">
        <v>2630.7833333333333</v>
      </c>
      <c r="G166" s="342">
        <v>2584.1666666666665</v>
      </c>
      <c r="H166" s="342">
        <v>2826.3666666666663</v>
      </c>
      <c r="I166" s="342">
        <v>2872.9833333333331</v>
      </c>
      <c r="J166" s="342">
        <v>2947.4666666666662</v>
      </c>
      <c r="K166" s="341">
        <v>2798.5</v>
      </c>
      <c r="L166" s="341">
        <v>2677.4</v>
      </c>
      <c r="M166" s="341">
        <v>9.1079999999999994E-2</v>
      </c>
      <c r="N166" s="1"/>
      <c r="O166" s="1"/>
    </row>
    <row r="167" spans="1:15" ht="12.75" customHeight="1">
      <c r="A167" s="30">
        <v>157</v>
      </c>
      <c r="B167" s="367" t="s">
        <v>368</v>
      </c>
      <c r="C167" s="341">
        <v>2957.8</v>
      </c>
      <c r="D167" s="342">
        <v>2926.1666666666665</v>
      </c>
      <c r="E167" s="342">
        <v>2892.333333333333</v>
      </c>
      <c r="F167" s="342">
        <v>2826.8666666666663</v>
      </c>
      <c r="G167" s="342">
        <v>2793.0333333333328</v>
      </c>
      <c r="H167" s="342">
        <v>2991.6333333333332</v>
      </c>
      <c r="I167" s="342">
        <v>3025.4666666666662</v>
      </c>
      <c r="J167" s="342">
        <v>3090.9333333333334</v>
      </c>
      <c r="K167" s="341">
        <v>2960</v>
      </c>
      <c r="L167" s="341">
        <v>2860.7</v>
      </c>
      <c r="M167" s="341">
        <v>0.10709</v>
      </c>
      <c r="N167" s="1"/>
      <c r="O167" s="1"/>
    </row>
    <row r="168" spans="1:15" ht="12.75" customHeight="1">
      <c r="A168" s="30">
        <v>158</v>
      </c>
      <c r="B168" s="367" t="s">
        <v>374</v>
      </c>
      <c r="C168" s="341">
        <v>325.39999999999998</v>
      </c>
      <c r="D168" s="342">
        <v>323.2</v>
      </c>
      <c r="E168" s="342">
        <v>317.2</v>
      </c>
      <c r="F168" s="342">
        <v>309</v>
      </c>
      <c r="G168" s="342">
        <v>303</v>
      </c>
      <c r="H168" s="342">
        <v>331.4</v>
      </c>
      <c r="I168" s="342">
        <v>337.4</v>
      </c>
      <c r="J168" s="342">
        <v>345.59999999999997</v>
      </c>
      <c r="K168" s="341">
        <v>329.2</v>
      </c>
      <c r="L168" s="341">
        <v>315</v>
      </c>
      <c r="M168" s="341">
        <v>2.9764499999999998</v>
      </c>
      <c r="N168" s="1"/>
      <c r="O168" s="1"/>
    </row>
    <row r="169" spans="1:15" ht="12.75" customHeight="1">
      <c r="A169" s="30">
        <v>159</v>
      </c>
      <c r="B169" s="367" t="s">
        <v>369</v>
      </c>
      <c r="C169" s="341">
        <v>116.2</v>
      </c>
      <c r="D169" s="342">
        <v>115.3</v>
      </c>
      <c r="E169" s="342">
        <v>113.14999999999999</v>
      </c>
      <c r="F169" s="342">
        <v>110.1</v>
      </c>
      <c r="G169" s="342">
        <v>107.94999999999999</v>
      </c>
      <c r="H169" s="342">
        <v>118.35</v>
      </c>
      <c r="I169" s="342">
        <v>120.5</v>
      </c>
      <c r="J169" s="342">
        <v>123.55</v>
      </c>
      <c r="K169" s="341">
        <v>117.45</v>
      </c>
      <c r="L169" s="341">
        <v>112.25</v>
      </c>
      <c r="M169" s="341">
        <v>2.54284</v>
      </c>
      <c r="N169" s="1"/>
      <c r="O169" s="1"/>
    </row>
    <row r="170" spans="1:15" ht="12.75" customHeight="1">
      <c r="A170" s="30">
        <v>160</v>
      </c>
      <c r="B170" s="367" t="s">
        <v>370</v>
      </c>
      <c r="C170" s="341">
        <v>5193.7</v>
      </c>
      <c r="D170" s="342">
        <v>5165.8833333333323</v>
      </c>
      <c r="E170" s="342">
        <v>5083.616666666665</v>
      </c>
      <c r="F170" s="342">
        <v>4973.5333333333328</v>
      </c>
      <c r="G170" s="342">
        <v>4891.2666666666655</v>
      </c>
      <c r="H170" s="342">
        <v>5275.9666666666644</v>
      </c>
      <c r="I170" s="342">
        <v>5358.2333333333327</v>
      </c>
      <c r="J170" s="342">
        <v>5468.3166666666639</v>
      </c>
      <c r="K170" s="341">
        <v>5248.15</v>
      </c>
      <c r="L170" s="341">
        <v>5055.8</v>
      </c>
      <c r="M170" s="341">
        <v>9.9470000000000003E-2</v>
      </c>
      <c r="N170" s="1"/>
      <c r="O170" s="1"/>
    </row>
    <row r="171" spans="1:15" ht="12.75" customHeight="1">
      <c r="A171" s="30">
        <v>161</v>
      </c>
      <c r="B171" s="367" t="s">
        <v>258</v>
      </c>
      <c r="C171" s="341">
        <v>3263.2</v>
      </c>
      <c r="D171" s="342">
        <v>3264.9</v>
      </c>
      <c r="E171" s="342">
        <v>3217.8</v>
      </c>
      <c r="F171" s="342">
        <v>3172.4</v>
      </c>
      <c r="G171" s="342">
        <v>3125.3</v>
      </c>
      <c r="H171" s="342">
        <v>3310.3</v>
      </c>
      <c r="I171" s="342">
        <v>3357.3999999999996</v>
      </c>
      <c r="J171" s="342">
        <v>3402.8</v>
      </c>
      <c r="K171" s="341">
        <v>3312</v>
      </c>
      <c r="L171" s="341">
        <v>3219.5</v>
      </c>
      <c r="M171" s="341">
        <v>1.4818499999999999</v>
      </c>
      <c r="N171" s="1"/>
      <c r="O171" s="1"/>
    </row>
    <row r="172" spans="1:15" ht="12.75" customHeight="1">
      <c r="A172" s="30">
        <v>162</v>
      </c>
      <c r="B172" s="367" t="s">
        <v>371</v>
      </c>
      <c r="C172" s="341">
        <v>1519.25</v>
      </c>
      <c r="D172" s="342">
        <v>1529.3499999999997</v>
      </c>
      <c r="E172" s="342">
        <v>1499.9999999999993</v>
      </c>
      <c r="F172" s="342">
        <v>1480.7499999999995</v>
      </c>
      <c r="G172" s="342">
        <v>1451.3999999999992</v>
      </c>
      <c r="H172" s="342">
        <v>1548.5999999999995</v>
      </c>
      <c r="I172" s="342">
        <v>1577.9499999999998</v>
      </c>
      <c r="J172" s="342">
        <v>1597.1999999999996</v>
      </c>
      <c r="K172" s="341">
        <v>1558.7</v>
      </c>
      <c r="L172" s="341">
        <v>1510.1</v>
      </c>
      <c r="M172" s="341">
        <v>0.38296999999999998</v>
      </c>
      <c r="N172" s="1"/>
      <c r="O172" s="1"/>
    </row>
    <row r="173" spans="1:15" ht="12.75" customHeight="1">
      <c r="A173" s="30">
        <v>163</v>
      </c>
      <c r="B173" s="367" t="s">
        <v>105</v>
      </c>
      <c r="C173" s="341">
        <v>448.5</v>
      </c>
      <c r="D173" s="342">
        <v>443.95</v>
      </c>
      <c r="E173" s="342">
        <v>437.75</v>
      </c>
      <c r="F173" s="342">
        <v>427</v>
      </c>
      <c r="G173" s="342">
        <v>420.8</v>
      </c>
      <c r="H173" s="342">
        <v>454.7</v>
      </c>
      <c r="I173" s="342">
        <v>460.89999999999992</v>
      </c>
      <c r="J173" s="342">
        <v>471.65</v>
      </c>
      <c r="K173" s="341">
        <v>450.15</v>
      </c>
      <c r="L173" s="341">
        <v>433.2</v>
      </c>
      <c r="M173" s="341">
        <v>9.0416600000000003</v>
      </c>
      <c r="N173" s="1"/>
      <c r="O173" s="1"/>
    </row>
    <row r="174" spans="1:15" ht="12.75" customHeight="1">
      <c r="A174" s="30">
        <v>164</v>
      </c>
      <c r="B174" s="367" t="s">
        <v>366</v>
      </c>
      <c r="C174" s="341">
        <v>4372.1000000000004</v>
      </c>
      <c r="D174" s="342">
        <v>4355.0333333333338</v>
      </c>
      <c r="E174" s="342">
        <v>4292.0666666666675</v>
      </c>
      <c r="F174" s="342">
        <v>4212.0333333333338</v>
      </c>
      <c r="G174" s="342">
        <v>4149.0666666666675</v>
      </c>
      <c r="H174" s="342">
        <v>4435.0666666666675</v>
      </c>
      <c r="I174" s="342">
        <v>4498.0333333333328</v>
      </c>
      <c r="J174" s="342">
        <v>4578.0666666666675</v>
      </c>
      <c r="K174" s="341">
        <v>4418</v>
      </c>
      <c r="L174" s="341">
        <v>4275</v>
      </c>
      <c r="M174" s="341">
        <v>0.10542</v>
      </c>
      <c r="N174" s="1"/>
      <c r="O174" s="1"/>
    </row>
    <row r="175" spans="1:15" ht="12.75" customHeight="1">
      <c r="A175" s="30">
        <v>165</v>
      </c>
      <c r="B175" s="367" t="s">
        <v>107</v>
      </c>
      <c r="C175" s="341">
        <v>37.9</v>
      </c>
      <c r="D175" s="342">
        <v>37.43333333333333</v>
      </c>
      <c r="E175" s="342">
        <v>36.666666666666657</v>
      </c>
      <c r="F175" s="342">
        <v>35.43333333333333</v>
      </c>
      <c r="G175" s="342">
        <v>34.666666666666657</v>
      </c>
      <c r="H175" s="342">
        <v>38.666666666666657</v>
      </c>
      <c r="I175" s="342">
        <v>39.433333333333323</v>
      </c>
      <c r="J175" s="342">
        <v>40.666666666666657</v>
      </c>
      <c r="K175" s="341">
        <v>38.200000000000003</v>
      </c>
      <c r="L175" s="341">
        <v>36.200000000000003</v>
      </c>
      <c r="M175" s="341">
        <v>132.14229</v>
      </c>
      <c r="N175" s="1"/>
      <c r="O175" s="1"/>
    </row>
    <row r="176" spans="1:15" ht="12.75" customHeight="1">
      <c r="A176" s="30">
        <v>166</v>
      </c>
      <c r="B176" s="367" t="s">
        <v>380</v>
      </c>
      <c r="C176" s="341">
        <v>553</v>
      </c>
      <c r="D176" s="342">
        <v>548.85</v>
      </c>
      <c r="E176" s="342">
        <v>541.20000000000005</v>
      </c>
      <c r="F176" s="342">
        <v>529.4</v>
      </c>
      <c r="G176" s="342">
        <v>521.75</v>
      </c>
      <c r="H176" s="342">
        <v>560.65000000000009</v>
      </c>
      <c r="I176" s="342">
        <v>568.29999999999995</v>
      </c>
      <c r="J176" s="342">
        <v>580.10000000000014</v>
      </c>
      <c r="K176" s="341">
        <v>556.5</v>
      </c>
      <c r="L176" s="341">
        <v>537.04999999999995</v>
      </c>
      <c r="M176" s="341">
        <v>21.46387</v>
      </c>
      <c r="N176" s="1"/>
      <c r="O176" s="1"/>
    </row>
    <row r="177" spans="1:15" ht="12.75" customHeight="1">
      <c r="A177" s="30">
        <v>167</v>
      </c>
      <c r="B177" s="367" t="s">
        <v>372</v>
      </c>
      <c r="C177" s="341">
        <v>1023.4</v>
      </c>
      <c r="D177" s="342">
        <v>1015.2666666666668</v>
      </c>
      <c r="E177" s="342">
        <v>992.13333333333344</v>
      </c>
      <c r="F177" s="342">
        <v>960.86666666666667</v>
      </c>
      <c r="G177" s="342">
        <v>937.73333333333335</v>
      </c>
      <c r="H177" s="342">
        <v>1046.5333333333335</v>
      </c>
      <c r="I177" s="342">
        <v>1069.666666666667</v>
      </c>
      <c r="J177" s="342">
        <v>1100.9333333333336</v>
      </c>
      <c r="K177" s="341">
        <v>1038.4000000000001</v>
      </c>
      <c r="L177" s="341">
        <v>984</v>
      </c>
      <c r="M177" s="341">
        <v>0.10839</v>
      </c>
      <c r="N177" s="1"/>
      <c r="O177" s="1"/>
    </row>
    <row r="178" spans="1:15" ht="12.75" customHeight="1">
      <c r="A178" s="30">
        <v>168</v>
      </c>
      <c r="B178" s="367" t="s">
        <v>259</v>
      </c>
      <c r="C178" s="341">
        <v>464.35</v>
      </c>
      <c r="D178" s="342">
        <v>463.7166666666667</v>
      </c>
      <c r="E178" s="342">
        <v>458.18333333333339</v>
      </c>
      <c r="F178" s="342">
        <v>452.01666666666671</v>
      </c>
      <c r="G178" s="342">
        <v>446.48333333333341</v>
      </c>
      <c r="H178" s="342">
        <v>469.88333333333338</v>
      </c>
      <c r="I178" s="342">
        <v>475.41666666666669</v>
      </c>
      <c r="J178" s="342">
        <v>481.58333333333337</v>
      </c>
      <c r="K178" s="341">
        <v>469.25</v>
      </c>
      <c r="L178" s="341">
        <v>457.55</v>
      </c>
      <c r="M178" s="341">
        <v>0.64654</v>
      </c>
      <c r="N178" s="1"/>
      <c r="O178" s="1"/>
    </row>
    <row r="179" spans="1:15" ht="12.75" customHeight="1">
      <c r="A179" s="30">
        <v>169</v>
      </c>
      <c r="B179" s="367" t="s">
        <v>108</v>
      </c>
      <c r="C179" s="341">
        <v>767.95</v>
      </c>
      <c r="D179" s="342">
        <v>762.66666666666663</v>
      </c>
      <c r="E179" s="342">
        <v>747.33333333333326</v>
      </c>
      <c r="F179" s="342">
        <v>726.71666666666658</v>
      </c>
      <c r="G179" s="342">
        <v>711.38333333333321</v>
      </c>
      <c r="H179" s="342">
        <v>783.2833333333333</v>
      </c>
      <c r="I179" s="342">
        <v>798.61666666666656</v>
      </c>
      <c r="J179" s="342">
        <v>819.23333333333335</v>
      </c>
      <c r="K179" s="341">
        <v>778</v>
      </c>
      <c r="L179" s="341">
        <v>742.05</v>
      </c>
      <c r="M179" s="341">
        <v>26.444569999999999</v>
      </c>
      <c r="N179" s="1"/>
      <c r="O179" s="1"/>
    </row>
    <row r="180" spans="1:15" ht="12.75" customHeight="1">
      <c r="A180" s="30">
        <v>170</v>
      </c>
      <c r="B180" s="367" t="s">
        <v>260</v>
      </c>
      <c r="C180" s="341">
        <v>519.35</v>
      </c>
      <c r="D180" s="342">
        <v>524.11666666666667</v>
      </c>
      <c r="E180" s="342">
        <v>513.23333333333335</v>
      </c>
      <c r="F180" s="342">
        <v>507.11666666666667</v>
      </c>
      <c r="G180" s="342">
        <v>496.23333333333335</v>
      </c>
      <c r="H180" s="342">
        <v>530.23333333333335</v>
      </c>
      <c r="I180" s="342">
        <v>541.11666666666679</v>
      </c>
      <c r="J180" s="342">
        <v>547.23333333333335</v>
      </c>
      <c r="K180" s="341">
        <v>535</v>
      </c>
      <c r="L180" s="341">
        <v>518</v>
      </c>
      <c r="M180" s="341">
        <v>0.70703000000000005</v>
      </c>
      <c r="N180" s="1"/>
      <c r="O180" s="1"/>
    </row>
    <row r="181" spans="1:15" ht="12.75" customHeight="1">
      <c r="A181" s="30">
        <v>171</v>
      </c>
      <c r="B181" s="367" t="s">
        <v>109</v>
      </c>
      <c r="C181" s="341">
        <v>1502.15</v>
      </c>
      <c r="D181" s="342">
        <v>1481.6166666666668</v>
      </c>
      <c r="E181" s="342">
        <v>1452.5333333333335</v>
      </c>
      <c r="F181" s="342">
        <v>1402.9166666666667</v>
      </c>
      <c r="G181" s="342">
        <v>1373.8333333333335</v>
      </c>
      <c r="H181" s="342">
        <v>1531.2333333333336</v>
      </c>
      <c r="I181" s="342">
        <v>1560.3166666666666</v>
      </c>
      <c r="J181" s="342">
        <v>1609.9333333333336</v>
      </c>
      <c r="K181" s="341">
        <v>1510.7</v>
      </c>
      <c r="L181" s="341">
        <v>1432</v>
      </c>
      <c r="M181" s="341">
        <v>14.402609999999999</v>
      </c>
      <c r="N181" s="1"/>
      <c r="O181" s="1"/>
    </row>
    <row r="182" spans="1:15" ht="12.75" customHeight="1">
      <c r="A182" s="30">
        <v>172</v>
      </c>
      <c r="B182" s="367" t="s">
        <v>381</v>
      </c>
      <c r="C182" s="341">
        <v>84</v>
      </c>
      <c r="D182" s="342">
        <v>83.233333333333334</v>
      </c>
      <c r="E182" s="342">
        <v>80.766666666666666</v>
      </c>
      <c r="F182" s="342">
        <v>77.533333333333331</v>
      </c>
      <c r="G182" s="342">
        <v>75.066666666666663</v>
      </c>
      <c r="H182" s="342">
        <v>86.466666666666669</v>
      </c>
      <c r="I182" s="342">
        <v>88.933333333333337</v>
      </c>
      <c r="J182" s="342">
        <v>92.166666666666671</v>
      </c>
      <c r="K182" s="341">
        <v>85.7</v>
      </c>
      <c r="L182" s="341">
        <v>80</v>
      </c>
      <c r="M182" s="341">
        <v>2.46637</v>
      </c>
      <c r="N182" s="1"/>
      <c r="O182" s="1"/>
    </row>
    <row r="183" spans="1:15" ht="12.75" customHeight="1">
      <c r="A183" s="30">
        <v>173</v>
      </c>
      <c r="B183" s="367" t="s">
        <v>110</v>
      </c>
      <c r="C183" s="341">
        <v>290.7</v>
      </c>
      <c r="D183" s="342">
        <v>288.78333333333336</v>
      </c>
      <c r="E183" s="342">
        <v>284.81666666666672</v>
      </c>
      <c r="F183" s="342">
        <v>278.93333333333334</v>
      </c>
      <c r="G183" s="342">
        <v>274.9666666666667</v>
      </c>
      <c r="H183" s="342">
        <v>294.66666666666674</v>
      </c>
      <c r="I183" s="342">
        <v>298.63333333333333</v>
      </c>
      <c r="J183" s="342">
        <v>304.51666666666677</v>
      </c>
      <c r="K183" s="341">
        <v>292.75</v>
      </c>
      <c r="L183" s="341">
        <v>282.89999999999998</v>
      </c>
      <c r="M183" s="341">
        <v>7.9651899999999998</v>
      </c>
      <c r="N183" s="1"/>
      <c r="O183" s="1"/>
    </row>
    <row r="184" spans="1:15" ht="12.75" customHeight="1">
      <c r="A184" s="30">
        <v>174</v>
      </c>
      <c r="B184" s="367" t="s">
        <v>373</v>
      </c>
      <c r="C184" s="341">
        <v>466.95</v>
      </c>
      <c r="D184" s="342">
        <v>458.58333333333331</v>
      </c>
      <c r="E184" s="342">
        <v>443.36666666666662</v>
      </c>
      <c r="F184" s="342">
        <v>419.7833333333333</v>
      </c>
      <c r="G184" s="342">
        <v>404.56666666666661</v>
      </c>
      <c r="H184" s="342">
        <v>482.16666666666663</v>
      </c>
      <c r="I184" s="342">
        <v>497.38333333333333</v>
      </c>
      <c r="J184" s="342">
        <v>520.9666666666667</v>
      </c>
      <c r="K184" s="341">
        <v>473.8</v>
      </c>
      <c r="L184" s="341">
        <v>435</v>
      </c>
      <c r="M184" s="341">
        <v>14.921250000000001</v>
      </c>
      <c r="N184" s="1"/>
      <c r="O184" s="1"/>
    </row>
    <row r="185" spans="1:15" ht="12.75" customHeight="1">
      <c r="A185" s="30">
        <v>175</v>
      </c>
      <c r="B185" s="367" t="s">
        <v>111</v>
      </c>
      <c r="C185" s="341">
        <v>1598.5</v>
      </c>
      <c r="D185" s="342">
        <v>1580.45</v>
      </c>
      <c r="E185" s="342">
        <v>1556.5</v>
      </c>
      <c r="F185" s="342">
        <v>1514.5</v>
      </c>
      <c r="G185" s="342">
        <v>1490.55</v>
      </c>
      <c r="H185" s="342">
        <v>1622.45</v>
      </c>
      <c r="I185" s="342">
        <v>1646.4000000000003</v>
      </c>
      <c r="J185" s="342">
        <v>1688.4</v>
      </c>
      <c r="K185" s="341">
        <v>1604.4</v>
      </c>
      <c r="L185" s="341">
        <v>1538.45</v>
      </c>
      <c r="M185" s="341">
        <v>12.122859999999999</v>
      </c>
      <c r="N185" s="1"/>
      <c r="O185" s="1"/>
    </row>
    <row r="186" spans="1:15" ht="12.75" customHeight="1">
      <c r="A186" s="30">
        <v>176</v>
      </c>
      <c r="B186" s="367" t="s">
        <v>375</v>
      </c>
      <c r="C186" s="341">
        <v>172.3</v>
      </c>
      <c r="D186" s="342">
        <v>169.75000000000003</v>
      </c>
      <c r="E186" s="342">
        <v>165.60000000000005</v>
      </c>
      <c r="F186" s="342">
        <v>158.90000000000003</v>
      </c>
      <c r="G186" s="342">
        <v>154.75000000000006</v>
      </c>
      <c r="H186" s="342">
        <v>176.45000000000005</v>
      </c>
      <c r="I186" s="342">
        <v>180.60000000000002</v>
      </c>
      <c r="J186" s="342">
        <v>187.30000000000004</v>
      </c>
      <c r="K186" s="341">
        <v>173.9</v>
      </c>
      <c r="L186" s="341">
        <v>163.05000000000001</v>
      </c>
      <c r="M186" s="341">
        <v>24.75226</v>
      </c>
      <c r="N186" s="1"/>
      <c r="O186" s="1"/>
    </row>
    <row r="187" spans="1:15" ht="12.75" customHeight="1">
      <c r="A187" s="30">
        <v>177</v>
      </c>
      <c r="B187" s="367" t="s">
        <v>376</v>
      </c>
      <c r="C187" s="341">
        <v>1606.1</v>
      </c>
      <c r="D187" s="342">
        <v>1592.9666666666665</v>
      </c>
      <c r="E187" s="342">
        <v>1566.9333333333329</v>
      </c>
      <c r="F187" s="342">
        <v>1527.7666666666664</v>
      </c>
      <c r="G187" s="342">
        <v>1501.7333333333329</v>
      </c>
      <c r="H187" s="342">
        <v>1632.133333333333</v>
      </c>
      <c r="I187" s="342">
        <v>1658.1666666666663</v>
      </c>
      <c r="J187" s="342">
        <v>1697.333333333333</v>
      </c>
      <c r="K187" s="341">
        <v>1619</v>
      </c>
      <c r="L187" s="341">
        <v>1553.8</v>
      </c>
      <c r="M187" s="341">
        <v>1.4282699999999999</v>
      </c>
      <c r="N187" s="1"/>
      <c r="O187" s="1"/>
    </row>
    <row r="188" spans="1:15" ht="12.75" customHeight="1">
      <c r="A188" s="30">
        <v>178</v>
      </c>
      <c r="B188" s="367" t="s">
        <v>382</v>
      </c>
      <c r="C188" s="341">
        <v>125.45</v>
      </c>
      <c r="D188" s="342">
        <v>123.64999999999999</v>
      </c>
      <c r="E188" s="342">
        <v>120.59999999999998</v>
      </c>
      <c r="F188" s="342">
        <v>115.74999999999999</v>
      </c>
      <c r="G188" s="342">
        <v>112.69999999999997</v>
      </c>
      <c r="H188" s="342">
        <v>128.5</v>
      </c>
      <c r="I188" s="342">
        <v>131.55000000000001</v>
      </c>
      <c r="J188" s="342">
        <v>136.39999999999998</v>
      </c>
      <c r="K188" s="341">
        <v>126.7</v>
      </c>
      <c r="L188" s="341">
        <v>118.8</v>
      </c>
      <c r="M188" s="341">
        <v>10.707509999999999</v>
      </c>
      <c r="N188" s="1"/>
      <c r="O188" s="1"/>
    </row>
    <row r="189" spans="1:15" ht="12.75" customHeight="1">
      <c r="A189" s="30">
        <v>179</v>
      </c>
      <c r="B189" s="367" t="s">
        <v>261</v>
      </c>
      <c r="C189" s="341">
        <v>289.5</v>
      </c>
      <c r="D189" s="342">
        <v>286.06666666666666</v>
      </c>
      <c r="E189" s="342">
        <v>278.13333333333333</v>
      </c>
      <c r="F189" s="342">
        <v>266.76666666666665</v>
      </c>
      <c r="G189" s="342">
        <v>258.83333333333331</v>
      </c>
      <c r="H189" s="342">
        <v>297.43333333333334</v>
      </c>
      <c r="I189" s="342">
        <v>305.36666666666662</v>
      </c>
      <c r="J189" s="342">
        <v>316.73333333333335</v>
      </c>
      <c r="K189" s="341">
        <v>294</v>
      </c>
      <c r="L189" s="341">
        <v>274.7</v>
      </c>
      <c r="M189" s="341">
        <v>16.673590000000001</v>
      </c>
      <c r="N189" s="1"/>
      <c r="O189" s="1"/>
    </row>
    <row r="190" spans="1:15" ht="12.75" customHeight="1">
      <c r="A190" s="30">
        <v>180</v>
      </c>
      <c r="B190" s="367" t="s">
        <v>377</v>
      </c>
      <c r="C190" s="341">
        <v>636.35</v>
      </c>
      <c r="D190" s="342">
        <v>631.88333333333333</v>
      </c>
      <c r="E190" s="342">
        <v>622.06666666666661</v>
      </c>
      <c r="F190" s="342">
        <v>607.7833333333333</v>
      </c>
      <c r="G190" s="342">
        <v>597.96666666666658</v>
      </c>
      <c r="H190" s="342">
        <v>646.16666666666663</v>
      </c>
      <c r="I190" s="342">
        <v>655.98333333333346</v>
      </c>
      <c r="J190" s="342">
        <v>670.26666666666665</v>
      </c>
      <c r="K190" s="341">
        <v>641.70000000000005</v>
      </c>
      <c r="L190" s="341">
        <v>617.6</v>
      </c>
      <c r="M190" s="341">
        <v>1.6756899999999999</v>
      </c>
      <c r="N190" s="1"/>
      <c r="O190" s="1"/>
    </row>
    <row r="191" spans="1:15" ht="12.75" customHeight="1">
      <c r="A191" s="30">
        <v>181</v>
      </c>
      <c r="B191" s="367" t="s">
        <v>112</v>
      </c>
      <c r="C191" s="341">
        <v>583.54999999999995</v>
      </c>
      <c r="D191" s="342">
        <v>585.51666666666665</v>
      </c>
      <c r="E191" s="342">
        <v>576.5333333333333</v>
      </c>
      <c r="F191" s="342">
        <v>569.51666666666665</v>
      </c>
      <c r="G191" s="342">
        <v>560.5333333333333</v>
      </c>
      <c r="H191" s="342">
        <v>592.5333333333333</v>
      </c>
      <c r="I191" s="342">
        <v>601.51666666666665</v>
      </c>
      <c r="J191" s="342">
        <v>608.5333333333333</v>
      </c>
      <c r="K191" s="341">
        <v>594.5</v>
      </c>
      <c r="L191" s="341">
        <v>578.5</v>
      </c>
      <c r="M191" s="341">
        <v>19.632840000000002</v>
      </c>
      <c r="N191" s="1"/>
      <c r="O191" s="1"/>
    </row>
    <row r="192" spans="1:15" ht="12.75" customHeight="1">
      <c r="A192" s="30">
        <v>182</v>
      </c>
      <c r="B192" s="367" t="s">
        <v>262</v>
      </c>
      <c r="C192" s="341">
        <v>1387.75</v>
      </c>
      <c r="D192" s="342">
        <v>1355.3500000000001</v>
      </c>
      <c r="E192" s="342">
        <v>1317.5500000000002</v>
      </c>
      <c r="F192" s="342">
        <v>1247.3500000000001</v>
      </c>
      <c r="G192" s="342">
        <v>1209.5500000000002</v>
      </c>
      <c r="H192" s="342">
        <v>1425.5500000000002</v>
      </c>
      <c r="I192" s="342">
        <v>1463.35</v>
      </c>
      <c r="J192" s="342">
        <v>1533.5500000000002</v>
      </c>
      <c r="K192" s="341">
        <v>1393.15</v>
      </c>
      <c r="L192" s="341">
        <v>1285.1500000000001</v>
      </c>
      <c r="M192" s="341">
        <v>7.4433699999999998</v>
      </c>
      <c r="N192" s="1"/>
      <c r="O192" s="1"/>
    </row>
    <row r="193" spans="1:15" ht="12.75" customHeight="1">
      <c r="A193" s="30">
        <v>183</v>
      </c>
      <c r="B193" s="367" t="s">
        <v>386</v>
      </c>
      <c r="C193" s="341">
        <v>977.9</v>
      </c>
      <c r="D193" s="342">
        <v>972.41666666666663</v>
      </c>
      <c r="E193" s="342">
        <v>956.48333333333323</v>
      </c>
      <c r="F193" s="342">
        <v>935.06666666666661</v>
      </c>
      <c r="G193" s="342">
        <v>919.13333333333321</v>
      </c>
      <c r="H193" s="342">
        <v>993.83333333333326</v>
      </c>
      <c r="I193" s="342">
        <v>1009.7666666666667</v>
      </c>
      <c r="J193" s="342">
        <v>1031.1833333333334</v>
      </c>
      <c r="K193" s="341">
        <v>988.35</v>
      </c>
      <c r="L193" s="341">
        <v>951</v>
      </c>
      <c r="M193" s="341">
        <v>3.0152999999999999</v>
      </c>
      <c r="N193" s="1"/>
      <c r="O193" s="1"/>
    </row>
    <row r="194" spans="1:15" ht="12.75" customHeight="1">
      <c r="A194" s="30">
        <v>184</v>
      </c>
      <c r="B194" s="367" t="s">
        <v>835</v>
      </c>
      <c r="C194" s="341">
        <v>18.600000000000001</v>
      </c>
      <c r="D194" s="342">
        <v>18.316666666666666</v>
      </c>
      <c r="E194" s="342">
        <v>17.883333333333333</v>
      </c>
      <c r="F194" s="342">
        <v>17.166666666666668</v>
      </c>
      <c r="G194" s="342">
        <v>16.733333333333334</v>
      </c>
      <c r="H194" s="342">
        <v>19.033333333333331</v>
      </c>
      <c r="I194" s="342">
        <v>19.466666666666661</v>
      </c>
      <c r="J194" s="342">
        <v>20.18333333333333</v>
      </c>
      <c r="K194" s="341">
        <v>18.75</v>
      </c>
      <c r="L194" s="341">
        <v>17.600000000000001</v>
      </c>
      <c r="M194" s="341">
        <v>45.716099999999997</v>
      </c>
      <c r="N194" s="1"/>
      <c r="O194" s="1"/>
    </row>
    <row r="195" spans="1:15" ht="12.75" customHeight="1">
      <c r="A195" s="30">
        <v>185</v>
      </c>
      <c r="B195" s="367" t="s">
        <v>387</v>
      </c>
      <c r="C195" s="341">
        <v>1091.5999999999999</v>
      </c>
      <c r="D195" s="342">
        <v>1089.0833333333333</v>
      </c>
      <c r="E195" s="342">
        <v>1073.5666666666666</v>
      </c>
      <c r="F195" s="342">
        <v>1055.5333333333333</v>
      </c>
      <c r="G195" s="342">
        <v>1040.0166666666667</v>
      </c>
      <c r="H195" s="342">
        <v>1107.1166666666666</v>
      </c>
      <c r="I195" s="342">
        <v>1122.6333333333334</v>
      </c>
      <c r="J195" s="342">
        <v>1140.6666666666665</v>
      </c>
      <c r="K195" s="341">
        <v>1104.5999999999999</v>
      </c>
      <c r="L195" s="341">
        <v>1071.05</v>
      </c>
      <c r="M195" s="341">
        <v>0.12014</v>
      </c>
      <c r="N195" s="1"/>
      <c r="O195" s="1"/>
    </row>
    <row r="196" spans="1:15" ht="12.75" customHeight="1">
      <c r="A196" s="30">
        <v>186</v>
      </c>
      <c r="B196" s="367" t="s">
        <v>113</v>
      </c>
      <c r="C196" s="341">
        <v>1185.7</v>
      </c>
      <c r="D196" s="342">
        <v>1165.45</v>
      </c>
      <c r="E196" s="342">
        <v>1139.1000000000001</v>
      </c>
      <c r="F196" s="342">
        <v>1092.5</v>
      </c>
      <c r="G196" s="342">
        <v>1066.1500000000001</v>
      </c>
      <c r="H196" s="342">
        <v>1212.0500000000002</v>
      </c>
      <c r="I196" s="342">
        <v>1238.4000000000001</v>
      </c>
      <c r="J196" s="342">
        <v>1285.0000000000002</v>
      </c>
      <c r="K196" s="341">
        <v>1191.8</v>
      </c>
      <c r="L196" s="341">
        <v>1118.8499999999999</v>
      </c>
      <c r="M196" s="341">
        <v>18.133140000000001</v>
      </c>
      <c r="N196" s="1"/>
      <c r="O196" s="1"/>
    </row>
    <row r="197" spans="1:15" ht="12.75" customHeight="1">
      <c r="A197" s="30">
        <v>187</v>
      </c>
      <c r="B197" s="367" t="s">
        <v>114</v>
      </c>
      <c r="C197" s="341">
        <v>1126.95</v>
      </c>
      <c r="D197" s="342">
        <v>1122.4166666666667</v>
      </c>
      <c r="E197" s="342">
        <v>1111.5333333333335</v>
      </c>
      <c r="F197" s="342">
        <v>1096.1166666666668</v>
      </c>
      <c r="G197" s="342">
        <v>1085.2333333333336</v>
      </c>
      <c r="H197" s="342">
        <v>1137.8333333333335</v>
      </c>
      <c r="I197" s="342">
        <v>1148.7166666666667</v>
      </c>
      <c r="J197" s="342">
        <v>1164.1333333333334</v>
      </c>
      <c r="K197" s="341">
        <v>1133.3</v>
      </c>
      <c r="L197" s="341">
        <v>1107</v>
      </c>
      <c r="M197" s="341">
        <v>45.71884</v>
      </c>
      <c r="N197" s="1"/>
      <c r="O197" s="1"/>
    </row>
    <row r="198" spans="1:15" ht="12.75" customHeight="1">
      <c r="A198" s="30">
        <v>188</v>
      </c>
      <c r="B198" s="367" t="s">
        <v>115</v>
      </c>
      <c r="C198" s="341">
        <v>2364.5</v>
      </c>
      <c r="D198" s="342">
        <v>2366.7666666666669</v>
      </c>
      <c r="E198" s="342">
        <v>2330.7333333333336</v>
      </c>
      <c r="F198" s="342">
        <v>2296.9666666666667</v>
      </c>
      <c r="G198" s="342">
        <v>2260.9333333333334</v>
      </c>
      <c r="H198" s="342">
        <v>2400.5333333333338</v>
      </c>
      <c r="I198" s="342">
        <v>2436.5666666666675</v>
      </c>
      <c r="J198" s="342">
        <v>2470.3333333333339</v>
      </c>
      <c r="K198" s="341">
        <v>2402.8000000000002</v>
      </c>
      <c r="L198" s="341">
        <v>2333</v>
      </c>
      <c r="M198" s="341">
        <v>83.666300000000007</v>
      </c>
      <c r="N198" s="1"/>
      <c r="O198" s="1"/>
    </row>
    <row r="199" spans="1:15" ht="12.75" customHeight="1">
      <c r="A199" s="30">
        <v>189</v>
      </c>
      <c r="B199" s="367" t="s">
        <v>116</v>
      </c>
      <c r="C199" s="341">
        <v>2086.1999999999998</v>
      </c>
      <c r="D199" s="342">
        <v>2077.5333333333333</v>
      </c>
      <c r="E199" s="342">
        <v>2038.6666666666665</v>
      </c>
      <c r="F199" s="342">
        <v>1991.1333333333332</v>
      </c>
      <c r="G199" s="342">
        <v>1952.2666666666664</v>
      </c>
      <c r="H199" s="342">
        <v>2125.0666666666666</v>
      </c>
      <c r="I199" s="342">
        <v>2163.9333333333334</v>
      </c>
      <c r="J199" s="342">
        <v>2211.4666666666667</v>
      </c>
      <c r="K199" s="341">
        <v>2116.4</v>
      </c>
      <c r="L199" s="341">
        <v>2030</v>
      </c>
      <c r="M199" s="341">
        <v>2.7854999999999999</v>
      </c>
      <c r="N199" s="1"/>
      <c r="O199" s="1"/>
    </row>
    <row r="200" spans="1:15" ht="12.75" customHeight="1">
      <c r="A200" s="30">
        <v>190</v>
      </c>
      <c r="B200" s="367" t="s">
        <v>117</v>
      </c>
      <c r="C200" s="341">
        <v>1426.25</v>
      </c>
      <c r="D200" s="342">
        <v>1426.2833333333335</v>
      </c>
      <c r="E200" s="342">
        <v>1414.0166666666671</v>
      </c>
      <c r="F200" s="342">
        <v>1401.7833333333335</v>
      </c>
      <c r="G200" s="342">
        <v>1389.5166666666671</v>
      </c>
      <c r="H200" s="342">
        <v>1438.5166666666671</v>
      </c>
      <c r="I200" s="342">
        <v>1450.7833333333335</v>
      </c>
      <c r="J200" s="342">
        <v>1463.0166666666671</v>
      </c>
      <c r="K200" s="341">
        <v>1438.55</v>
      </c>
      <c r="L200" s="341">
        <v>1414.05</v>
      </c>
      <c r="M200" s="341">
        <v>124.40416</v>
      </c>
      <c r="N200" s="1"/>
      <c r="O200" s="1"/>
    </row>
    <row r="201" spans="1:15" ht="12.75" customHeight="1">
      <c r="A201" s="30">
        <v>191</v>
      </c>
      <c r="B201" s="367" t="s">
        <v>118</v>
      </c>
      <c r="C201" s="341">
        <v>523.20000000000005</v>
      </c>
      <c r="D201" s="342">
        <v>525.31666666666672</v>
      </c>
      <c r="E201" s="342">
        <v>518.13333333333344</v>
      </c>
      <c r="F201" s="342">
        <v>513.06666666666672</v>
      </c>
      <c r="G201" s="342">
        <v>505.88333333333344</v>
      </c>
      <c r="H201" s="342">
        <v>530.38333333333344</v>
      </c>
      <c r="I201" s="342">
        <v>537.56666666666661</v>
      </c>
      <c r="J201" s="342">
        <v>542.63333333333344</v>
      </c>
      <c r="K201" s="341">
        <v>532.5</v>
      </c>
      <c r="L201" s="341">
        <v>520.25</v>
      </c>
      <c r="M201" s="341">
        <v>106.6956</v>
      </c>
      <c r="N201" s="1"/>
      <c r="O201" s="1"/>
    </row>
    <row r="202" spans="1:15" ht="12.75" customHeight="1">
      <c r="A202" s="30">
        <v>192</v>
      </c>
      <c r="B202" s="367" t="s">
        <v>384</v>
      </c>
      <c r="C202" s="341">
        <v>1134.5</v>
      </c>
      <c r="D202" s="342">
        <v>1165.7333333333333</v>
      </c>
      <c r="E202" s="342">
        <v>1093.8666666666668</v>
      </c>
      <c r="F202" s="342">
        <v>1053.2333333333333</v>
      </c>
      <c r="G202" s="342">
        <v>981.36666666666679</v>
      </c>
      <c r="H202" s="342">
        <v>1206.3666666666668</v>
      </c>
      <c r="I202" s="342">
        <v>1278.2333333333331</v>
      </c>
      <c r="J202" s="342">
        <v>1318.8666666666668</v>
      </c>
      <c r="K202" s="341">
        <v>1237.5999999999999</v>
      </c>
      <c r="L202" s="341">
        <v>1125.0999999999999</v>
      </c>
      <c r="M202" s="341">
        <v>12.188750000000001</v>
      </c>
      <c r="N202" s="1"/>
      <c r="O202" s="1"/>
    </row>
    <row r="203" spans="1:15" ht="12.75" customHeight="1">
      <c r="A203" s="30">
        <v>193</v>
      </c>
      <c r="B203" s="367" t="s">
        <v>388</v>
      </c>
      <c r="C203" s="341">
        <v>186.1</v>
      </c>
      <c r="D203" s="342">
        <v>186.06666666666669</v>
      </c>
      <c r="E203" s="342">
        <v>182.13333333333338</v>
      </c>
      <c r="F203" s="342">
        <v>178.16666666666669</v>
      </c>
      <c r="G203" s="342">
        <v>174.23333333333338</v>
      </c>
      <c r="H203" s="342">
        <v>190.03333333333339</v>
      </c>
      <c r="I203" s="342">
        <v>193.96666666666673</v>
      </c>
      <c r="J203" s="342">
        <v>197.93333333333339</v>
      </c>
      <c r="K203" s="341">
        <v>190</v>
      </c>
      <c r="L203" s="341">
        <v>182.1</v>
      </c>
      <c r="M203" s="341">
        <v>2.0960700000000001</v>
      </c>
      <c r="N203" s="1"/>
      <c r="O203" s="1"/>
    </row>
    <row r="204" spans="1:15" ht="12.75" customHeight="1">
      <c r="A204" s="30">
        <v>194</v>
      </c>
      <c r="B204" s="367" t="s">
        <v>389</v>
      </c>
      <c r="C204" s="341">
        <v>108.5</v>
      </c>
      <c r="D204" s="342">
        <v>106.7</v>
      </c>
      <c r="E204" s="342">
        <v>104.4</v>
      </c>
      <c r="F204" s="342">
        <v>100.3</v>
      </c>
      <c r="G204" s="342">
        <v>98</v>
      </c>
      <c r="H204" s="342">
        <v>110.80000000000001</v>
      </c>
      <c r="I204" s="342">
        <v>113.1</v>
      </c>
      <c r="J204" s="342">
        <v>117.20000000000002</v>
      </c>
      <c r="K204" s="341">
        <v>109</v>
      </c>
      <c r="L204" s="341">
        <v>102.6</v>
      </c>
      <c r="M204" s="341">
        <v>9.0391499999999994</v>
      </c>
      <c r="N204" s="1"/>
      <c r="O204" s="1"/>
    </row>
    <row r="205" spans="1:15" ht="12.75" customHeight="1">
      <c r="A205" s="30">
        <v>195</v>
      </c>
      <c r="B205" s="367" t="s">
        <v>119</v>
      </c>
      <c r="C205" s="341">
        <v>2535.4499999999998</v>
      </c>
      <c r="D205" s="342">
        <v>2523.8166666666666</v>
      </c>
      <c r="E205" s="342">
        <v>2500.6833333333334</v>
      </c>
      <c r="F205" s="342">
        <v>2465.916666666667</v>
      </c>
      <c r="G205" s="342">
        <v>2442.7833333333338</v>
      </c>
      <c r="H205" s="342">
        <v>2558.583333333333</v>
      </c>
      <c r="I205" s="342">
        <v>2581.7166666666662</v>
      </c>
      <c r="J205" s="342">
        <v>2616.4833333333327</v>
      </c>
      <c r="K205" s="341">
        <v>2546.9499999999998</v>
      </c>
      <c r="L205" s="341">
        <v>2489.0500000000002</v>
      </c>
      <c r="M205" s="341">
        <v>10.0862</v>
      </c>
      <c r="N205" s="1"/>
      <c r="O205" s="1"/>
    </row>
    <row r="206" spans="1:15" ht="12.75" customHeight="1">
      <c r="A206" s="30">
        <v>196</v>
      </c>
      <c r="B206" s="367" t="s">
        <v>385</v>
      </c>
      <c r="C206" s="341">
        <v>72.75</v>
      </c>
      <c r="D206" s="342">
        <v>71.36666666666666</v>
      </c>
      <c r="E206" s="342">
        <v>68.48333333333332</v>
      </c>
      <c r="F206" s="342">
        <v>64.216666666666654</v>
      </c>
      <c r="G206" s="342">
        <v>61.333333333333314</v>
      </c>
      <c r="H206" s="342">
        <v>75.633333333333326</v>
      </c>
      <c r="I206" s="342">
        <v>78.51666666666668</v>
      </c>
      <c r="J206" s="342">
        <v>82.783333333333331</v>
      </c>
      <c r="K206" s="341">
        <v>74.25</v>
      </c>
      <c r="L206" s="341">
        <v>67.099999999999994</v>
      </c>
      <c r="M206" s="341">
        <v>168.68265</v>
      </c>
      <c r="N206" s="1"/>
      <c r="O206" s="1"/>
    </row>
    <row r="207" spans="1:15" ht="12.75" customHeight="1">
      <c r="A207" s="30">
        <v>197</v>
      </c>
      <c r="B207" s="367" t="s">
        <v>836</v>
      </c>
      <c r="C207" s="341">
        <v>1213.45</v>
      </c>
      <c r="D207" s="342">
        <v>1217.8333333333333</v>
      </c>
      <c r="E207" s="342">
        <v>1195.6666666666665</v>
      </c>
      <c r="F207" s="342">
        <v>1177.8833333333332</v>
      </c>
      <c r="G207" s="342">
        <v>1155.7166666666665</v>
      </c>
      <c r="H207" s="342">
        <v>1235.6166666666666</v>
      </c>
      <c r="I207" s="342">
        <v>1257.7833333333331</v>
      </c>
      <c r="J207" s="342">
        <v>1275.5666666666666</v>
      </c>
      <c r="K207" s="341">
        <v>1240</v>
      </c>
      <c r="L207" s="341">
        <v>1200.05</v>
      </c>
      <c r="M207" s="341">
        <v>0.32474999999999998</v>
      </c>
      <c r="N207" s="1"/>
      <c r="O207" s="1"/>
    </row>
    <row r="208" spans="1:15" ht="12.75" customHeight="1">
      <c r="A208" s="30">
        <v>198</v>
      </c>
      <c r="B208" s="367" t="s">
        <v>824</v>
      </c>
      <c r="C208" s="341">
        <v>366.75</v>
      </c>
      <c r="D208" s="342">
        <v>365.91666666666669</v>
      </c>
      <c r="E208" s="342">
        <v>356.83333333333337</v>
      </c>
      <c r="F208" s="342">
        <v>346.91666666666669</v>
      </c>
      <c r="G208" s="342">
        <v>337.83333333333337</v>
      </c>
      <c r="H208" s="342">
        <v>375.83333333333337</v>
      </c>
      <c r="I208" s="342">
        <v>384.91666666666674</v>
      </c>
      <c r="J208" s="342">
        <v>394.83333333333337</v>
      </c>
      <c r="K208" s="341">
        <v>375</v>
      </c>
      <c r="L208" s="341">
        <v>356</v>
      </c>
      <c r="M208" s="341">
        <v>1.6144499999999999</v>
      </c>
      <c r="N208" s="1"/>
      <c r="O208" s="1"/>
    </row>
    <row r="209" spans="1:15" ht="12.75" customHeight="1">
      <c r="A209" s="30">
        <v>199</v>
      </c>
      <c r="B209" s="367" t="s">
        <v>121</v>
      </c>
      <c r="C209" s="341">
        <v>573.75</v>
      </c>
      <c r="D209" s="342">
        <v>561.86666666666667</v>
      </c>
      <c r="E209" s="342">
        <v>543.68333333333339</v>
      </c>
      <c r="F209" s="342">
        <v>513.61666666666667</v>
      </c>
      <c r="G209" s="342">
        <v>495.43333333333339</v>
      </c>
      <c r="H209" s="342">
        <v>591.93333333333339</v>
      </c>
      <c r="I209" s="342">
        <v>610.11666666666656</v>
      </c>
      <c r="J209" s="342">
        <v>640.18333333333339</v>
      </c>
      <c r="K209" s="341">
        <v>580.04999999999995</v>
      </c>
      <c r="L209" s="341">
        <v>531.79999999999995</v>
      </c>
      <c r="M209" s="341">
        <v>352.12826999999999</v>
      </c>
      <c r="N209" s="1"/>
      <c r="O209" s="1"/>
    </row>
    <row r="210" spans="1:15" ht="12.75" customHeight="1">
      <c r="A210" s="30">
        <v>200</v>
      </c>
      <c r="B210" s="367" t="s">
        <v>390</v>
      </c>
      <c r="C210" s="341">
        <v>117.65</v>
      </c>
      <c r="D210" s="342">
        <v>115.88333333333333</v>
      </c>
      <c r="E210" s="342">
        <v>113.61666666666665</v>
      </c>
      <c r="F210" s="342">
        <v>109.58333333333331</v>
      </c>
      <c r="G210" s="342">
        <v>107.31666666666663</v>
      </c>
      <c r="H210" s="342">
        <v>119.91666666666666</v>
      </c>
      <c r="I210" s="342">
        <v>122.18333333333334</v>
      </c>
      <c r="J210" s="342">
        <v>126.21666666666667</v>
      </c>
      <c r="K210" s="341">
        <v>118.15</v>
      </c>
      <c r="L210" s="341">
        <v>111.85</v>
      </c>
      <c r="M210" s="341">
        <v>72.001009999999994</v>
      </c>
      <c r="N210" s="1"/>
      <c r="O210" s="1"/>
    </row>
    <row r="211" spans="1:15" ht="12.75" customHeight="1">
      <c r="A211" s="30">
        <v>201</v>
      </c>
      <c r="B211" s="367" t="s">
        <v>122</v>
      </c>
      <c r="C211" s="341">
        <v>273.25</v>
      </c>
      <c r="D211" s="342">
        <v>270.3</v>
      </c>
      <c r="E211" s="342">
        <v>266</v>
      </c>
      <c r="F211" s="342">
        <v>258.75</v>
      </c>
      <c r="G211" s="342">
        <v>254.45</v>
      </c>
      <c r="H211" s="342">
        <v>277.55</v>
      </c>
      <c r="I211" s="342">
        <v>281.85000000000008</v>
      </c>
      <c r="J211" s="342">
        <v>289.10000000000002</v>
      </c>
      <c r="K211" s="341">
        <v>274.60000000000002</v>
      </c>
      <c r="L211" s="341">
        <v>263.05</v>
      </c>
      <c r="M211" s="341">
        <v>36.93777</v>
      </c>
      <c r="N211" s="1"/>
      <c r="O211" s="1"/>
    </row>
    <row r="212" spans="1:15" ht="12.75" customHeight="1">
      <c r="A212" s="30">
        <v>202</v>
      </c>
      <c r="B212" s="367" t="s">
        <v>123</v>
      </c>
      <c r="C212" s="341">
        <v>2172.1</v>
      </c>
      <c r="D212" s="342">
        <v>2157.3333333333335</v>
      </c>
      <c r="E212" s="342">
        <v>2134.7666666666669</v>
      </c>
      <c r="F212" s="342">
        <v>2097.4333333333334</v>
      </c>
      <c r="G212" s="342">
        <v>2074.8666666666668</v>
      </c>
      <c r="H212" s="342">
        <v>2194.666666666667</v>
      </c>
      <c r="I212" s="342">
        <v>2217.2333333333336</v>
      </c>
      <c r="J212" s="342">
        <v>2254.5666666666671</v>
      </c>
      <c r="K212" s="341">
        <v>2179.9</v>
      </c>
      <c r="L212" s="341">
        <v>2120</v>
      </c>
      <c r="M212" s="341">
        <v>23.34036</v>
      </c>
      <c r="N212" s="1"/>
      <c r="O212" s="1"/>
    </row>
    <row r="213" spans="1:15" ht="12.75" customHeight="1">
      <c r="A213" s="30">
        <v>203</v>
      </c>
      <c r="B213" s="367" t="s">
        <v>263</v>
      </c>
      <c r="C213" s="341">
        <v>311.95</v>
      </c>
      <c r="D213" s="342">
        <v>310.81666666666666</v>
      </c>
      <c r="E213" s="342">
        <v>307.13333333333333</v>
      </c>
      <c r="F213" s="342">
        <v>302.31666666666666</v>
      </c>
      <c r="G213" s="342">
        <v>298.63333333333333</v>
      </c>
      <c r="H213" s="342">
        <v>315.63333333333333</v>
      </c>
      <c r="I213" s="342">
        <v>319.31666666666661</v>
      </c>
      <c r="J213" s="342">
        <v>324.13333333333333</v>
      </c>
      <c r="K213" s="341">
        <v>314.5</v>
      </c>
      <c r="L213" s="341">
        <v>306</v>
      </c>
      <c r="M213" s="341">
        <v>4.7131800000000004</v>
      </c>
      <c r="N213" s="1"/>
      <c r="O213" s="1"/>
    </row>
    <row r="214" spans="1:15" ht="12.75" customHeight="1">
      <c r="A214" s="30">
        <v>204</v>
      </c>
      <c r="B214" s="367" t="s">
        <v>837</v>
      </c>
      <c r="C214" s="341">
        <v>680.1</v>
      </c>
      <c r="D214" s="342">
        <v>679.4666666666667</v>
      </c>
      <c r="E214" s="342">
        <v>667.48333333333335</v>
      </c>
      <c r="F214" s="342">
        <v>654.86666666666667</v>
      </c>
      <c r="G214" s="342">
        <v>642.88333333333333</v>
      </c>
      <c r="H214" s="342">
        <v>692.08333333333337</v>
      </c>
      <c r="I214" s="342">
        <v>704.06666666666672</v>
      </c>
      <c r="J214" s="342">
        <v>716.68333333333339</v>
      </c>
      <c r="K214" s="341">
        <v>691.45</v>
      </c>
      <c r="L214" s="341">
        <v>666.85</v>
      </c>
      <c r="M214" s="341">
        <v>0.93091000000000002</v>
      </c>
      <c r="N214" s="1"/>
      <c r="O214" s="1"/>
    </row>
    <row r="215" spans="1:15" ht="12.75" customHeight="1">
      <c r="A215" s="30">
        <v>205</v>
      </c>
      <c r="B215" s="367" t="s">
        <v>391</v>
      </c>
      <c r="C215" s="341">
        <v>40950.949999999997</v>
      </c>
      <c r="D215" s="342">
        <v>40654.5</v>
      </c>
      <c r="E215" s="342">
        <v>40046.550000000003</v>
      </c>
      <c r="F215" s="342">
        <v>39142.15</v>
      </c>
      <c r="G215" s="342">
        <v>38534.200000000004</v>
      </c>
      <c r="H215" s="342">
        <v>41558.9</v>
      </c>
      <c r="I215" s="342">
        <v>42166.85</v>
      </c>
      <c r="J215" s="342">
        <v>43071.25</v>
      </c>
      <c r="K215" s="341">
        <v>41262.449999999997</v>
      </c>
      <c r="L215" s="341">
        <v>39750.1</v>
      </c>
      <c r="M215" s="341">
        <v>2.3560000000000001E-2</v>
      </c>
      <c r="N215" s="1"/>
      <c r="O215" s="1"/>
    </row>
    <row r="216" spans="1:15" ht="12.75" customHeight="1">
      <c r="A216" s="30">
        <v>206</v>
      </c>
      <c r="B216" s="367" t="s">
        <v>392</v>
      </c>
      <c r="C216" s="341">
        <v>33.75</v>
      </c>
      <c r="D216" s="342">
        <v>33.266666666666673</v>
      </c>
      <c r="E216" s="342">
        <v>32.583333333333343</v>
      </c>
      <c r="F216" s="342">
        <v>31.416666666666671</v>
      </c>
      <c r="G216" s="342">
        <v>30.733333333333341</v>
      </c>
      <c r="H216" s="342">
        <v>34.433333333333344</v>
      </c>
      <c r="I216" s="342">
        <v>35.116666666666667</v>
      </c>
      <c r="J216" s="342">
        <v>36.283333333333346</v>
      </c>
      <c r="K216" s="341">
        <v>33.950000000000003</v>
      </c>
      <c r="L216" s="341">
        <v>32.1</v>
      </c>
      <c r="M216" s="341">
        <v>11.21049</v>
      </c>
      <c r="N216" s="1"/>
      <c r="O216" s="1"/>
    </row>
    <row r="217" spans="1:15" ht="12.75" customHeight="1">
      <c r="A217" s="30">
        <v>207</v>
      </c>
      <c r="B217" s="367" t="s">
        <v>404</v>
      </c>
      <c r="C217" s="341">
        <v>107.9</v>
      </c>
      <c r="D217" s="342">
        <v>106.76666666666667</v>
      </c>
      <c r="E217" s="342">
        <v>104.53333333333333</v>
      </c>
      <c r="F217" s="342">
        <v>101.16666666666667</v>
      </c>
      <c r="G217" s="342">
        <v>98.933333333333337</v>
      </c>
      <c r="H217" s="342">
        <v>110.13333333333333</v>
      </c>
      <c r="I217" s="342">
        <v>112.36666666666665</v>
      </c>
      <c r="J217" s="342">
        <v>115.73333333333332</v>
      </c>
      <c r="K217" s="341">
        <v>109</v>
      </c>
      <c r="L217" s="341">
        <v>103.4</v>
      </c>
      <c r="M217" s="341">
        <v>115.57692</v>
      </c>
      <c r="N217" s="1"/>
      <c r="O217" s="1"/>
    </row>
    <row r="218" spans="1:15" ht="12.75" customHeight="1">
      <c r="A218" s="30">
        <v>208</v>
      </c>
      <c r="B218" s="367" t="s">
        <v>124</v>
      </c>
      <c r="C218" s="341">
        <v>149.9</v>
      </c>
      <c r="D218" s="342">
        <v>148.53333333333333</v>
      </c>
      <c r="E218" s="342">
        <v>145.36666666666667</v>
      </c>
      <c r="F218" s="342">
        <v>140.83333333333334</v>
      </c>
      <c r="G218" s="342">
        <v>137.66666666666669</v>
      </c>
      <c r="H218" s="342">
        <v>153.06666666666666</v>
      </c>
      <c r="I218" s="342">
        <v>156.23333333333335</v>
      </c>
      <c r="J218" s="342">
        <v>160.76666666666665</v>
      </c>
      <c r="K218" s="341">
        <v>151.69999999999999</v>
      </c>
      <c r="L218" s="341">
        <v>144</v>
      </c>
      <c r="M218" s="341">
        <v>202.15109000000001</v>
      </c>
      <c r="N218" s="1"/>
      <c r="O218" s="1"/>
    </row>
    <row r="219" spans="1:15" ht="12.75" customHeight="1">
      <c r="A219" s="30">
        <v>209</v>
      </c>
      <c r="B219" s="367" t="s">
        <v>125</v>
      </c>
      <c r="C219" s="341">
        <v>742.7</v>
      </c>
      <c r="D219" s="342">
        <v>734.2833333333333</v>
      </c>
      <c r="E219" s="342">
        <v>723.81666666666661</v>
      </c>
      <c r="F219" s="342">
        <v>704.93333333333328</v>
      </c>
      <c r="G219" s="342">
        <v>694.46666666666658</v>
      </c>
      <c r="H219" s="342">
        <v>753.16666666666663</v>
      </c>
      <c r="I219" s="342">
        <v>763.63333333333333</v>
      </c>
      <c r="J219" s="342">
        <v>782.51666666666665</v>
      </c>
      <c r="K219" s="341">
        <v>744.75</v>
      </c>
      <c r="L219" s="341">
        <v>715.4</v>
      </c>
      <c r="M219" s="341">
        <v>205.47432000000001</v>
      </c>
      <c r="N219" s="1"/>
      <c r="O219" s="1"/>
    </row>
    <row r="220" spans="1:15" ht="12.75" customHeight="1">
      <c r="A220" s="30">
        <v>210</v>
      </c>
      <c r="B220" s="367" t="s">
        <v>126</v>
      </c>
      <c r="C220" s="341">
        <v>1263.8</v>
      </c>
      <c r="D220" s="342">
        <v>1254.5166666666667</v>
      </c>
      <c r="E220" s="342">
        <v>1235.2333333333333</v>
      </c>
      <c r="F220" s="342">
        <v>1206.6666666666667</v>
      </c>
      <c r="G220" s="342">
        <v>1187.3833333333334</v>
      </c>
      <c r="H220" s="342">
        <v>1283.0833333333333</v>
      </c>
      <c r="I220" s="342">
        <v>1302.3666666666666</v>
      </c>
      <c r="J220" s="342">
        <v>1330.9333333333332</v>
      </c>
      <c r="K220" s="341">
        <v>1273.8</v>
      </c>
      <c r="L220" s="341">
        <v>1225.95</v>
      </c>
      <c r="M220" s="341">
        <v>13.419449999999999</v>
      </c>
      <c r="N220" s="1"/>
      <c r="O220" s="1"/>
    </row>
    <row r="221" spans="1:15" ht="12.75" customHeight="1">
      <c r="A221" s="30">
        <v>211</v>
      </c>
      <c r="B221" s="367" t="s">
        <v>127</v>
      </c>
      <c r="C221" s="341">
        <v>479.15</v>
      </c>
      <c r="D221" s="342">
        <v>473.83333333333331</v>
      </c>
      <c r="E221" s="342">
        <v>467.06666666666661</v>
      </c>
      <c r="F221" s="342">
        <v>454.98333333333329</v>
      </c>
      <c r="G221" s="342">
        <v>448.21666666666658</v>
      </c>
      <c r="H221" s="342">
        <v>485.91666666666663</v>
      </c>
      <c r="I221" s="342">
        <v>492.68333333333339</v>
      </c>
      <c r="J221" s="342">
        <v>504.76666666666665</v>
      </c>
      <c r="K221" s="341">
        <v>480.6</v>
      </c>
      <c r="L221" s="341">
        <v>461.75</v>
      </c>
      <c r="M221" s="341">
        <v>13.703379999999999</v>
      </c>
      <c r="N221" s="1"/>
      <c r="O221" s="1"/>
    </row>
    <row r="222" spans="1:15" ht="12.75" customHeight="1">
      <c r="A222" s="30">
        <v>212</v>
      </c>
      <c r="B222" s="367" t="s">
        <v>408</v>
      </c>
      <c r="C222" s="341">
        <v>174.15</v>
      </c>
      <c r="D222" s="342">
        <v>173.38333333333333</v>
      </c>
      <c r="E222" s="342">
        <v>168.36666666666665</v>
      </c>
      <c r="F222" s="342">
        <v>162.58333333333331</v>
      </c>
      <c r="G222" s="342">
        <v>157.56666666666663</v>
      </c>
      <c r="H222" s="342">
        <v>179.16666666666666</v>
      </c>
      <c r="I222" s="342">
        <v>184.18333333333331</v>
      </c>
      <c r="J222" s="342">
        <v>189.96666666666667</v>
      </c>
      <c r="K222" s="341">
        <v>178.4</v>
      </c>
      <c r="L222" s="341">
        <v>167.6</v>
      </c>
      <c r="M222" s="341">
        <v>3.9373499999999999</v>
      </c>
      <c r="N222" s="1"/>
      <c r="O222" s="1"/>
    </row>
    <row r="223" spans="1:15" ht="12.75" customHeight="1">
      <c r="A223" s="30">
        <v>213</v>
      </c>
      <c r="B223" s="367" t="s">
        <v>394</v>
      </c>
      <c r="C223" s="341">
        <v>44</v>
      </c>
      <c r="D223" s="342">
        <v>43.616666666666667</v>
      </c>
      <c r="E223" s="342">
        <v>42.933333333333337</v>
      </c>
      <c r="F223" s="342">
        <v>41.866666666666667</v>
      </c>
      <c r="G223" s="342">
        <v>41.183333333333337</v>
      </c>
      <c r="H223" s="342">
        <v>44.683333333333337</v>
      </c>
      <c r="I223" s="342">
        <v>45.36666666666666</v>
      </c>
      <c r="J223" s="342">
        <v>46.433333333333337</v>
      </c>
      <c r="K223" s="341">
        <v>44.3</v>
      </c>
      <c r="L223" s="341">
        <v>42.55</v>
      </c>
      <c r="M223" s="341">
        <v>65.585999999999999</v>
      </c>
      <c r="N223" s="1"/>
      <c r="O223" s="1"/>
    </row>
    <row r="224" spans="1:15" ht="12.75" customHeight="1">
      <c r="A224" s="30">
        <v>214</v>
      </c>
      <c r="B224" s="367" t="s">
        <v>128</v>
      </c>
      <c r="C224" s="341">
        <v>10.3</v>
      </c>
      <c r="D224" s="342">
        <v>10.333333333333334</v>
      </c>
      <c r="E224" s="342">
        <v>9.9666666666666686</v>
      </c>
      <c r="F224" s="342">
        <v>9.6333333333333346</v>
      </c>
      <c r="G224" s="342">
        <v>9.2666666666666693</v>
      </c>
      <c r="H224" s="342">
        <v>10.666666666666668</v>
      </c>
      <c r="I224" s="342">
        <v>11.033333333333331</v>
      </c>
      <c r="J224" s="342">
        <v>11.366666666666667</v>
      </c>
      <c r="K224" s="341">
        <v>10.7</v>
      </c>
      <c r="L224" s="341">
        <v>10</v>
      </c>
      <c r="M224" s="341">
        <v>3066.58932</v>
      </c>
      <c r="N224" s="1"/>
      <c r="O224" s="1"/>
    </row>
    <row r="225" spans="1:15" ht="12.75" customHeight="1">
      <c r="A225" s="30">
        <v>215</v>
      </c>
      <c r="B225" s="367" t="s">
        <v>395</v>
      </c>
      <c r="C225" s="341">
        <v>57.9</v>
      </c>
      <c r="D225" s="342">
        <v>56.833333333333336</v>
      </c>
      <c r="E225" s="342">
        <v>55.366666666666674</v>
      </c>
      <c r="F225" s="342">
        <v>52.833333333333336</v>
      </c>
      <c r="G225" s="342">
        <v>51.366666666666674</v>
      </c>
      <c r="H225" s="342">
        <v>59.366666666666674</v>
      </c>
      <c r="I225" s="342">
        <v>60.833333333333329</v>
      </c>
      <c r="J225" s="342">
        <v>63.366666666666674</v>
      </c>
      <c r="K225" s="341">
        <v>58.3</v>
      </c>
      <c r="L225" s="341">
        <v>54.3</v>
      </c>
      <c r="M225" s="341">
        <v>115.32470000000001</v>
      </c>
      <c r="N225" s="1"/>
      <c r="O225" s="1"/>
    </row>
    <row r="226" spans="1:15" ht="12.75" customHeight="1">
      <c r="A226" s="30">
        <v>216</v>
      </c>
      <c r="B226" s="367" t="s">
        <v>129</v>
      </c>
      <c r="C226" s="341">
        <v>42.1</v>
      </c>
      <c r="D226" s="342">
        <v>41.933333333333337</v>
      </c>
      <c r="E226" s="342">
        <v>41.266666666666673</v>
      </c>
      <c r="F226" s="342">
        <v>40.433333333333337</v>
      </c>
      <c r="G226" s="342">
        <v>39.766666666666673</v>
      </c>
      <c r="H226" s="342">
        <v>42.766666666666673</v>
      </c>
      <c r="I226" s="342">
        <v>43.43333333333333</v>
      </c>
      <c r="J226" s="342">
        <v>44.266666666666673</v>
      </c>
      <c r="K226" s="341">
        <v>42.6</v>
      </c>
      <c r="L226" s="341">
        <v>41.1</v>
      </c>
      <c r="M226" s="341">
        <v>333.37506999999999</v>
      </c>
      <c r="N226" s="1"/>
      <c r="O226" s="1"/>
    </row>
    <row r="227" spans="1:15" ht="12.75" customHeight="1">
      <c r="A227" s="30">
        <v>217</v>
      </c>
      <c r="B227" s="367" t="s">
        <v>406</v>
      </c>
      <c r="C227" s="341">
        <v>205.85</v>
      </c>
      <c r="D227" s="342">
        <v>204.06666666666663</v>
      </c>
      <c r="E227" s="342">
        <v>200.68333333333328</v>
      </c>
      <c r="F227" s="342">
        <v>195.51666666666665</v>
      </c>
      <c r="G227" s="342">
        <v>192.1333333333333</v>
      </c>
      <c r="H227" s="342">
        <v>209.23333333333326</v>
      </c>
      <c r="I227" s="342">
        <v>212.61666666666665</v>
      </c>
      <c r="J227" s="342">
        <v>217.78333333333325</v>
      </c>
      <c r="K227" s="341">
        <v>207.45</v>
      </c>
      <c r="L227" s="341">
        <v>198.9</v>
      </c>
      <c r="M227" s="341">
        <v>83.121639999999999</v>
      </c>
      <c r="N227" s="1"/>
      <c r="O227" s="1"/>
    </row>
    <row r="228" spans="1:15" ht="12.75" customHeight="1">
      <c r="A228" s="30">
        <v>218</v>
      </c>
      <c r="B228" s="367" t="s">
        <v>396</v>
      </c>
      <c r="C228" s="341">
        <v>890.1</v>
      </c>
      <c r="D228" s="342">
        <v>893.5</v>
      </c>
      <c r="E228" s="342">
        <v>875.05</v>
      </c>
      <c r="F228" s="342">
        <v>860</v>
      </c>
      <c r="G228" s="342">
        <v>841.55</v>
      </c>
      <c r="H228" s="342">
        <v>908.55</v>
      </c>
      <c r="I228" s="342">
        <v>927</v>
      </c>
      <c r="J228" s="342">
        <v>942.05</v>
      </c>
      <c r="K228" s="341">
        <v>911.95</v>
      </c>
      <c r="L228" s="341">
        <v>878.45</v>
      </c>
      <c r="M228" s="341">
        <v>0.12675</v>
      </c>
      <c r="N228" s="1"/>
      <c r="O228" s="1"/>
    </row>
    <row r="229" spans="1:15" ht="12.75" customHeight="1">
      <c r="A229" s="30">
        <v>219</v>
      </c>
      <c r="B229" s="367" t="s">
        <v>130</v>
      </c>
      <c r="C229" s="341">
        <v>346.85</v>
      </c>
      <c r="D229" s="342">
        <v>344.0333333333333</v>
      </c>
      <c r="E229" s="342">
        <v>338.41666666666663</v>
      </c>
      <c r="F229" s="342">
        <v>329.98333333333335</v>
      </c>
      <c r="G229" s="342">
        <v>324.36666666666667</v>
      </c>
      <c r="H229" s="342">
        <v>352.46666666666658</v>
      </c>
      <c r="I229" s="342">
        <v>358.08333333333326</v>
      </c>
      <c r="J229" s="342">
        <v>366.51666666666654</v>
      </c>
      <c r="K229" s="341">
        <v>349.65</v>
      </c>
      <c r="L229" s="341">
        <v>335.6</v>
      </c>
      <c r="M229" s="341">
        <v>45.541910000000001</v>
      </c>
      <c r="N229" s="1"/>
      <c r="O229" s="1"/>
    </row>
    <row r="230" spans="1:15" ht="12.75" customHeight="1">
      <c r="A230" s="30">
        <v>220</v>
      </c>
      <c r="B230" s="367" t="s">
        <v>397</v>
      </c>
      <c r="C230" s="341">
        <v>297.89999999999998</v>
      </c>
      <c r="D230" s="342">
        <v>297.29999999999995</v>
      </c>
      <c r="E230" s="342">
        <v>288.64999999999992</v>
      </c>
      <c r="F230" s="342">
        <v>279.39999999999998</v>
      </c>
      <c r="G230" s="342">
        <v>270.74999999999994</v>
      </c>
      <c r="H230" s="342">
        <v>306.5499999999999</v>
      </c>
      <c r="I230" s="342">
        <v>315.2</v>
      </c>
      <c r="J230" s="342">
        <v>324.44999999999987</v>
      </c>
      <c r="K230" s="341">
        <v>305.95</v>
      </c>
      <c r="L230" s="341">
        <v>288.05</v>
      </c>
      <c r="M230" s="341">
        <v>3.3008299999999999</v>
      </c>
      <c r="N230" s="1"/>
      <c r="O230" s="1"/>
    </row>
    <row r="231" spans="1:15" ht="12.75" customHeight="1">
      <c r="A231" s="30">
        <v>221</v>
      </c>
      <c r="B231" s="367" t="s">
        <v>398</v>
      </c>
      <c r="C231" s="341">
        <v>1531.55</v>
      </c>
      <c r="D231" s="342">
        <v>1514.4833333333333</v>
      </c>
      <c r="E231" s="342">
        <v>1480.1666666666667</v>
      </c>
      <c r="F231" s="342">
        <v>1428.7833333333333</v>
      </c>
      <c r="G231" s="342">
        <v>1394.4666666666667</v>
      </c>
      <c r="H231" s="342">
        <v>1565.8666666666668</v>
      </c>
      <c r="I231" s="342">
        <v>1600.1833333333334</v>
      </c>
      <c r="J231" s="342">
        <v>1651.5666666666668</v>
      </c>
      <c r="K231" s="341">
        <v>1548.8</v>
      </c>
      <c r="L231" s="341">
        <v>1463.1</v>
      </c>
      <c r="M231" s="341">
        <v>0.50912999999999997</v>
      </c>
      <c r="N231" s="1"/>
      <c r="O231" s="1"/>
    </row>
    <row r="232" spans="1:15" ht="12.75" customHeight="1">
      <c r="A232" s="30">
        <v>222</v>
      </c>
      <c r="B232" s="367" t="s">
        <v>131</v>
      </c>
      <c r="C232" s="341">
        <v>199.45</v>
      </c>
      <c r="D232" s="342">
        <v>199.08333333333334</v>
      </c>
      <c r="E232" s="342">
        <v>196.36666666666667</v>
      </c>
      <c r="F232" s="342">
        <v>193.28333333333333</v>
      </c>
      <c r="G232" s="342">
        <v>190.56666666666666</v>
      </c>
      <c r="H232" s="342">
        <v>202.16666666666669</v>
      </c>
      <c r="I232" s="342">
        <v>204.88333333333333</v>
      </c>
      <c r="J232" s="342">
        <v>207.9666666666667</v>
      </c>
      <c r="K232" s="341">
        <v>201.8</v>
      </c>
      <c r="L232" s="341">
        <v>196</v>
      </c>
      <c r="M232" s="341">
        <v>64.32432</v>
      </c>
      <c r="N232" s="1"/>
      <c r="O232" s="1"/>
    </row>
    <row r="233" spans="1:15" ht="12.75" customHeight="1">
      <c r="A233" s="30">
        <v>223</v>
      </c>
      <c r="B233" s="367" t="s">
        <v>403</v>
      </c>
      <c r="C233" s="341">
        <v>202.15</v>
      </c>
      <c r="D233" s="342">
        <v>198.06666666666669</v>
      </c>
      <c r="E233" s="342">
        <v>193.23333333333338</v>
      </c>
      <c r="F233" s="342">
        <v>184.31666666666669</v>
      </c>
      <c r="G233" s="342">
        <v>179.48333333333338</v>
      </c>
      <c r="H233" s="342">
        <v>206.98333333333338</v>
      </c>
      <c r="I233" s="342">
        <v>211.81666666666669</v>
      </c>
      <c r="J233" s="342">
        <v>220.73333333333338</v>
      </c>
      <c r="K233" s="341">
        <v>202.9</v>
      </c>
      <c r="L233" s="341">
        <v>189.15</v>
      </c>
      <c r="M233" s="341">
        <v>35.523539999999997</v>
      </c>
      <c r="N233" s="1"/>
      <c r="O233" s="1"/>
    </row>
    <row r="234" spans="1:15" ht="12.75" customHeight="1">
      <c r="A234" s="30">
        <v>224</v>
      </c>
      <c r="B234" s="367" t="s">
        <v>265</v>
      </c>
      <c r="C234" s="341">
        <v>4774.05</v>
      </c>
      <c r="D234" s="342">
        <v>4787.7166666666662</v>
      </c>
      <c r="E234" s="342">
        <v>4726.4333333333325</v>
      </c>
      <c r="F234" s="342">
        <v>4678.8166666666666</v>
      </c>
      <c r="G234" s="342">
        <v>4617.5333333333328</v>
      </c>
      <c r="H234" s="342">
        <v>4835.3333333333321</v>
      </c>
      <c r="I234" s="342">
        <v>4896.6166666666668</v>
      </c>
      <c r="J234" s="342">
        <v>4944.2333333333318</v>
      </c>
      <c r="K234" s="341">
        <v>4849</v>
      </c>
      <c r="L234" s="341">
        <v>4740.1000000000004</v>
      </c>
      <c r="M234" s="341">
        <v>1.23299</v>
      </c>
      <c r="N234" s="1"/>
      <c r="O234" s="1"/>
    </row>
    <row r="235" spans="1:15" ht="12.75" customHeight="1">
      <c r="A235" s="30">
        <v>225</v>
      </c>
      <c r="B235" s="367" t="s">
        <v>405</v>
      </c>
      <c r="C235" s="341">
        <v>143.15</v>
      </c>
      <c r="D235" s="342">
        <v>142.38333333333333</v>
      </c>
      <c r="E235" s="342">
        <v>140.76666666666665</v>
      </c>
      <c r="F235" s="342">
        <v>138.38333333333333</v>
      </c>
      <c r="G235" s="342">
        <v>136.76666666666665</v>
      </c>
      <c r="H235" s="342">
        <v>144.76666666666665</v>
      </c>
      <c r="I235" s="342">
        <v>146.38333333333333</v>
      </c>
      <c r="J235" s="342">
        <v>148.76666666666665</v>
      </c>
      <c r="K235" s="341">
        <v>144</v>
      </c>
      <c r="L235" s="341">
        <v>140</v>
      </c>
      <c r="M235" s="341">
        <v>24.70777</v>
      </c>
      <c r="N235" s="1"/>
      <c r="O235" s="1"/>
    </row>
    <row r="236" spans="1:15" ht="12.75" customHeight="1">
      <c r="A236" s="30">
        <v>226</v>
      </c>
      <c r="B236" s="367" t="s">
        <v>132</v>
      </c>
      <c r="C236" s="341">
        <v>1874.9</v>
      </c>
      <c r="D236" s="342">
        <v>1869.6333333333332</v>
      </c>
      <c r="E236" s="342">
        <v>1845.2666666666664</v>
      </c>
      <c r="F236" s="342">
        <v>1815.6333333333332</v>
      </c>
      <c r="G236" s="342">
        <v>1791.2666666666664</v>
      </c>
      <c r="H236" s="342">
        <v>1899.2666666666664</v>
      </c>
      <c r="I236" s="342">
        <v>1923.6333333333332</v>
      </c>
      <c r="J236" s="342">
        <v>1953.2666666666664</v>
      </c>
      <c r="K236" s="341">
        <v>1894</v>
      </c>
      <c r="L236" s="341">
        <v>1840</v>
      </c>
      <c r="M236" s="341">
        <v>15.86689</v>
      </c>
      <c r="N236" s="1"/>
      <c r="O236" s="1"/>
    </row>
    <row r="237" spans="1:15" ht="12.75" customHeight="1">
      <c r="A237" s="30">
        <v>227</v>
      </c>
      <c r="B237" s="367" t="s">
        <v>838</v>
      </c>
      <c r="C237" s="341">
        <v>1790.65</v>
      </c>
      <c r="D237" s="342">
        <v>1776.55</v>
      </c>
      <c r="E237" s="342">
        <v>1714.1</v>
      </c>
      <c r="F237" s="342">
        <v>1637.55</v>
      </c>
      <c r="G237" s="342">
        <v>1575.1</v>
      </c>
      <c r="H237" s="342">
        <v>1853.1</v>
      </c>
      <c r="I237" s="342">
        <v>1915.5500000000002</v>
      </c>
      <c r="J237" s="342">
        <v>1992.1</v>
      </c>
      <c r="K237" s="341">
        <v>1839</v>
      </c>
      <c r="L237" s="341">
        <v>1700</v>
      </c>
      <c r="M237" s="341">
        <v>0.42169000000000001</v>
      </c>
      <c r="N237" s="1"/>
      <c r="O237" s="1"/>
    </row>
    <row r="238" spans="1:15" ht="12.75" customHeight="1">
      <c r="A238" s="30">
        <v>228</v>
      </c>
      <c r="B238" s="367" t="s">
        <v>409</v>
      </c>
      <c r="C238" s="341">
        <v>392.2</v>
      </c>
      <c r="D238" s="342">
        <v>388.09999999999997</v>
      </c>
      <c r="E238" s="342">
        <v>382.39999999999992</v>
      </c>
      <c r="F238" s="342">
        <v>372.59999999999997</v>
      </c>
      <c r="G238" s="342">
        <v>366.89999999999992</v>
      </c>
      <c r="H238" s="342">
        <v>397.89999999999992</v>
      </c>
      <c r="I238" s="342">
        <v>403.59999999999997</v>
      </c>
      <c r="J238" s="342">
        <v>413.39999999999992</v>
      </c>
      <c r="K238" s="341">
        <v>393.8</v>
      </c>
      <c r="L238" s="341">
        <v>378.3</v>
      </c>
      <c r="M238" s="341">
        <v>0.32257000000000002</v>
      </c>
      <c r="N238" s="1"/>
      <c r="O238" s="1"/>
    </row>
    <row r="239" spans="1:15" ht="12.75" customHeight="1">
      <c r="A239" s="30">
        <v>229</v>
      </c>
      <c r="B239" s="367" t="s">
        <v>133</v>
      </c>
      <c r="C239" s="341">
        <v>920.7</v>
      </c>
      <c r="D239" s="342">
        <v>916.16666666666663</v>
      </c>
      <c r="E239" s="342">
        <v>907.5333333333333</v>
      </c>
      <c r="F239" s="342">
        <v>894.36666666666667</v>
      </c>
      <c r="G239" s="342">
        <v>885.73333333333335</v>
      </c>
      <c r="H239" s="342">
        <v>929.33333333333326</v>
      </c>
      <c r="I239" s="342">
        <v>937.9666666666667</v>
      </c>
      <c r="J239" s="342">
        <v>951.13333333333321</v>
      </c>
      <c r="K239" s="341">
        <v>924.8</v>
      </c>
      <c r="L239" s="341">
        <v>903</v>
      </c>
      <c r="M239" s="341">
        <v>32.999119999999998</v>
      </c>
      <c r="N239" s="1"/>
      <c r="O239" s="1"/>
    </row>
    <row r="240" spans="1:15" ht="12.75" customHeight="1">
      <c r="A240" s="30">
        <v>230</v>
      </c>
      <c r="B240" s="367" t="s">
        <v>134</v>
      </c>
      <c r="C240" s="341">
        <v>215.1</v>
      </c>
      <c r="D240" s="342">
        <v>214.15</v>
      </c>
      <c r="E240" s="342">
        <v>210.05</v>
      </c>
      <c r="F240" s="342">
        <v>205</v>
      </c>
      <c r="G240" s="342">
        <v>200.9</v>
      </c>
      <c r="H240" s="342">
        <v>219.20000000000002</v>
      </c>
      <c r="I240" s="342">
        <v>223.29999999999998</v>
      </c>
      <c r="J240" s="342">
        <v>228.35000000000002</v>
      </c>
      <c r="K240" s="341">
        <v>218.25</v>
      </c>
      <c r="L240" s="341">
        <v>209.1</v>
      </c>
      <c r="M240" s="341">
        <v>130.23885000000001</v>
      </c>
      <c r="N240" s="1"/>
      <c r="O240" s="1"/>
    </row>
    <row r="241" spans="1:15" ht="12.75" customHeight="1">
      <c r="A241" s="30">
        <v>231</v>
      </c>
      <c r="B241" s="367" t="s">
        <v>410</v>
      </c>
      <c r="C241" s="341">
        <v>39.049999999999997</v>
      </c>
      <c r="D241" s="342">
        <v>38.65</v>
      </c>
      <c r="E241" s="342">
        <v>38</v>
      </c>
      <c r="F241" s="342">
        <v>36.950000000000003</v>
      </c>
      <c r="G241" s="342">
        <v>36.300000000000004</v>
      </c>
      <c r="H241" s="342">
        <v>39.699999999999996</v>
      </c>
      <c r="I241" s="342">
        <v>40.349999999999987</v>
      </c>
      <c r="J241" s="342">
        <v>41.399999999999991</v>
      </c>
      <c r="K241" s="341">
        <v>39.299999999999997</v>
      </c>
      <c r="L241" s="341">
        <v>37.6</v>
      </c>
      <c r="M241" s="341">
        <v>26.16254</v>
      </c>
      <c r="N241" s="1"/>
      <c r="O241" s="1"/>
    </row>
    <row r="242" spans="1:15" ht="12.75" customHeight="1">
      <c r="A242" s="30">
        <v>232</v>
      </c>
      <c r="B242" s="367" t="s">
        <v>135</v>
      </c>
      <c r="C242" s="341">
        <v>1715.6</v>
      </c>
      <c r="D242" s="342">
        <v>1702.8833333333332</v>
      </c>
      <c r="E242" s="342">
        <v>1677.7166666666665</v>
      </c>
      <c r="F242" s="342">
        <v>1639.8333333333333</v>
      </c>
      <c r="G242" s="342">
        <v>1614.6666666666665</v>
      </c>
      <c r="H242" s="342">
        <v>1740.7666666666664</v>
      </c>
      <c r="I242" s="342">
        <v>1765.9333333333334</v>
      </c>
      <c r="J242" s="342">
        <v>1803.8166666666664</v>
      </c>
      <c r="K242" s="341">
        <v>1728.05</v>
      </c>
      <c r="L242" s="341">
        <v>1665</v>
      </c>
      <c r="M242" s="341">
        <v>150.76542000000001</v>
      </c>
      <c r="N242" s="1"/>
      <c r="O242" s="1"/>
    </row>
    <row r="243" spans="1:15" ht="12.75" customHeight="1">
      <c r="A243" s="30">
        <v>233</v>
      </c>
      <c r="B243" s="367" t="s">
        <v>411</v>
      </c>
      <c r="C243" s="341">
        <v>1326.9</v>
      </c>
      <c r="D243" s="342">
        <v>1316.25</v>
      </c>
      <c r="E243" s="342">
        <v>1292.5</v>
      </c>
      <c r="F243" s="342">
        <v>1258.0999999999999</v>
      </c>
      <c r="G243" s="342">
        <v>1234.3499999999999</v>
      </c>
      <c r="H243" s="342">
        <v>1350.65</v>
      </c>
      <c r="I243" s="342">
        <v>1374.4</v>
      </c>
      <c r="J243" s="342">
        <v>1408.8000000000002</v>
      </c>
      <c r="K243" s="341">
        <v>1340</v>
      </c>
      <c r="L243" s="341">
        <v>1281.8499999999999</v>
      </c>
      <c r="M243" s="341">
        <v>0.14566999999999999</v>
      </c>
      <c r="N243" s="1"/>
      <c r="O243" s="1"/>
    </row>
    <row r="244" spans="1:15" ht="12.75" customHeight="1">
      <c r="A244" s="30">
        <v>234</v>
      </c>
      <c r="B244" s="367" t="s">
        <v>412</v>
      </c>
      <c r="C244" s="341">
        <v>409.55</v>
      </c>
      <c r="D244" s="342">
        <v>406.64999999999992</v>
      </c>
      <c r="E244" s="342">
        <v>396.29999999999984</v>
      </c>
      <c r="F244" s="342">
        <v>383.0499999999999</v>
      </c>
      <c r="G244" s="342">
        <v>372.69999999999982</v>
      </c>
      <c r="H244" s="342">
        <v>419.89999999999986</v>
      </c>
      <c r="I244" s="342">
        <v>430.24999999999989</v>
      </c>
      <c r="J244" s="342">
        <v>443.49999999999989</v>
      </c>
      <c r="K244" s="341">
        <v>417</v>
      </c>
      <c r="L244" s="341">
        <v>393.4</v>
      </c>
      <c r="M244" s="341">
        <v>5.68344</v>
      </c>
      <c r="N244" s="1"/>
      <c r="O244" s="1"/>
    </row>
    <row r="245" spans="1:15" ht="12.75" customHeight="1">
      <c r="A245" s="30">
        <v>235</v>
      </c>
      <c r="B245" s="367" t="s">
        <v>413</v>
      </c>
      <c r="C245" s="341">
        <v>653.75</v>
      </c>
      <c r="D245" s="342">
        <v>648.33333333333337</v>
      </c>
      <c r="E245" s="342">
        <v>636.66666666666674</v>
      </c>
      <c r="F245" s="342">
        <v>619.58333333333337</v>
      </c>
      <c r="G245" s="342">
        <v>607.91666666666674</v>
      </c>
      <c r="H245" s="342">
        <v>665.41666666666674</v>
      </c>
      <c r="I245" s="342">
        <v>677.08333333333348</v>
      </c>
      <c r="J245" s="342">
        <v>694.16666666666674</v>
      </c>
      <c r="K245" s="341">
        <v>660</v>
      </c>
      <c r="L245" s="341">
        <v>631.25</v>
      </c>
      <c r="M245" s="341">
        <v>2.25027</v>
      </c>
      <c r="N245" s="1"/>
      <c r="O245" s="1"/>
    </row>
    <row r="246" spans="1:15" ht="12.75" customHeight="1">
      <c r="A246" s="30">
        <v>236</v>
      </c>
      <c r="B246" s="367" t="s">
        <v>407</v>
      </c>
      <c r="C246" s="341">
        <v>17.649999999999999</v>
      </c>
      <c r="D246" s="342">
        <v>17.650000000000002</v>
      </c>
      <c r="E246" s="342">
        <v>17.300000000000004</v>
      </c>
      <c r="F246" s="342">
        <v>16.950000000000003</v>
      </c>
      <c r="G246" s="342">
        <v>16.600000000000005</v>
      </c>
      <c r="H246" s="342">
        <v>18.000000000000004</v>
      </c>
      <c r="I246" s="342">
        <v>18.350000000000005</v>
      </c>
      <c r="J246" s="342">
        <v>18.700000000000003</v>
      </c>
      <c r="K246" s="341">
        <v>18</v>
      </c>
      <c r="L246" s="341">
        <v>17.3</v>
      </c>
      <c r="M246" s="341">
        <v>49.706670000000003</v>
      </c>
      <c r="N246" s="1"/>
      <c r="O246" s="1"/>
    </row>
    <row r="247" spans="1:15" ht="12.75" customHeight="1">
      <c r="A247" s="30">
        <v>237</v>
      </c>
      <c r="B247" s="367" t="s">
        <v>136</v>
      </c>
      <c r="C247" s="341">
        <v>115</v>
      </c>
      <c r="D247" s="342">
        <v>113.93333333333332</v>
      </c>
      <c r="E247" s="342">
        <v>111.66666666666664</v>
      </c>
      <c r="F247" s="342">
        <v>108.33333333333331</v>
      </c>
      <c r="G247" s="342">
        <v>106.06666666666663</v>
      </c>
      <c r="H247" s="342">
        <v>117.26666666666665</v>
      </c>
      <c r="I247" s="342">
        <v>119.53333333333333</v>
      </c>
      <c r="J247" s="342">
        <v>122.86666666666666</v>
      </c>
      <c r="K247" s="341">
        <v>116.2</v>
      </c>
      <c r="L247" s="341">
        <v>110.6</v>
      </c>
      <c r="M247" s="341">
        <v>165.21198999999999</v>
      </c>
      <c r="N247" s="1"/>
      <c r="O247" s="1"/>
    </row>
    <row r="248" spans="1:15" ht="12.75" customHeight="1">
      <c r="A248" s="30">
        <v>238</v>
      </c>
      <c r="B248" s="367" t="s">
        <v>399</v>
      </c>
      <c r="C248" s="341">
        <v>351.55</v>
      </c>
      <c r="D248" s="342">
        <v>349.13333333333338</v>
      </c>
      <c r="E248" s="342">
        <v>343.26666666666677</v>
      </c>
      <c r="F248" s="342">
        <v>334.98333333333341</v>
      </c>
      <c r="G248" s="342">
        <v>329.11666666666679</v>
      </c>
      <c r="H248" s="342">
        <v>357.41666666666674</v>
      </c>
      <c r="I248" s="342">
        <v>363.28333333333342</v>
      </c>
      <c r="J248" s="342">
        <v>371.56666666666672</v>
      </c>
      <c r="K248" s="341">
        <v>355</v>
      </c>
      <c r="L248" s="341">
        <v>340.85</v>
      </c>
      <c r="M248" s="341">
        <v>1.4413199999999999</v>
      </c>
      <c r="N248" s="1"/>
      <c r="O248" s="1"/>
    </row>
    <row r="249" spans="1:15" ht="12.75" customHeight="1">
      <c r="A249" s="30">
        <v>239</v>
      </c>
      <c r="B249" s="367" t="s">
        <v>266</v>
      </c>
      <c r="C249" s="341">
        <v>981.35</v>
      </c>
      <c r="D249" s="342">
        <v>974.44999999999993</v>
      </c>
      <c r="E249" s="342">
        <v>961.89999999999986</v>
      </c>
      <c r="F249" s="342">
        <v>942.44999999999993</v>
      </c>
      <c r="G249" s="342">
        <v>929.89999999999986</v>
      </c>
      <c r="H249" s="342">
        <v>993.89999999999986</v>
      </c>
      <c r="I249" s="342">
        <v>1006.4499999999998</v>
      </c>
      <c r="J249" s="342">
        <v>1025.8999999999999</v>
      </c>
      <c r="K249" s="341">
        <v>987</v>
      </c>
      <c r="L249" s="341">
        <v>955</v>
      </c>
      <c r="M249" s="341">
        <v>4.1383599999999996</v>
      </c>
      <c r="N249" s="1"/>
      <c r="O249" s="1"/>
    </row>
    <row r="250" spans="1:15" ht="12.75" customHeight="1">
      <c r="A250" s="30">
        <v>240</v>
      </c>
      <c r="B250" s="367" t="s">
        <v>400</v>
      </c>
      <c r="C250" s="341">
        <v>215.85</v>
      </c>
      <c r="D250" s="342">
        <v>214.31666666666669</v>
      </c>
      <c r="E250" s="342">
        <v>210.13333333333338</v>
      </c>
      <c r="F250" s="342">
        <v>204.41666666666669</v>
      </c>
      <c r="G250" s="342">
        <v>200.23333333333338</v>
      </c>
      <c r="H250" s="342">
        <v>220.03333333333339</v>
      </c>
      <c r="I250" s="342">
        <v>224.21666666666673</v>
      </c>
      <c r="J250" s="342">
        <v>229.93333333333339</v>
      </c>
      <c r="K250" s="341">
        <v>218.5</v>
      </c>
      <c r="L250" s="341">
        <v>208.6</v>
      </c>
      <c r="M250" s="341">
        <v>43.878880000000002</v>
      </c>
      <c r="N250" s="1"/>
      <c r="O250" s="1"/>
    </row>
    <row r="251" spans="1:15" ht="12.75" customHeight="1">
      <c r="A251" s="30">
        <v>241</v>
      </c>
      <c r="B251" s="367" t="s">
        <v>401</v>
      </c>
      <c r="C251" s="341">
        <v>40.450000000000003</v>
      </c>
      <c r="D251" s="342">
        <v>40.4</v>
      </c>
      <c r="E251" s="342">
        <v>39.849999999999994</v>
      </c>
      <c r="F251" s="342">
        <v>39.249999999999993</v>
      </c>
      <c r="G251" s="342">
        <v>38.699999999999989</v>
      </c>
      <c r="H251" s="342">
        <v>41</v>
      </c>
      <c r="I251" s="342">
        <v>41.55</v>
      </c>
      <c r="J251" s="342">
        <v>42.150000000000006</v>
      </c>
      <c r="K251" s="341">
        <v>40.950000000000003</v>
      </c>
      <c r="L251" s="341">
        <v>39.799999999999997</v>
      </c>
      <c r="M251" s="341">
        <v>24.597249999999999</v>
      </c>
      <c r="N251" s="1"/>
      <c r="O251" s="1"/>
    </row>
    <row r="252" spans="1:15" ht="12.75" customHeight="1">
      <c r="A252" s="30">
        <v>242</v>
      </c>
      <c r="B252" s="367" t="s">
        <v>137</v>
      </c>
      <c r="C252" s="341">
        <v>809.35</v>
      </c>
      <c r="D252" s="342">
        <v>800.51666666666677</v>
      </c>
      <c r="E252" s="342">
        <v>789.03333333333353</v>
      </c>
      <c r="F252" s="342">
        <v>768.71666666666681</v>
      </c>
      <c r="G252" s="342">
        <v>757.23333333333358</v>
      </c>
      <c r="H252" s="342">
        <v>820.83333333333348</v>
      </c>
      <c r="I252" s="342">
        <v>832.31666666666683</v>
      </c>
      <c r="J252" s="342">
        <v>852.63333333333344</v>
      </c>
      <c r="K252" s="341">
        <v>812</v>
      </c>
      <c r="L252" s="341">
        <v>780.2</v>
      </c>
      <c r="M252" s="341">
        <v>46.547449999999998</v>
      </c>
      <c r="N252" s="1"/>
      <c r="O252" s="1"/>
    </row>
    <row r="253" spans="1:15" ht="12.75" customHeight="1">
      <c r="A253" s="30">
        <v>243</v>
      </c>
      <c r="B253" s="367" t="s">
        <v>831</v>
      </c>
      <c r="C253" s="341">
        <v>21.6</v>
      </c>
      <c r="D253" s="342">
        <v>21.483333333333334</v>
      </c>
      <c r="E253" s="342">
        <v>21.31666666666667</v>
      </c>
      <c r="F253" s="342">
        <v>21.033333333333335</v>
      </c>
      <c r="G253" s="342">
        <v>20.866666666666671</v>
      </c>
      <c r="H253" s="342">
        <v>21.766666666666669</v>
      </c>
      <c r="I253" s="342">
        <v>21.933333333333334</v>
      </c>
      <c r="J253" s="342">
        <v>22.216666666666669</v>
      </c>
      <c r="K253" s="341">
        <v>21.65</v>
      </c>
      <c r="L253" s="341">
        <v>21.2</v>
      </c>
      <c r="M253" s="341">
        <v>37.194850000000002</v>
      </c>
      <c r="N253" s="1"/>
      <c r="O253" s="1"/>
    </row>
    <row r="254" spans="1:15" ht="12.75" customHeight="1">
      <c r="A254" s="30">
        <v>244</v>
      </c>
      <c r="B254" s="367" t="s">
        <v>264</v>
      </c>
      <c r="C254" s="341">
        <v>665.95</v>
      </c>
      <c r="D254" s="342">
        <v>657.66666666666663</v>
      </c>
      <c r="E254" s="342">
        <v>641.43333333333328</v>
      </c>
      <c r="F254" s="342">
        <v>616.91666666666663</v>
      </c>
      <c r="G254" s="342">
        <v>600.68333333333328</v>
      </c>
      <c r="H254" s="342">
        <v>682.18333333333328</v>
      </c>
      <c r="I254" s="342">
        <v>698.41666666666663</v>
      </c>
      <c r="J254" s="342">
        <v>722.93333333333328</v>
      </c>
      <c r="K254" s="341">
        <v>673.9</v>
      </c>
      <c r="L254" s="341">
        <v>633.15</v>
      </c>
      <c r="M254" s="341">
        <v>3.4768400000000002</v>
      </c>
      <c r="N254" s="1"/>
      <c r="O254" s="1"/>
    </row>
    <row r="255" spans="1:15" ht="12.75" customHeight="1">
      <c r="A255" s="30">
        <v>245</v>
      </c>
      <c r="B255" s="367" t="s">
        <v>138</v>
      </c>
      <c r="C255" s="341">
        <v>215.85</v>
      </c>
      <c r="D255" s="342">
        <v>214.36666666666665</v>
      </c>
      <c r="E255" s="342">
        <v>212.2833333333333</v>
      </c>
      <c r="F255" s="342">
        <v>208.71666666666667</v>
      </c>
      <c r="G255" s="342">
        <v>206.63333333333333</v>
      </c>
      <c r="H255" s="342">
        <v>217.93333333333328</v>
      </c>
      <c r="I255" s="342">
        <v>220.01666666666659</v>
      </c>
      <c r="J255" s="342">
        <v>223.58333333333326</v>
      </c>
      <c r="K255" s="341">
        <v>216.45</v>
      </c>
      <c r="L255" s="341">
        <v>210.8</v>
      </c>
      <c r="M255" s="341">
        <v>200.34632999999999</v>
      </c>
      <c r="N255" s="1"/>
      <c r="O255" s="1"/>
    </row>
    <row r="256" spans="1:15" ht="12.75" customHeight="1">
      <c r="A256" s="30">
        <v>246</v>
      </c>
      <c r="B256" s="367" t="s">
        <v>402</v>
      </c>
      <c r="C256" s="341">
        <v>94.3</v>
      </c>
      <c r="D256" s="342">
        <v>94.05</v>
      </c>
      <c r="E256" s="342">
        <v>93.1</v>
      </c>
      <c r="F256" s="342">
        <v>91.899999999999991</v>
      </c>
      <c r="G256" s="342">
        <v>90.949999999999989</v>
      </c>
      <c r="H256" s="342">
        <v>95.25</v>
      </c>
      <c r="I256" s="342">
        <v>96.200000000000017</v>
      </c>
      <c r="J256" s="342">
        <v>97.4</v>
      </c>
      <c r="K256" s="341">
        <v>95</v>
      </c>
      <c r="L256" s="341">
        <v>92.85</v>
      </c>
      <c r="M256" s="341">
        <v>2.2599999999999998</v>
      </c>
      <c r="N256" s="1"/>
      <c r="O256" s="1"/>
    </row>
    <row r="257" spans="1:15" ht="12.75" customHeight="1">
      <c r="A257" s="30">
        <v>247</v>
      </c>
      <c r="B257" s="367" t="s">
        <v>420</v>
      </c>
      <c r="C257" s="341">
        <v>101.65</v>
      </c>
      <c r="D257" s="342">
        <v>100.05</v>
      </c>
      <c r="E257" s="342">
        <v>96.8</v>
      </c>
      <c r="F257" s="342">
        <v>91.95</v>
      </c>
      <c r="G257" s="342">
        <v>88.7</v>
      </c>
      <c r="H257" s="342">
        <v>104.89999999999999</v>
      </c>
      <c r="I257" s="342">
        <v>108.14999999999999</v>
      </c>
      <c r="J257" s="342">
        <v>112.99999999999999</v>
      </c>
      <c r="K257" s="341">
        <v>103.3</v>
      </c>
      <c r="L257" s="341">
        <v>95.2</v>
      </c>
      <c r="M257" s="341">
        <v>7.8123699999999996</v>
      </c>
      <c r="N257" s="1"/>
      <c r="O257" s="1"/>
    </row>
    <row r="258" spans="1:15" ht="12.75" customHeight="1">
      <c r="A258" s="30">
        <v>248</v>
      </c>
      <c r="B258" s="367" t="s">
        <v>414</v>
      </c>
      <c r="C258" s="341">
        <v>1614.6</v>
      </c>
      <c r="D258" s="342">
        <v>1613.3666666666668</v>
      </c>
      <c r="E258" s="342">
        <v>1586.2333333333336</v>
      </c>
      <c r="F258" s="342">
        <v>1557.8666666666668</v>
      </c>
      <c r="G258" s="342">
        <v>1530.7333333333336</v>
      </c>
      <c r="H258" s="342">
        <v>1641.7333333333336</v>
      </c>
      <c r="I258" s="342">
        <v>1668.8666666666668</v>
      </c>
      <c r="J258" s="342">
        <v>1697.2333333333336</v>
      </c>
      <c r="K258" s="341">
        <v>1640.5</v>
      </c>
      <c r="L258" s="341">
        <v>1585</v>
      </c>
      <c r="M258" s="341">
        <v>0.85824999999999996</v>
      </c>
      <c r="N258" s="1"/>
      <c r="O258" s="1"/>
    </row>
    <row r="259" spans="1:15" ht="12.75" customHeight="1">
      <c r="A259" s="30">
        <v>249</v>
      </c>
      <c r="B259" s="367" t="s">
        <v>424</v>
      </c>
      <c r="C259" s="341">
        <v>1815.75</v>
      </c>
      <c r="D259" s="342">
        <v>1784.7833333333335</v>
      </c>
      <c r="E259" s="342">
        <v>1725.416666666667</v>
      </c>
      <c r="F259" s="342">
        <v>1635.0833333333335</v>
      </c>
      <c r="G259" s="342">
        <v>1575.7166666666669</v>
      </c>
      <c r="H259" s="342">
        <v>1875.116666666667</v>
      </c>
      <c r="I259" s="342">
        <v>1934.4833333333333</v>
      </c>
      <c r="J259" s="342">
        <v>2024.8166666666671</v>
      </c>
      <c r="K259" s="341">
        <v>1844.15</v>
      </c>
      <c r="L259" s="341">
        <v>1694.45</v>
      </c>
      <c r="M259" s="341">
        <v>0.11484999999999999</v>
      </c>
      <c r="N259" s="1"/>
      <c r="O259" s="1"/>
    </row>
    <row r="260" spans="1:15" ht="12.75" customHeight="1">
      <c r="A260" s="30">
        <v>250</v>
      </c>
      <c r="B260" s="367" t="s">
        <v>421</v>
      </c>
      <c r="C260" s="341">
        <v>86.85</v>
      </c>
      <c r="D260" s="342">
        <v>85.966666666666654</v>
      </c>
      <c r="E260" s="342">
        <v>84.433333333333309</v>
      </c>
      <c r="F260" s="342">
        <v>82.016666666666652</v>
      </c>
      <c r="G260" s="342">
        <v>80.483333333333306</v>
      </c>
      <c r="H260" s="342">
        <v>88.383333333333312</v>
      </c>
      <c r="I260" s="342">
        <v>89.916666666666643</v>
      </c>
      <c r="J260" s="342">
        <v>92.333333333333314</v>
      </c>
      <c r="K260" s="341">
        <v>87.5</v>
      </c>
      <c r="L260" s="341">
        <v>83.55</v>
      </c>
      <c r="M260" s="341">
        <v>8.9053599999999999</v>
      </c>
      <c r="N260" s="1"/>
      <c r="O260" s="1"/>
    </row>
    <row r="261" spans="1:15" ht="12.75" customHeight="1">
      <c r="A261" s="30">
        <v>251</v>
      </c>
      <c r="B261" s="367" t="s">
        <v>139</v>
      </c>
      <c r="C261" s="341">
        <v>424.85</v>
      </c>
      <c r="D261" s="342">
        <v>414.45</v>
      </c>
      <c r="E261" s="342">
        <v>402.5</v>
      </c>
      <c r="F261" s="342">
        <v>380.15000000000003</v>
      </c>
      <c r="G261" s="342">
        <v>368.20000000000005</v>
      </c>
      <c r="H261" s="342">
        <v>436.79999999999995</v>
      </c>
      <c r="I261" s="342">
        <v>448.74999999999989</v>
      </c>
      <c r="J261" s="342">
        <v>471.09999999999991</v>
      </c>
      <c r="K261" s="341">
        <v>426.4</v>
      </c>
      <c r="L261" s="341">
        <v>392.1</v>
      </c>
      <c r="M261" s="341">
        <v>122.06595</v>
      </c>
      <c r="N261" s="1"/>
      <c r="O261" s="1"/>
    </row>
    <row r="262" spans="1:15" ht="12.75" customHeight="1">
      <c r="A262" s="30">
        <v>252</v>
      </c>
      <c r="B262" s="367" t="s">
        <v>415</v>
      </c>
      <c r="C262" s="341">
        <v>2846.8</v>
      </c>
      <c r="D262" s="342">
        <v>2805.8833333333332</v>
      </c>
      <c r="E262" s="342">
        <v>2751.9166666666665</v>
      </c>
      <c r="F262" s="342">
        <v>2657.0333333333333</v>
      </c>
      <c r="G262" s="342">
        <v>2603.0666666666666</v>
      </c>
      <c r="H262" s="342">
        <v>2900.7666666666664</v>
      </c>
      <c r="I262" s="342">
        <v>2954.7333333333336</v>
      </c>
      <c r="J262" s="342">
        <v>3049.6166666666663</v>
      </c>
      <c r="K262" s="341">
        <v>2859.85</v>
      </c>
      <c r="L262" s="341">
        <v>2711</v>
      </c>
      <c r="M262" s="341">
        <v>0.73207999999999995</v>
      </c>
      <c r="N262" s="1"/>
      <c r="O262" s="1"/>
    </row>
    <row r="263" spans="1:15" ht="12.75" customHeight="1">
      <c r="A263" s="30">
        <v>253</v>
      </c>
      <c r="B263" s="367" t="s">
        <v>416</v>
      </c>
      <c r="C263" s="341">
        <v>448.8</v>
      </c>
      <c r="D263" s="342">
        <v>445.11666666666662</v>
      </c>
      <c r="E263" s="342">
        <v>432.23333333333323</v>
      </c>
      <c r="F263" s="342">
        <v>415.66666666666663</v>
      </c>
      <c r="G263" s="342">
        <v>402.78333333333325</v>
      </c>
      <c r="H263" s="342">
        <v>461.68333333333322</v>
      </c>
      <c r="I263" s="342">
        <v>474.56666666666655</v>
      </c>
      <c r="J263" s="342">
        <v>491.13333333333321</v>
      </c>
      <c r="K263" s="341">
        <v>458</v>
      </c>
      <c r="L263" s="341">
        <v>428.55</v>
      </c>
      <c r="M263" s="341">
        <v>1.06229</v>
      </c>
      <c r="N263" s="1"/>
      <c r="O263" s="1"/>
    </row>
    <row r="264" spans="1:15" ht="12.75" customHeight="1">
      <c r="A264" s="30">
        <v>254</v>
      </c>
      <c r="B264" s="367" t="s">
        <v>417</v>
      </c>
      <c r="C264" s="341">
        <v>224.2</v>
      </c>
      <c r="D264" s="342">
        <v>220.03333333333333</v>
      </c>
      <c r="E264" s="342">
        <v>214.31666666666666</v>
      </c>
      <c r="F264" s="342">
        <v>204.43333333333334</v>
      </c>
      <c r="G264" s="342">
        <v>198.71666666666667</v>
      </c>
      <c r="H264" s="342">
        <v>229.91666666666666</v>
      </c>
      <c r="I264" s="342">
        <v>235.6333333333333</v>
      </c>
      <c r="J264" s="342">
        <v>245.51666666666665</v>
      </c>
      <c r="K264" s="341">
        <v>225.75</v>
      </c>
      <c r="L264" s="341">
        <v>210.15</v>
      </c>
      <c r="M264" s="341">
        <v>10.95234</v>
      </c>
      <c r="N264" s="1"/>
      <c r="O264" s="1"/>
    </row>
    <row r="265" spans="1:15" ht="12.75" customHeight="1">
      <c r="A265" s="30">
        <v>255</v>
      </c>
      <c r="B265" s="367" t="s">
        <v>418</v>
      </c>
      <c r="C265" s="341">
        <v>105.55</v>
      </c>
      <c r="D265" s="342">
        <v>106.28333333333335</v>
      </c>
      <c r="E265" s="342">
        <v>103.66666666666669</v>
      </c>
      <c r="F265" s="342">
        <v>101.78333333333335</v>
      </c>
      <c r="G265" s="342">
        <v>99.166666666666686</v>
      </c>
      <c r="H265" s="342">
        <v>108.16666666666669</v>
      </c>
      <c r="I265" s="342">
        <v>110.78333333333333</v>
      </c>
      <c r="J265" s="342">
        <v>112.66666666666669</v>
      </c>
      <c r="K265" s="341">
        <v>108.9</v>
      </c>
      <c r="L265" s="341">
        <v>104.4</v>
      </c>
      <c r="M265" s="341">
        <v>12.517770000000001</v>
      </c>
      <c r="N265" s="1"/>
      <c r="O265" s="1"/>
    </row>
    <row r="266" spans="1:15" ht="12.75" customHeight="1">
      <c r="A266" s="30">
        <v>256</v>
      </c>
      <c r="B266" s="367" t="s">
        <v>419</v>
      </c>
      <c r="C266" s="341">
        <v>68.099999999999994</v>
      </c>
      <c r="D266" s="342">
        <v>67.11666666666666</v>
      </c>
      <c r="E266" s="342">
        <v>65.23333333333332</v>
      </c>
      <c r="F266" s="342">
        <v>62.36666666666666</v>
      </c>
      <c r="G266" s="342">
        <v>60.48333333333332</v>
      </c>
      <c r="H266" s="342">
        <v>69.98333333333332</v>
      </c>
      <c r="I266" s="342">
        <v>71.866666666666674</v>
      </c>
      <c r="J266" s="342">
        <v>74.73333333333332</v>
      </c>
      <c r="K266" s="341">
        <v>69</v>
      </c>
      <c r="L266" s="341">
        <v>64.25</v>
      </c>
      <c r="M266" s="341">
        <v>28.861789999999999</v>
      </c>
      <c r="N266" s="1"/>
      <c r="O266" s="1"/>
    </row>
    <row r="267" spans="1:15" ht="12.75" customHeight="1">
      <c r="A267" s="30">
        <v>257</v>
      </c>
      <c r="B267" s="367" t="s">
        <v>423</v>
      </c>
      <c r="C267" s="341">
        <v>194</v>
      </c>
      <c r="D267" s="342">
        <v>191.21666666666667</v>
      </c>
      <c r="E267" s="342">
        <v>187.53333333333333</v>
      </c>
      <c r="F267" s="342">
        <v>181.06666666666666</v>
      </c>
      <c r="G267" s="342">
        <v>177.38333333333333</v>
      </c>
      <c r="H267" s="342">
        <v>197.68333333333334</v>
      </c>
      <c r="I267" s="342">
        <v>201.36666666666667</v>
      </c>
      <c r="J267" s="342">
        <v>207.83333333333334</v>
      </c>
      <c r="K267" s="341">
        <v>194.9</v>
      </c>
      <c r="L267" s="341">
        <v>184.75</v>
      </c>
      <c r="M267" s="341">
        <v>9.0929800000000007</v>
      </c>
      <c r="N267" s="1"/>
      <c r="O267" s="1"/>
    </row>
    <row r="268" spans="1:15" ht="12.75" customHeight="1">
      <c r="A268" s="30">
        <v>258</v>
      </c>
      <c r="B268" s="367" t="s">
        <v>422</v>
      </c>
      <c r="C268" s="341">
        <v>353.2</v>
      </c>
      <c r="D268" s="342">
        <v>344.91666666666669</v>
      </c>
      <c r="E268" s="342">
        <v>333.83333333333337</v>
      </c>
      <c r="F268" s="342">
        <v>314.4666666666667</v>
      </c>
      <c r="G268" s="342">
        <v>303.38333333333338</v>
      </c>
      <c r="H268" s="342">
        <v>364.28333333333336</v>
      </c>
      <c r="I268" s="342">
        <v>375.36666666666673</v>
      </c>
      <c r="J268" s="342">
        <v>394.73333333333335</v>
      </c>
      <c r="K268" s="341">
        <v>356</v>
      </c>
      <c r="L268" s="341">
        <v>325.55</v>
      </c>
      <c r="M268" s="341">
        <v>3.9432700000000001</v>
      </c>
      <c r="N268" s="1"/>
      <c r="O268" s="1"/>
    </row>
    <row r="269" spans="1:15" ht="12.75" customHeight="1">
      <c r="A269" s="30">
        <v>259</v>
      </c>
      <c r="B269" s="367" t="s">
        <v>267</v>
      </c>
      <c r="C269" s="341">
        <v>340.2</v>
      </c>
      <c r="D269" s="342">
        <v>334.40000000000003</v>
      </c>
      <c r="E269" s="342">
        <v>326.80000000000007</v>
      </c>
      <c r="F269" s="342">
        <v>313.40000000000003</v>
      </c>
      <c r="G269" s="342">
        <v>305.80000000000007</v>
      </c>
      <c r="H269" s="342">
        <v>347.80000000000007</v>
      </c>
      <c r="I269" s="342">
        <v>355.40000000000009</v>
      </c>
      <c r="J269" s="342">
        <v>368.80000000000007</v>
      </c>
      <c r="K269" s="341">
        <v>342</v>
      </c>
      <c r="L269" s="341">
        <v>321</v>
      </c>
      <c r="M269" s="341">
        <v>4.93811</v>
      </c>
      <c r="N269" s="1"/>
      <c r="O269" s="1"/>
    </row>
    <row r="270" spans="1:15" ht="12.75" customHeight="1">
      <c r="A270" s="30">
        <v>260</v>
      </c>
      <c r="B270" s="367" t="s">
        <v>140</v>
      </c>
      <c r="C270" s="341">
        <v>627.45000000000005</v>
      </c>
      <c r="D270" s="342">
        <v>615.81666666666672</v>
      </c>
      <c r="E270" s="342">
        <v>601.83333333333348</v>
      </c>
      <c r="F270" s="342">
        <v>576.21666666666681</v>
      </c>
      <c r="G270" s="342">
        <v>562.23333333333358</v>
      </c>
      <c r="H270" s="342">
        <v>641.43333333333339</v>
      </c>
      <c r="I270" s="342">
        <v>655.41666666666674</v>
      </c>
      <c r="J270" s="342">
        <v>681.0333333333333</v>
      </c>
      <c r="K270" s="341">
        <v>629.79999999999995</v>
      </c>
      <c r="L270" s="341">
        <v>590.20000000000005</v>
      </c>
      <c r="M270" s="341">
        <v>71.428430000000006</v>
      </c>
      <c r="N270" s="1"/>
      <c r="O270" s="1"/>
    </row>
    <row r="271" spans="1:15" ht="12.75" customHeight="1">
      <c r="A271" s="30">
        <v>261</v>
      </c>
      <c r="B271" s="367" t="s">
        <v>141</v>
      </c>
      <c r="C271" s="341">
        <v>2910.5</v>
      </c>
      <c r="D271" s="342">
        <v>2900.2999999999997</v>
      </c>
      <c r="E271" s="342">
        <v>2875.6499999999996</v>
      </c>
      <c r="F271" s="342">
        <v>2840.7999999999997</v>
      </c>
      <c r="G271" s="342">
        <v>2816.1499999999996</v>
      </c>
      <c r="H271" s="342">
        <v>2935.1499999999996</v>
      </c>
      <c r="I271" s="342">
        <v>2959.8</v>
      </c>
      <c r="J271" s="342">
        <v>2994.6499999999996</v>
      </c>
      <c r="K271" s="341">
        <v>2924.95</v>
      </c>
      <c r="L271" s="341">
        <v>2865.45</v>
      </c>
      <c r="M271" s="341">
        <v>5.6516099999999998</v>
      </c>
      <c r="N271" s="1"/>
      <c r="O271" s="1"/>
    </row>
    <row r="272" spans="1:15" ht="12.75" customHeight="1">
      <c r="A272" s="30">
        <v>262</v>
      </c>
      <c r="B272" s="367" t="s">
        <v>839</v>
      </c>
      <c r="C272" s="341">
        <v>497.7</v>
      </c>
      <c r="D272" s="342">
        <v>494.88333333333338</v>
      </c>
      <c r="E272" s="342">
        <v>488.66666666666674</v>
      </c>
      <c r="F272" s="342">
        <v>479.63333333333338</v>
      </c>
      <c r="G272" s="342">
        <v>473.41666666666674</v>
      </c>
      <c r="H272" s="342">
        <v>503.91666666666674</v>
      </c>
      <c r="I272" s="342">
        <v>510.13333333333333</v>
      </c>
      <c r="J272" s="342">
        <v>519.16666666666674</v>
      </c>
      <c r="K272" s="341">
        <v>501.1</v>
      </c>
      <c r="L272" s="341">
        <v>485.85</v>
      </c>
      <c r="M272" s="341">
        <v>4.8506799999999997</v>
      </c>
      <c r="N272" s="1"/>
      <c r="O272" s="1"/>
    </row>
    <row r="273" spans="1:15" ht="12.75" customHeight="1">
      <c r="A273" s="30">
        <v>263</v>
      </c>
      <c r="B273" s="367" t="s">
        <v>840</v>
      </c>
      <c r="C273" s="341">
        <v>397.05</v>
      </c>
      <c r="D273" s="342">
        <v>398.5</v>
      </c>
      <c r="E273" s="342">
        <v>390.1</v>
      </c>
      <c r="F273" s="342">
        <v>383.15000000000003</v>
      </c>
      <c r="G273" s="342">
        <v>374.75000000000006</v>
      </c>
      <c r="H273" s="342">
        <v>405.45</v>
      </c>
      <c r="I273" s="342">
        <v>413.84999999999997</v>
      </c>
      <c r="J273" s="342">
        <v>420.79999999999995</v>
      </c>
      <c r="K273" s="341">
        <v>406.9</v>
      </c>
      <c r="L273" s="341">
        <v>391.55</v>
      </c>
      <c r="M273" s="341">
        <v>1.83521</v>
      </c>
      <c r="N273" s="1"/>
      <c r="O273" s="1"/>
    </row>
    <row r="274" spans="1:15" ht="12.75" customHeight="1">
      <c r="A274" s="30">
        <v>264</v>
      </c>
      <c r="B274" s="367" t="s">
        <v>425</v>
      </c>
      <c r="C274" s="341">
        <v>744.95</v>
      </c>
      <c r="D274" s="342">
        <v>754.03333333333342</v>
      </c>
      <c r="E274" s="342">
        <v>726.36666666666679</v>
      </c>
      <c r="F274" s="342">
        <v>707.78333333333342</v>
      </c>
      <c r="G274" s="342">
        <v>680.11666666666679</v>
      </c>
      <c r="H274" s="342">
        <v>772.61666666666679</v>
      </c>
      <c r="I274" s="342">
        <v>800.28333333333353</v>
      </c>
      <c r="J274" s="342">
        <v>818.86666666666679</v>
      </c>
      <c r="K274" s="341">
        <v>781.7</v>
      </c>
      <c r="L274" s="341">
        <v>735.45</v>
      </c>
      <c r="M274" s="341">
        <v>5.89839</v>
      </c>
      <c r="N274" s="1"/>
      <c r="O274" s="1"/>
    </row>
    <row r="275" spans="1:15" ht="12.75" customHeight="1">
      <c r="A275" s="30">
        <v>265</v>
      </c>
      <c r="B275" s="367" t="s">
        <v>426</v>
      </c>
      <c r="C275" s="341">
        <v>136.94999999999999</v>
      </c>
      <c r="D275" s="342">
        <v>136</v>
      </c>
      <c r="E275" s="342">
        <v>134</v>
      </c>
      <c r="F275" s="342">
        <v>131.05000000000001</v>
      </c>
      <c r="G275" s="342">
        <v>129.05000000000001</v>
      </c>
      <c r="H275" s="342">
        <v>138.94999999999999</v>
      </c>
      <c r="I275" s="342">
        <v>140.94999999999999</v>
      </c>
      <c r="J275" s="342">
        <v>143.89999999999998</v>
      </c>
      <c r="K275" s="341">
        <v>138</v>
      </c>
      <c r="L275" s="341">
        <v>133.05000000000001</v>
      </c>
      <c r="M275" s="341">
        <v>5.1908599999999998</v>
      </c>
      <c r="N275" s="1"/>
      <c r="O275" s="1"/>
    </row>
    <row r="276" spans="1:15" ht="12.75" customHeight="1">
      <c r="A276" s="30">
        <v>266</v>
      </c>
      <c r="B276" s="367" t="s">
        <v>433</v>
      </c>
      <c r="C276" s="341">
        <v>1081.25</v>
      </c>
      <c r="D276" s="342">
        <v>1094.6499999999999</v>
      </c>
      <c r="E276" s="342">
        <v>1061.6999999999998</v>
      </c>
      <c r="F276" s="342">
        <v>1042.1499999999999</v>
      </c>
      <c r="G276" s="342">
        <v>1009.1999999999998</v>
      </c>
      <c r="H276" s="342">
        <v>1114.1999999999998</v>
      </c>
      <c r="I276" s="342">
        <v>1147.1500000000001</v>
      </c>
      <c r="J276" s="342">
        <v>1166.6999999999998</v>
      </c>
      <c r="K276" s="341">
        <v>1127.5999999999999</v>
      </c>
      <c r="L276" s="341">
        <v>1075.0999999999999</v>
      </c>
      <c r="M276" s="341">
        <v>4.6096399999999997</v>
      </c>
      <c r="N276" s="1"/>
      <c r="O276" s="1"/>
    </row>
    <row r="277" spans="1:15" ht="12.75" customHeight="1">
      <c r="A277" s="30">
        <v>267</v>
      </c>
      <c r="B277" s="367" t="s">
        <v>434</v>
      </c>
      <c r="C277" s="341">
        <v>391.1</v>
      </c>
      <c r="D277" s="342">
        <v>394.36666666666662</v>
      </c>
      <c r="E277" s="342">
        <v>386.73333333333323</v>
      </c>
      <c r="F277" s="342">
        <v>382.36666666666662</v>
      </c>
      <c r="G277" s="342">
        <v>374.73333333333323</v>
      </c>
      <c r="H277" s="342">
        <v>398.73333333333323</v>
      </c>
      <c r="I277" s="342">
        <v>406.36666666666656</v>
      </c>
      <c r="J277" s="342">
        <v>410.73333333333323</v>
      </c>
      <c r="K277" s="341">
        <v>402</v>
      </c>
      <c r="L277" s="341">
        <v>390</v>
      </c>
      <c r="M277" s="341">
        <v>0.80537000000000003</v>
      </c>
      <c r="N277" s="1"/>
      <c r="O277" s="1"/>
    </row>
    <row r="278" spans="1:15" ht="12.75" customHeight="1">
      <c r="A278" s="30">
        <v>268</v>
      </c>
      <c r="B278" s="367" t="s">
        <v>841</v>
      </c>
      <c r="C278" s="341">
        <v>58.95</v>
      </c>
      <c r="D278" s="342">
        <v>58.866666666666667</v>
      </c>
      <c r="E278" s="342">
        <v>58.333333333333336</v>
      </c>
      <c r="F278" s="342">
        <v>57.716666666666669</v>
      </c>
      <c r="G278" s="342">
        <v>57.183333333333337</v>
      </c>
      <c r="H278" s="342">
        <v>59.483333333333334</v>
      </c>
      <c r="I278" s="342">
        <v>60.016666666666666</v>
      </c>
      <c r="J278" s="342">
        <v>60.633333333333333</v>
      </c>
      <c r="K278" s="341">
        <v>59.4</v>
      </c>
      <c r="L278" s="341">
        <v>58.25</v>
      </c>
      <c r="M278" s="341">
        <v>6.6796600000000002</v>
      </c>
      <c r="N278" s="1"/>
      <c r="O278" s="1"/>
    </row>
    <row r="279" spans="1:15" ht="12.75" customHeight="1">
      <c r="A279" s="30">
        <v>269</v>
      </c>
      <c r="B279" s="367" t="s">
        <v>435</v>
      </c>
      <c r="C279" s="341">
        <v>454.65</v>
      </c>
      <c r="D279" s="342">
        <v>450.73333333333329</v>
      </c>
      <c r="E279" s="342">
        <v>444.76666666666659</v>
      </c>
      <c r="F279" s="342">
        <v>434.88333333333333</v>
      </c>
      <c r="G279" s="342">
        <v>428.91666666666663</v>
      </c>
      <c r="H279" s="342">
        <v>460.61666666666656</v>
      </c>
      <c r="I279" s="342">
        <v>466.58333333333326</v>
      </c>
      <c r="J279" s="342">
        <v>476.46666666666653</v>
      </c>
      <c r="K279" s="341">
        <v>456.7</v>
      </c>
      <c r="L279" s="341">
        <v>440.85</v>
      </c>
      <c r="M279" s="341">
        <v>2.6933500000000001</v>
      </c>
      <c r="N279" s="1"/>
      <c r="O279" s="1"/>
    </row>
    <row r="280" spans="1:15" ht="12.75" customHeight="1">
      <c r="A280" s="30">
        <v>270</v>
      </c>
      <c r="B280" s="367" t="s">
        <v>436</v>
      </c>
      <c r="C280" s="341">
        <v>47.4</v>
      </c>
      <c r="D280" s="342">
        <v>46.583333333333336</v>
      </c>
      <c r="E280" s="342">
        <v>45.416666666666671</v>
      </c>
      <c r="F280" s="342">
        <v>43.433333333333337</v>
      </c>
      <c r="G280" s="342">
        <v>42.266666666666673</v>
      </c>
      <c r="H280" s="342">
        <v>48.56666666666667</v>
      </c>
      <c r="I280" s="342">
        <v>49.733333333333341</v>
      </c>
      <c r="J280" s="342">
        <v>51.716666666666669</v>
      </c>
      <c r="K280" s="341">
        <v>47.75</v>
      </c>
      <c r="L280" s="341">
        <v>44.6</v>
      </c>
      <c r="M280" s="341">
        <v>34.76444</v>
      </c>
      <c r="N280" s="1"/>
      <c r="O280" s="1"/>
    </row>
    <row r="281" spans="1:15" ht="12.75" customHeight="1">
      <c r="A281" s="30">
        <v>271</v>
      </c>
      <c r="B281" s="367" t="s">
        <v>438</v>
      </c>
      <c r="C281" s="341">
        <v>466</v>
      </c>
      <c r="D281" s="342">
        <v>460.26666666666671</v>
      </c>
      <c r="E281" s="342">
        <v>448.83333333333343</v>
      </c>
      <c r="F281" s="342">
        <v>431.66666666666674</v>
      </c>
      <c r="G281" s="342">
        <v>420.23333333333346</v>
      </c>
      <c r="H281" s="342">
        <v>477.43333333333339</v>
      </c>
      <c r="I281" s="342">
        <v>488.86666666666667</v>
      </c>
      <c r="J281" s="342">
        <v>506.03333333333336</v>
      </c>
      <c r="K281" s="341">
        <v>471.7</v>
      </c>
      <c r="L281" s="341">
        <v>443.1</v>
      </c>
      <c r="M281" s="341">
        <v>0.67896000000000001</v>
      </c>
      <c r="N281" s="1"/>
      <c r="O281" s="1"/>
    </row>
    <row r="282" spans="1:15" ht="12.75" customHeight="1">
      <c r="A282" s="30">
        <v>272</v>
      </c>
      <c r="B282" s="367" t="s">
        <v>428</v>
      </c>
      <c r="C282" s="341">
        <v>988.1</v>
      </c>
      <c r="D282" s="342">
        <v>997.43333333333339</v>
      </c>
      <c r="E282" s="342">
        <v>972.86666666666679</v>
      </c>
      <c r="F282" s="342">
        <v>957.63333333333344</v>
      </c>
      <c r="G282" s="342">
        <v>933.06666666666683</v>
      </c>
      <c r="H282" s="342">
        <v>1012.6666666666667</v>
      </c>
      <c r="I282" s="342">
        <v>1037.2333333333333</v>
      </c>
      <c r="J282" s="342">
        <v>1052.4666666666667</v>
      </c>
      <c r="K282" s="341">
        <v>1022</v>
      </c>
      <c r="L282" s="341">
        <v>982.2</v>
      </c>
      <c r="M282" s="341">
        <v>2.5525799999999998</v>
      </c>
      <c r="N282" s="1"/>
      <c r="O282" s="1"/>
    </row>
    <row r="283" spans="1:15" ht="12.75" customHeight="1">
      <c r="A283" s="30">
        <v>273</v>
      </c>
      <c r="B283" s="367" t="s">
        <v>429</v>
      </c>
      <c r="C283" s="341">
        <v>309.60000000000002</v>
      </c>
      <c r="D283" s="342">
        <v>309.48333333333335</v>
      </c>
      <c r="E283" s="342">
        <v>304.61666666666667</v>
      </c>
      <c r="F283" s="342">
        <v>299.63333333333333</v>
      </c>
      <c r="G283" s="342">
        <v>294.76666666666665</v>
      </c>
      <c r="H283" s="342">
        <v>314.4666666666667</v>
      </c>
      <c r="I283" s="342">
        <v>319.33333333333337</v>
      </c>
      <c r="J283" s="342">
        <v>324.31666666666672</v>
      </c>
      <c r="K283" s="341">
        <v>314.35000000000002</v>
      </c>
      <c r="L283" s="341">
        <v>304.5</v>
      </c>
      <c r="M283" s="341">
        <v>3.5279199999999999</v>
      </c>
      <c r="N283" s="1"/>
      <c r="O283" s="1"/>
    </row>
    <row r="284" spans="1:15" ht="12.75" customHeight="1">
      <c r="A284" s="30">
        <v>274</v>
      </c>
      <c r="B284" s="367" t="s">
        <v>142</v>
      </c>
      <c r="C284" s="341">
        <v>1842.75</v>
      </c>
      <c r="D284" s="342">
        <v>1836.4833333333333</v>
      </c>
      <c r="E284" s="342">
        <v>1820.9666666666667</v>
      </c>
      <c r="F284" s="342">
        <v>1799.1833333333334</v>
      </c>
      <c r="G284" s="342">
        <v>1783.6666666666667</v>
      </c>
      <c r="H284" s="342">
        <v>1858.2666666666667</v>
      </c>
      <c r="I284" s="342">
        <v>1873.7833333333335</v>
      </c>
      <c r="J284" s="342">
        <v>1895.5666666666666</v>
      </c>
      <c r="K284" s="341">
        <v>1852</v>
      </c>
      <c r="L284" s="341">
        <v>1814.7</v>
      </c>
      <c r="M284" s="341">
        <v>27.125620000000001</v>
      </c>
      <c r="N284" s="1"/>
      <c r="O284" s="1"/>
    </row>
    <row r="285" spans="1:15" ht="12.75" customHeight="1">
      <c r="A285" s="30">
        <v>275</v>
      </c>
      <c r="B285" s="367" t="s">
        <v>430</v>
      </c>
      <c r="C285" s="341">
        <v>568.5</v>
      </c>
      <c r="D285" s="342">
        <v>564.4</v>
      </c>
      <c r="E285" s="342">
        <v>554.09999999999991</v>
      </c>
      <c r="F285" s="342">
        <v>539.69999999999993</v>
      </c>
      <c r="G285" s="342">
        <v>529.39999999999986</v>
      </c>
      <c r="H285" s="342">
        <v>578.79999999999995</v>
      </c>
      <c r="I285" s="342">
        <v>589.09999999999991</v>
      </c>
      <c r="J285" s="342">
        <v>603.5</v>
      </c>
      <c r="K285" s="341">
        <v>574.70000000000005</v>
      </c>
      <c r="L285" s="341">
        <v>550</v>
      </c>
      <c r="M285" s="341">
        <v>9.5000599999999995</v>
      </c>
      <c r="N285" s="1"/>
      <c r="O285" s="1"/>
    </row>
    <row r="286" spans="1:15" ht="12.75" customHeight="1">
      <c r="A286" s="30">
        <v>276</v>
      </c>
      <c r="B286" s="367" t="s">
        <v>427</v>
      </c>
      <c r="C286" s="341">
        <v>632.4</v>
      </c>
      <c r="D286" s="342">
        <v>621.44999999999993</v>
      </c>
      <c r="E286" s="342">
        <v>603.09999999999991</v>
      </c>
      <c r="F286" s="342">
        <v>573.79999999999995</v>
      </c>
      <c r="G286" s="342">
        <v>555.44999999999993</v>
      </c>
      <c r="H286" s="342">
        <v>650.74999999999989</v>
      </c>
      <c r="I286" s="342">
        <v>669.1</v>
      </c>
      <c r="J286" s="342">
        <v>698.39999999999986</v>
      </c>
      <c r="K286" s="341">
        <v>639.79999999999995</v>
      </c>
      <c r="L286" s="341">
        <v>592.15</v>
      </c>
      <c r="M286" s="341">
        <v>4.4290200000000004</v>
      </c>
      <c r="N286" s="1"/>
      <c r="O286" s="1"/>
    </row>
    <row r="287" spans="1:15" ht="12.75" customHeight="1">
      <c r="A287" s="30">
        <v>277</v>
      </c>
      <c r="B287" s="367" t="s">
        <v>431</v>
      </c>
      <c r="C287" s="341">
        <v>193.65</v>
      </c>
      <c r="D287" s="342">
        <v>193.21666666666667</v>
      </c>
      <c r="E287" s="342">
        <v>191.08333333333334</v>
      </c>
      <c r="F287" s="342">
        <v>188.51666666666668</v>
      </c>
      <c r="G287" s="342">
        <v>186.38333333333335</v>
      </c>
      <c r="H287" s="342">
        <v>195.78333333333333</v>
      </c>
      <c r="I287" s="342">
        <v>197.91666666666666</v>
      </c>
      <c r="J287" s="342">
        <v>200.48333333333332</v>
      </c>
      <c r="K287" s="341">
        <v>195.35</v>
      </c>
      <c r="L287" s="341">
        <v>190.65</v>
      </c>
      <c r="M287" s="341">
        <v>3.26667</v>
      </c>
      <c r="N287" s="1"/>
      <c r="O287" s="1"/>
    </row>
    <row r="288" spans="1:15" ht="12.75" customHeight="1">
      <c r="A288" s="30">
        <v>278</v>
      </c>
      <c r="B288" s="367" t="s">
        <v>432</v>
      </c>
      <c r="C288" s="341">
        <v>1097.0999999999999</v>
      </c>
      <c r="D288" s="342">
        <v>1075.7666666666667</v>
      </c>
      <c r="E288" s="342">
        <v>1021.8833333333332</v>
      </c>
      <c r="F288" s="342">
        <v>946.66666666666652</v>
      </c>
      <c r="G288" s="342">
        <v>892.78333333333308</v>
      </c>
      <c r="H288" s="342">
        <v>1150.9833333333333</v>
      </c>
      <c r="I288" s="342">
        <v>1204.866666666667</v>
      </c>
      <c r="J288" s="342">
        <v>1280.0833333333335</v>
      </c>
      <c r="K288" s="341">
        <v>1129.6500000000001</v>
      </c>
      <c r="L288" s="341">
        <v>1000.55</v>
      </c>
      <c r="M288" s="341">
        <v>3.5202800000000001</v>
      </c>
      <c r="N288" s="1"/>
      <c r="O288" s="1"/>
    </row>
    <row r="289" spans="1:15" ht="12.75" customHeight="1">
      <c r="A289" s="30">
        <v>279</v>
      </c>
      <c r="B289" s="367" t="s">
        <v>437</v>
      </c>
      <c r="C289" s="341">
        <v>485.9</v>
      </c>
      <c r="D289" s="342">
        <v>482.5333333333333</v>
      </c>
      <c r="E289" s="342">
        <v>476.41666666666663</v>
      </c>
      <c r="F289" s="342">
        <v>466.93333333333334</v>
      </c>
      <c r="G289" s="342">
        <v>460.81666666666666</v>
      </c>
      <c r="H289" s="342">
        <v>492.01666666666659</v>
      </c>
      <c r="I289" s="342">
        <v>498.13333333333327</v>
      </c>
      <c r="J289" s="342">
        <v>507.61666666666656</v>
      </c>
      <c r="K289" s="341">
        <v>488.65</v>
      </c>
      <c r="L289" s="341">
        <v>473.05</v>
      </c>
      <c r="M289" s="341">
        <v>0.69923999999999997</v>
      </c>
      <c r="N289" s="1"/>
      <c r="O289" s="1"/>
    </row>
    <row r="290" spans="1:15" ht="12.75" customHeight="1">
      <c r="A290" s="30">
        <v>280</v>
      </c>
      <c r="B290" s="367" t="s">
        <v>143</v>
      </c>
      <c r="C290" s="341">
        <v>65.95</v>
      </c>
      <c r="D290" s="342">
        <v>65.466666666666669</v>
      </c>
      <c r="E290" s="342">
        <v>64.733333333333334</v>
      </c>
      <c r="F290" s="342">
        <v>63.516666666666666</v>
      </c>
      <c r="G290" s="342">
        <v>62.783333333333331</v>
      </c>
      <c r="H290" s="342">
        <v>66.683333333333337</v>
      </c>
      <c r="I290" s="342">
        <v>67.416666666666686</v>
      </c>
      <c r="J290" s="342">
        <v>68.63333333333334</v>
      </c>
      <c r="K290" s="341">
        <v>66.2</v>
      </c>
      <c r="L290" s="341">
        <v>64.25</v>
      </c>
      <c r="M290" s="341">
        <v>45.694240000000001</v>
      </c>
      <c r="N290" s="1"/>
      <c r="O290" s="1"/>
    </row>
    <row r="291" spans="1:15" ht="12.75" customHeight="1">
      <c r="A291" s="30">
        <v>281</v>
      </c>
      <c r="B291" s="367" t="s">
        <v>144</v>
      </c>
      <c r="C291" s="341">
        <v>2516.25</v>
      </c>
      <c r="D291" s="342">
        <v>2508.0166666666669</v>
      </c>
      <c r="E291" s="342">
        <v>2491.0333333333338</v>
      </c>
      <c r="F291" s="342">
        <v>2465.8166666666671</v>
      </c>
      <c r="G291" s="342">
        <v>2448.8333333333339</v>
      </c>
      <c r="H291" s="342">
        <v>2533.2333333333336</v>
      </c>
      <c r="I291" s="342">
        <v>2550.2166666666662</v>
      </c>
      <c r="J291" s="342">
        <v>2575.4333333333334</v>
      </c>
      <c r="K291" s="341">
        <v>2525</v>
      </c>
      <c r="L291" s="341">
        <v>2482.8000000000002</v>
      </c>
      <c r="M291" s="341">
        <v>2.5961599999999998</v>
      </c>
      <c r="N291" s="1"/>
      <c r="O291" s="1"/>
    </row>
    <row r="292" spans="1:15" ht="12.75" customHeight="1">
      <c r="A292" s="30">
        <v>282</v>
      </c>
      <c r="B292" s="367" t="s">
        <v>439</v>
      </c>
      <c r="C292" s="341">
        <v>341</v>
      </c>
      <c r="D292" s="342">
        <v>338.46666666666664</v>
      </c>
      <c r="E292" s="342">
        <v>327.93333333333328</v>
      </c>
      <c r="F292" s="342">
        <v>314.86666666666662</v>
      </c>
      <c r="G292" s="342">
        <v>304.33333333333326</v>
      </c>
      <c r="H292" s="342">
        <v>351.5333333333333</v>
      </c>
      <c r="I292" s="342">
        <v>362.06666666666672</v>
      </c>
      <c r="J292" s="342">
        <v>375.13333333333333</v>
      </c>
      <c r="K292" s="341">
        <v>349</v>
      </c>
      <c r="L292" s="341">
        <v>325.39999999999998</v>
      </c>
      <c r="M292" s="341">
        <v>1.59904</v>
      </c>
      <c r="N292" s="1"/>
      <c r="O292" s="1"/>
    </row>
    <row r="293" spans="1:15" ht="12.75" customHeight="1">
      <c r="A293" s="30">
        <v>283</v>
      </c>
      <c r="B293" s="367" t="s">
        <v>268</v>
      </c>
      <c r="C293" s="341">
        <v>541.54999999999995</v>
      </c>
      <c r="D293" s="342">
        <v>536.15</v>
      </c>
      <c r="E293" s="342">
        <v>528.5</v>
      </c>
      <c r="F293" s="342">
        <v>515.45000000000005</v>
      </c>
      <c r="G293" s="342">
        <v>507.80000000000007</v>
      </c>
      <c r="H293" s="342">
        <v>549.19999999999993</v>
      </c>
      <c r="I293" s="342">
        <v>556.8499999999998</v>
      </c>
      <c r="J293" s="342">
        <v>569.89999999999986</v>
      </c>
      <c r="K293" s="341">
        <v>543.79999999999995</v>
      </c>
      <c r="L293" s="341">
        <v>523.1</v>
      </c>
      <c r="M293" s="341">
        <v>19.993359999999999</v>
      </c>
      <c r="N293" s="1"/>
      <c r="O293" s="1"/>
    </row>
    <row r="294" spans="1:15" ht="12.75" customHeight="1">
      <c r="A294" s="30">
        <v>284</v>
      </c>
      <c r="B294" s="367" t="s">
        <v>440</v>
      </c>
      <c r="C294" s="341">
        <v>10321.15</v>
      </c>
      <c r="D294" s="342">
        <v>10269.35</v>
      </c>
      <c r="E294" s="342">
        <v>10052.85</v>
      </c>
      <c r="F294" s="342">
        <v>9784.5499999999993</v>
      </c>
      <c r="G294" s="342">
        <v>9568.0499999999993</v>
      </c>
      <c r="H294" s="342">
        <v>10537.650000000001</v>
      </c>
      <c r="I294" s="342">
        <v>10754.150000000001</v>
      </c>
      <c r="J294" s="342">
        <v>11022.450000000003</v>
      </c>
      <c r="K294" s="341">
        <v>10485.85</v>
      </c>
      <c r="L294" s="341">
        <v>10001.049999999999</v>
      </c>
      <c r="M294" s="341">
        <v>0.12169000000000001</v>
      </c>
      <c r="N294" s="1"/>
      <c r="O294" s="1"/>
    </row>
    <row r="295" spans="1:15" ht="12.75" customHeight="1">
      <c r="A295" s="30">
        <v>285</v>
      </c>
      <c r="B295" s="367" t="s">
        <v>441</v>
      </c>
      <c r="C295" s="341">
        <v>50.2</v>
      </c>
      <c r="D295" s="342">
        <v>49.866666666666667</v>
      </c>
      <c r="E295" s="342">
        <v>48.833333333333336</v>
      </c>
      <c r="F295" s="342">
        <v>47.466666666666669</v>
      </c>
      <c r="G295" s="342">
        <v>46.433333333333337</v>
      </c>
      <c r="H295" s="342">
        <v>51.233333333333334</v>
      </c>
      <c r="I295" s="342">
        <v>52.266666666666666</v>
      </c>
      <c r="J295" s="342">
        <v>53.633333333333333</v>
      </c>
      <c r="K295" s="341">
        <v>50.9</v>
      </c>
      <c r="L295" s="341">
        <v>48.5</v>
      </c>
      <c r="M295" s="341">
        <v>27.99344</v>
      </c>
      <c r="N295" s="1"/>
      <c r="O295" s="1"/>
    </row>
    <row r="296" spans="1:15" ht="12.75" customHeight="1">
      <c r="A296" s="30">
        <v>286</v>
      </c>
      <c r="B296" s="367" t="s">
        <v>145</v>
      </c>
      <c r="C296" s="341">
        <v>343.05</v>
      </c>
      <c r="D296" s="342">
        <v>339.7</v>
      </c>
      <c r="E296" s="342">
        <v>334.9</v>
      </c>
      <c r="F296" s="342">
        <v>326.75</v>
      </c>
      <c r="G296" s="342">
        <v>321.95</v>
      </c>
      <c r="H296" s="342">
        <v>347.84999999999997</v>
      </c>
      <c r="I296" s="342">
        <v>352.65000000000003</v>
      </c>
      <c r="J296" s="342">
        <v>360.79999999999995</v>
      </c>
      <c r="K296" s="341">
        <v>344.5</v>
      </c>
      <c r="L296" s="341">
        <v>331.55</v>
      </c>
      <c r="M296" s="341">
        <v>31.581890000000001</v>
      </c>
      <c r="N296" s="1"/>
      <c r="O296" s="1"/>
    </row>
    <row r="297" spans="1:15" ht="12.75" customHeight="1">
      <c r="A297" s="30">
        <v>287</v>
      </c>
      <c r="B297" s="367" t="s">
        <v>442</v>
      </c>
      <c r="C297" s="341">
        <v>2750.05</v>
      </c>
      <c r="D297" s="342">
        <v>2723.4833333333336</v>
      </c>
      <c r="E297" s="342">
        <v>2676.5666666666671</v>
      </c>
      <c r="F297" s="342">
        <v>2603.0833333333335</v>
      </c>
      <c r="G297" s="342">
        <v>2556.166666666667</v>
      </c>
      <c r="H297" s="342">
        <v>2796.9666666666672</v>
      </c>
      <c r="I297" s="342">
        <v>2843.8833333333332</v>
      </c>
      <c r="J297" s="342">
        <v>2917.3666666666672</v>
      </c>
      <c r="K297" s="341">
        <v>2770.4</v>
      </c>
      <c r="L297" s="341">
        <v>2650</v>
      </c>
      <c r="M297" s="341">
        <v>1.0093799999999999</v>
      </c>
      <c r="N297" s="1"/>
      <c r="O297" s="1"/>
    </row>
    <row r="298" spans="1:15" ht="12.75" customHeight="1">
      <c r="A298" s="30">
        <v>288</v>
      </c>
      <c r="B298" s="367" t="s">
        <v>842</v>
      </c>
      <c r="C298" s="341">
        <v>1127.5</v>
      </c>
      <c r="D298" s="342">
        <v>1129.3333333333333</v>
      </c>
      <c r="E298" s="342">
        <v>1104.2666666666664</v>
      </c>
      <c r="F298" s="342">
        <v>1081.0333333333331</v>
      </c>
      <c r="G298" s="342">
        <v>1055.9666666666662</v>
      </c>
      <c r="H298" s="342">
        <v>1152.5666666666666</v>
      </c>
      <c r="I298" s="342">
        <v>1177.6333333333337</v>
      </c>
      <c r="J298" s="342">
        <v>1200.8666666666668</v>
      </c>
      <c r="K298" s="341">
        <v>1154.4000000000001</v>
      </c>
      <c r="L298" s="341">
        <v>1106.0999999999999</v>
      </c>
      <c r="M298" s="341">
        <v>5.1224800000000004</v>
      </c>
      <c r="N298" s="1"/>
      <c r="O298" s="1"/>
    </row>
    <row r="299" spans="1:15" ht="12.75" customHeight="1">
      <c r="A299" s="30">
        <v>289</v>
      </c>
      <c r="B299" s="367" t="s">
        <v>146</v>
      </c>
      <c r="C299" s="341">
        <v>1816.75</v>
      </c>
      <c r="D299" s="342">
        <v>1797.2666666666667</v>
      </c>
      <c r="E299" s="342">
        <v>1772.2833333333333</v>
      </c>
      <c r="F299" s="342">
        <v>1727.8166666666666</v>
      </c>
      <c r="G299" s="342">
        <v>1702.8333333333333</v>
      </c>
      <c r="H299" s="342">
        <v>1841.7333333333333</v>
      </c>
      <c r="I299" s="342">
        <v>1866.7166666666665</v>
      </c>
      <c r="J299" s="342">
        <v>1911.1833333333334</v>
      </c>
      <c r="K299" s="341">
        <v>1822.25</v>
      </c>
      <c r="L299" s="341">
        <v>1752.8</v>
      </c>
      <c r="M299" s="341">
        <v>25.536619999999999</v>
      </c>
      <c r="N299" s="1"/>
      <c r="O299" s="1"/>
    </row>
    <row r="300" spans="1:15" ht="12.75" customHeight="1">
      <c r="A300" s="30">
        <v>290</v>
      </c>
      <c r="B300" s="367" t="s">
        <v>147</v>
      </c>
      <c r="C300" s="341">
        <v>5849.8</v>
      </c>
      <c r="D300" s="342">
        <v>5768.9333333333334</v>
      </c>
      <c r="E300" s="342">
        <v>5670.8666666666668</v>
      </c>
      <c r="F300" s="342">
        <v>5491.9333333333334</v>
      </c>
      <c r="G300" s="342">
        <v>5393.8666666666668</v>
      </c>
      <c r="H300" s="342">
        <v>5947.8666666666668</v>
      </c>
      <c r="I300" s="342">
        <v>6045.9333333333343</v>
      </c>
      <c r="J300" s="342">
        <v>6224.8666666666668</v>
      </c>
      <c r="K300" s="341">
        <v>5867</v>
      </c>
      <c r="L300" s="341">
        <v>5590</v>
      </c>
      <c r="M300" s="341">
        <v>2.7788400000000002</v>
      </c>
      <c r="N300" s="1"/>
      <c r="O300" s="1"/>
    </row>
    <row r="301" spans="1:15" ht="12.75" customHeight="1">
      <c r="A301" s="30">
        <v>291</v>
      </c>
      <c r="B301" s="367" t="s">
        <v>148</v>
      </c>
      <c r="C301" s="341">
        <v>4532.05</v>
      </c>
      <c r="D301" s="342">
        <v>4465.666666666667</v>
      </c>
      <c r="E301" s="342">
        <v>4372.9333333333343</v>
      </c>
      <c r="F301" s="342">
        <v>4213.8166666666675</v>
      </c>
      <c r="G301" s="342">
        <v>4121.0833333333348</v>
      </c>
      <c r="H301" s="342">
        <v>4624.7833333333338</v>
      </c>
      <c r="I301" s="342">
        <v>4717.5166666666655</v>
      </c>
      <c r="J301" s="342">
        <v>4876.6333333333332</v>
      </c>
      <c r="K301" s="341">
        <v>4558.3999999999996</v>
      </c>
      <c r="L301" s="341">
        <v>4306.55</v>
      </c>
      <c r="M301" s="341">
        <v>3.0103800000000001</v>
      </c>
      <c r="N301" s="1"/>
      <c r="O301" s="1"/>
    </row>
    <row r="302" spans="1:15" ht="12.75" customHeight="1">
      <c r="A302" s="30">
        <v>292</v>
      </c>
      <c r="B302" s="367" t="s">
        <v>149</v>
      </c>
      <c r="C302" s="341">
        <v>745.85</v>
      </c>
      <c r="D302" s="342">
        <v>741.13333333333333</v>
      </c>
      <c r="E302" s="342">
        <v>733.61666666666667</v>
      </c>
      <c r="F302" s="342">
        <v>721.38333333333333</v>
      </c>
      <c r="G302" s="342">
        <v>713.86666666666667</v>
      </c>
      <c r="H302" s="342">
        <v>753.36666666666667</v>
      </c>
      <c r="I302" s="342">
        <v>760.88333333333333</v>
      </c>
      <c r="J302" s="342">
        <v>773.11666666666667</v>
      </c>
      <c r="K302" s="341">
        <v>748.65</v>
      </c>
      <c r="L302" s="341">
        <v>728.9</v>
      </c>
      <c r="M302" s="341">
        <v>12.459569999999999</v>
      </c>
      <c r="N302" s="1"/>
      <c r="O302" s="1"/>
    </row>
    <row r="303" spans="1:15" ht="12.75" customHeight="1">
      <c r="A303" s="30">
        <v>293</v>
      </c>
      <c r="B303" s="367" t="s">
        <v>443</v>
      </c>
      <c r="C303" s="341">
        <v>2474.5500000000002</v>
      </c>
      <c r="D303" s="342">
        <v>2479.9166666666665</v>
      </c>
      <c r="E303" s="342">
        <v>2444.6333333333332</v>
      </c>
      <c r="F303" s="342">
        <v>2414.7166666666667</v>
      </c>
      <c r="G303" s="342">
        <v>2379.4333333333334</v>
      </c>
      <c r="H303" s="342">
        <v>2509.833333333333</v>
      </c>
      <c r="I303" s="342">
        <v>2545.1166666666668</v>
      </c>
      <c r="J303" s="342">
        <v>2575.0333333333328</v>
      </c>
      <c r="K303" s="341">
        <v>2515.1999999999998</v>
      </c>
      <c r="L303" s="341">
        <v>2450</v>
      </c>
      <c r="M303" s="341">
        <v>0.37090000000000001</v>
      </c>
      <c r="N303" s="1"/>
      <c r="O303" s="1"/>
    </row>
    <row r="304" spans="1:15" ht="12.75" customHeight="1">
      <c r="A304" s="30">
        <v>294</v>
      </c>
      <c r="B304" s="367" t="s">
        <v>843</v>
      </c>
      <c r="C304" s="341">
        <v>407.6</v>
      </c>
      <c r="D304" s="342">
        <v>400.91666666666669</v>
      </c>
      <c r="E304" s="342">
        <v>391.83333333333337</v>
      </c>
      <c r="F304" s="342">
        <v>376.06666666666666</v>
      </c>
      <c r="G304" s="342">
        <v>366.98333333333335</v>
      </c>
      <c r="H304" s="342">
        <v>416.68333333333339</v>
      </c>
      <c r="I304" s="342">
        <v>425.76666666666677</v>
      </c>
      <c r="J304" s="342">
        <v>441.53333333333342</v>
      </c>
      <c r="K304" s="341">
        <v>410</v>
      </c>
      <c r="L304" s="341">
        <v>385.15</v>
      </c>
      <c r="M304" s="341">
        <v>6.7072000000000003</v>
      </c>
      <c r="N304" s="1"/>
      <c r="O304" s="1"/>
    </row>
    <row r="305" spans="1:15" ht="12.75" customHeight="1">
      <c r="A305" s="30">
        <v>295</v>
      </c>
      <c r="B305" s="367" t="s">
        <v>150</v>
      </c>
      <c r="C305" s="341">
        <v>790.85</v>
      </c>
      <c r="D305" s="342">
        <v>794.86666666666667</v>
      </c>
      <c r="E305" s="342">
        <v>782.73333333333335</v>
      </c>
      <c r="F305" s="342">
        <v>774.61666666666667</v>
      </c>
      <c r="G305" s="342">
        <v>762.48333333333335</v>
      </c>
      <c r="H305" s="342">
        <v>802.98333333333335</v>
      </c>
      <c r="I305" s="342">
        <v>815.11666666666679</v>
      </c>
      <c r="J305" s="342">
        <v>823.23333333333335</v>
      </c>
      <c r="K305" s="341">
        <v>807</v>
      </c>
      <c r="L305" s="341">
        <v>786.75</v>
      </c>
      <c r="M305" s="341">
        <v>50.269129999999997</v>
      </c>
      <c r="N305" s="1"/>
      <c r="O305" s="1"/>
    </row>
    <row r="306" spans="1:15" ht="12.75" customHeight="1">
      <c r="A306" s="30">
        <v>296</v>
      </c>
      <c r="B306" s="367" t="s">
        <v>151</v>
      </c>
      <c r="C306" s="341">
        <v>145.25</v>
      </c>
      <c r="D306" s="342">
        <v>143.88333333333333</v>
      </c>
      <c r="E306" s="342">
        <v>141.36666666666665</v>
      </c>
      <c r="F306" s="342">
        <v>137.48333333333332</v>
      </c>
      <c r="G306" s="342">
        <v>134.96666666666664</v>
      </c>
      <c r="H306" s="342">
        <v>147.76666666666665</v>
      </c>
      <c r="I306" s="342">
        <v>150.2833333333333</v>
      </c>
      <c r="J306" s="342">
        <v>154.16666666666666</v>
      </c>
      <c r="K306" s="341">
        <v>146.4</v>
      </c>
      <c r="L306" s="341">
        <v>140</v>
      </c>
      <c r="M306" s="341">
        <v>46.098350000000003</v>
      </c>
      <c r="N306" s="1"/>
      <c r="O306" s="1"/>
    </row>
    <row r="307" spans="1:15" ht="12.75" customHeight="1">
      <c r="A307" s="30">
        <v>297</v>
      </c>
      <c r="B307" s="367" t="s">
        <v>317</v>
      </c>
      <c r="C307" s="341">
        <v>17.8</v>
      </c>
      <c r="D307" s="342">
        <v>17.783333333333335</v>
      </c>
      <c r="E307" s="342">
        <v>17.466666666666669</v>
      </c>
      <c r="F307" s="342">
        <v>17.133333333333333</v>
      </c>
      <c r="G307" s="342">
        <v>16.816666666666666</v>
      </c>
      <c r="H307" s="342">
        <v>18.116666666666671</v>
      </c>
      <c r="I307" s="342">
        <v>18.433333333333341</v>
      </c>
      <c r="J307" s="342">
        <v>18.766666666666673</v>
      </c>
      <c r="K307" s="341">
        <v>18.100000000000001</v>
      </c>
      <c r="L307" s="341">
        <v>17.45</v>
      </c>
      <c r="M307" s="341">
        <v>43.19415</v>
      </c>
      <c r="N307" s="1"/>
      <c r="O307" s="1"/>
    </row>
    <row r="308" spans="1:15" ht="12.75" customHeight="1">
      <c r="A308" s="30">
        <v>298</v>
      </c>
      <c r="B308" s="367" t="s">
        <v>446</v>
      </c>
      <c r="C308" s="341">
        <v>194.45</v>
      </c>
      <c r="D308" s="342">
        <v>191.79999999999998</v>
      </c>
      <c r="E308" s="342">
        <v>187.64999999999998</v>
      </c>
      <c r="F308" s="342">
        <v>180.85</v>
      </c>
      <c r="G308" s="342">
        <v>176.7</v>
      </c>
      <c r="H308" s="342">
        <v>198.59999999999997</v>
      </c>
      <c r="I308" s="342">
        <v>202.75</v>
      </c>
      <c r="J308" s="342">
        <v>209.54999999999995</v>
      </c>
      <c r="K308" s="341">
        <v>195.95</v>
      </c>
      <c r="L308" s="341">
        <v>185</v>
      </c>
      <c r="M308" s="341">
        <v>1.2435700000000001</v>
      </c>
      <c r="N308" s="1"/>
      <c r="O308" s="1"/>
    </row>
    <row r="309" spans="1:15" ht="12.75" customHeight="1">
      <c r="A309" s="30">
        <v>299</v>
      </c>
      <c r="B309" s="367" t="s">
        <v>448</v>
      </c>
      <c r="C309" s="341">
        <v>403.35</v>
      </c>
      <c r="D309" s="342">
        <v>409.7833333333333</v>
      </c>
      <c r="E309" s="342">
        <v>389.56666666666661</v>
      </c>
      <c r="F309" s="342">
        <v>375.7833333333333</v>
      </c>
      <c r="G309" s="342">
        <v>355.56666666666661</v>
      </c>
      <c r="H309" s="342">
        <v>423.56666666666661</v>
      </c>
      <c r="I309" s="342">
        <v>443.7833333333333</v>
      </c>
      <c r="J309" s="342">
        <v>457.56666666666661</v>
      </c>
      <c r="K309" s="341">
        <v>430</v>
      </c>
      <c r="L309" s="341">
        <v>396</v>
      </c>
      <c r="M309" s="341">
        <v>10.1737</v>
      </c>
      <c r="N309" s="1"/>
      <c r="O309" s="1"/>
    </row>
    <row r="310" spans="1:15" ht="12.75" customHeight="1">
      <c r="A310" s="30">
        <v>300</v>
      </c>
      <c r="B310" s="367" t="s">
        <v>152</v>
      </c>
      <c r="C310" s="341">
        <v>113.95</v>
      </c>
      <c r="D310" s="342">
        <v>113.56666666666666</v>
      </c>
      <c r="E310" s="342">
        <v>112.13333333333333</v>
      </c>
      <c r="F310" s="342">
        <v>110.31666666666666</v>
      </c>
      <c r="G310" s="342">
        <v>108.88333333333333</v>
      </c>
      <c r="H310" s="342">
        <v>115.38333333333333</v>
      </c>
      <c r="I310" s="342">
        <v>116.81666666666666</v>
      </c>
      <c r="J310" s="342">
        <v>118.63333333333333</v>
      </c>
      <c r="K310" s="341">
        <v>115</v>
      </c>
      <c r="L310" s="341">
        <v>111.75</v>
      </c>
      <c r="M310" s="341">
        <v>62.988120000000002</v>
      </c>
      <c r="N310" s="1"/>
      <c r="O310" s="1"/>
    </row>
    <row r="311" spans="1:15" ht="12.75" customHeight="1">
      <c r="A311" s="30">
        <v>301</v>
      </c>
      <c r="B311" s="367" t="s">
        <v>153</v>
      </c>
      <c r="C311" s="341">
        <v>514.70000000000005</v>
      </c>
      <c r="D311" s="342">
        <v>506.16666666666669</v>
      </c>
      <c r="E311" s="342">
        <v>494.33333333333337</v>
      </c>
      <c r="F311" s="342">
        <v>473.9666666666667</v>
      </c>
      <c r="G311" s="342">
        <v>462.13333333333338</v>
      </c>
      <c r="H311" s="342">
        <v>526.5333333333333</v>
      </c>
      <c r="I311" s="342">
        <v>538.36666666666679</v>
      </c>
      <c r="J311" s="342">
        <v>558.73333333333335</v>
      </c>
      <c r="K311" s="341">
        <v>518</v>
      </c>
      <c r="L311" s="341">
        <v>485.8</v>
      </c>
      <c r="M311" s="341">
        <v>30.508459999999999</v>
      </c>
      <c r="N311" s="1"/>
      <c r="O311" s="1"/>
    </row>
    <row r="312" spans="1:15" ht="12.75" customHeight="1">
      <c r="A312" s="30">
        <v>302</v>
      </c>
      <c r="B312" s="367" t="s">
        <v>154</v>
      </c>
      <c r="C312" s="341">
        <v>8314.15</v>
      </c>
      <c r="D312" s="342">
        <v>8256.0666666666657</v>
      </c>
      <c r="E312" s="342">
        <v>8172.1833333333307</v>
      </c>
      <c r="F312" s="342">
        <v>8030.2166666666653</v>
      </c>
      <c r="G312" s="342">
        <v>7946.3333333333303</v>
      </c>
      <c r="H312" s="342">
        <v>8398.033333333331</v>
      </c>
      <c r="I312" s="342">
        <v>8481.9166666666661</v>
      </c>
      <c r="J312" s="342">
        <v>8623.8833333333314</v>
      </c>
      <c r="K312" s="341">
        <v>8339.9500000000007</v>
      </c>
      <c r="L312" s="341">
        <v>8114.1</v>
      </c>
      <c r="M312" s="341">
        <v>9.6130300000000002</v>
      </c>
      <c r="N312" s="1"/>
      <c r="O312" s="1"/>
    </row>
    <row r="313" spans="1:15" ht="12.75" customHeight="1">
      <c r="A313" s="30">
        <v>303</v>
      </c>
      <c r="B313" s="367" t="s">
        <v>844</v>
      </c>
      <c r="C313" s="341">
        <v>2806.7</v>
      </c>
      <c r="D313" s="342">
        <v>2773.5666666666671</v>
      </c>
      <c r="E313" s="342">
        <v>2718.1333333333341</v>
      </c>
      <c r="F313" s="342">
        <v>2629.5666666666671</v>
      </c>
      <c r="G313" s="342">
        <v>2574.1333333333341</v>
      </c>
      <c r="H313" s="342">
        <v>2862.1333333333341</v>
      </c>
      <c r="I313" s="342">
        <v>2917.5666666666675</v>
      </c>
      <c r="J313" s="342">
        <v>3006.1333333333341</v>
      </c>
      <c r="K313" s="341">
        <v>2829</v>
      </c>
      <c r="L313" s="341">
        <v>2685</v>
      </c>
      <c r="M313" s="341">
        <v>0.84196000000000004</v>
      </c>
      <c r="N313" s="1"/>
      <c r="O313" s="1"/>
    </row>
    <row r="314" spans="1:15" ht="12.75" customHeight="1">
      <c r="A314" s="30">
        <v>304</v>
      </c>
      <c r="B314" s="367" t="s">
        <v>450</v>
      </c>
      <c r="C314" s="341">
        <v>374.4</v>
      </c>
      <c r="D314" s="342">
        <v>370.56666666666661</v>
      </c>
      <c r="E314" s="342">
        <v>363.98333333333323</v>
      </c>
      <c r="F314" s="342">
        <v>353.56666666666661</v>
      </c>
      <c r="G314" s="342">
        <v>346.98333333333323</v>
      </c>
      <c r="H314" s="342">
        <v>380.98333333333323</v>
      </c>
      <c r="I314" s="342">
        <v>387.56666666666661</v>
      </c>
      <c r="J314" s="342">
        <v>397.98333333333323</v>
      </c>
      <c r="K314" s="341">
        <v>377.15</v>
      </c>
      <c r="L314" s="341">
        <v>360.15</v>
      </c>
      <c r="M314" s="341">
        <v>8.0389800000000005</v>
      </c>
      <c r="N314" s="1"/>
      <c r="O314" s="1"/>
    </row>
    <row r="315" spans="1:15" ht="12.75" customHeight="1">
      <c r="A315" s="30">
        <v>305</v>
      </c>
      <c r="B315" s="367" t="s">
        <v>451</v>
      </c>
      <c r="C315" s="341">
        <v>240.6</v>
      </c>
      <c r="D315" s="342">
        <v>238.96666666666667</v>
      </c>
      <c r="E315" s="342">
        <v>236.63333333333333</v>
      </c>
      <c r="F315" s="342">
        <v>232.66666666666666</v>
      </c>
      <c r="G315" s="342">
        <v>230.33333333333331</v>
      </c>
      <c r="H315" s="342">
        <v>242.93333333333334</v>
      </c>
      <c r="I315" s="342">
        <v>245.26666666666665</v>
      </c>
      <c r="J315" s="342">
        <v>249.23333333333335</v>
      </c>
      <c r="K315" s="341">
        <v>241.3</v>
      </c>
      <c r="L315" s="341">
        <v>235</v>
      </c>
      <c r="M315" s="341">
        <v>1.5713200000000001</v>
      </c>
      <c r="N315" s="1"/>
      <c r="O315" s="1"/>
    </row>
    <row r="316" spans="1:15" ht="12.75" customHeight="1">
      <c r="A316" s="30">
        <v>306</v>
      </c>
      <c r="B316" s="367" t="s">
        <v>155</v>
      </c>
      <c r="C316" s="341">
        <v>885.15</v>
      </c>
      <c r="D316" s="342">
        <v>881.6</v>
      </c>
      <c r="E316" s="342">
        <v>869.2</v>
      </c>
      <c r="F316" s="342">
        <v>853.25</v>
      </c>
      <c r="G316" s="342">
        <v>840.85</v>
      </c>
      <c r="H316" s="342">
        <v>897.55000000000007</v>
      </c>
      <c r="I316" s="342">
        <v>909.94999999999993</v>
      </c>
      <c r="J316" s="342">
        <v>925.90000000000009</v>
      </c>
      <c r="K316" s="341">
        <v>894</v>
      </c>
      <c r="L316" s="341">
        <v>865.65</v>
      </c>
      <c r="M316" s="341">
        <v>27.481069999999999</v>
      </c>
      <c r="N316" s="1"/>
      <c r="O316" s="1"/>
    </row>
    <row r="317" spans="1:15" ht="12.75" customHeight="1">
      <c r="A317" s="30">
        <v>307</v>
      </c>
      <c r="B317" s="367" t="s">
        <v>456</v>
      </c>
      <c r="C317" s="341">
        <v>1272.25</v>
      </c>
      <c r="D317" s="342">
        <v>1259.6166666666666</v>
      </c>
      <c r="E317" s="342">
        <v>1241.2833333333331</v>
      </c>
      <c r="F317" s="342">
        <v>1210.3166666666666</v>
      </c>
      <c r="G317" s="342">
        <v>1191.9833333333331</v>
      </c>
      <c r="H317" s="342">
        <v>1290.583333333333</v>
      </c>
      <c r="I317" s="342">
        <v>1308.9166666666665</v>
      </c>
      <c r="J317" s="342">
        <v>1339.883333333333</v>
      </c>
      <c r="K317" s="341">
        <v>1277.95</v>
      </c>
      <c r="L317" s="341">
        <v>1228.6500000000001</v>
      </c>
      <c r="M317" s="341">
        <v>3.7332399999999999</v>
      </c>
      <c r="N317" s="1"/>
      <c r="O317" s="1"/>
    </row>
    <row r="318" spans="1:15" ht="12.75" customHeight="1">
      <c r="A318" s="30">
        <v>308</v>
      </c>
      <c r="B318" s="367" t="s">
        <v>156</v>
      </c>
      <c r="C318" s="341">
        <v>1956.7</v>
      </c>
      <c r="D318" s="342">
        <v>1947.8999999999999</v>
      </c>
      <c r="E318" s="342">
        <v>1920.7999999999997</v>
      </c>
      <c r="F318" s="342">
        <v>1884.8999999999999</v>
      </c>
      <c r="G318" s="342">
        <v>1857.7999999999997</v>
      </c>
      <c r="H318" s="342">
        <v>1983.7999999999997</v>
      </c>
      <c r="I318" s="342">
        <v>2010.8999999999996</v>
      </c>
      <c r="J318" s="342">
        <v>2046.7999999999997</v>
      </c>
      <c r="K318" s="341">
        <v>1975</v>
      </c>
      <c r="L318" s="341">
        <v>1912</v>
      </c>
      <c r="M318" s="341">
        <v>3.0521699999999998</v>
      </c>
      <c r="N318" s="1"/>
      <c r="O318" s="1"/>
    </row>
    <row r="319" spans="1:15" ht="12.75" customHeight="1">
      <c r="A319" s="30">
        <v>309</v>
      </c>
      <c r="B319" s="367" t="s">
        <v>157</v>
      </c>
      <c r="C319" s="341">
        <v>829.8</v>
      </c>
      <c r="D319" s="342">
        <v>824.0333333333333</v>
      </c>
      <c r="E319" s="342">
        <v>801.01666666666665</v>
      </c>
      <c r="F319" s="342">
        <v>772.23333333333335</v>
      </c>
      <c r="G319" s="342">
        <v>749.2166666666667</v>
      </c>
      <c r="H319" s="342">
        <v>852.81666666666661</v>
      </c>
      <c r="I319" s="342">
        <v>875.83333333333326</v>
      </c>
      <c r="J319" s="342">
        <v>904.61666666666656</v>
      </c>
      <c r="K319" s="341">
        <v>847.05</v>
      </c>
      <c r="L319" s="341">
        <v>795.25</v>
      </c>
      <c r="M319" s="341">
        <v>8.3887699999999992</v>
      </c>
      <c r="N319" s="1"/>
      <c r="O319" s="1"/>
    </row>
    <row r="320" spans="1:15" ht="12.75" customHeight="1">
      <c r="A320" s="30">
        <v>310</v>
      </c>
      <c r="B320" s="367" t="s">
        <v>158</v>
      </c>
      <c r="C320" s="341">
        <v>727.65</v>
      </c>
      <c r="D320" s="342">
        <v>716.08333333333337</v>
      </c>
      <c r="E320" s="342">
        <v>702.16666666666674</v>
      </c>
      <c r="F320" s="342">
        <v>676.68333333333339</v>
      </c>
      <c r="G320" s="342">
        <v>662.76666666666677</v>
      </c>
      <c r="H320" s="342">
        <v>741.56666666666672</v>
      </c>
      <c r="I320" s="342">
        <v>755.48333333333346</v>
      </c>
      <c r="J320" s="342">
        <v>780.9666666666667</v>
      </c>
      <c r="K320" s="341">
        <v>730</v>
      </c>
      <c r="L320" s="341">
        <v>690.6</v>
      </c>
      <c r="M320" s="341">
        <v>5.69</v>
      </c>
      <c r="N320" s="1"/>
      <c r="O320" s="1"/>
    </row>
    <row r="321" spans="1:15" ht="12.75" customHeight="1">
      <c r="A321" s="30">
        <v>311</v>
      </c>
      <c r="B321" s="367" t="s">
        <v>447</v>
      </c>
      <c r="C321" s="341">
        <v>210.15</v>
      </c>
      <c r="D321" s="342">
        <v>209.54999999999998</v>
      </c>
      <c r="E321" s="342">
        <v>204.34999999999997</v>
      </c>
      <c r="F321" s="342">
        <v>198.54999999999998</v>
      </c>
      <c r="G321" s="342">
        <v>193.34999999999997</v>
      </c>
      <c r="H321" s="342">
        <v>215.34999999999997</v>
      </c>
      <c r="I321" s="342">
        <v>220.54999999999995</v>
      </c>
      <c r="J321" s="342">
        <v>226.34999999999997</v>
      </c>
      <c r="K321" s="341">
        <v>214.75</v>
      </c>
      <c r="L321" s="341">
        <v>203.75</v>
      </c>
      <c r="M321" s="341">
        <v>1.9029499999999999</v>
      </c>
      <c r="N321" s="1"/>
      <c r="O321" s="1"/>
    </row>
    <row r="322" spans="1:15" ht="12.75" customHeight="1">
      <c r="A322" s="30">
        <v>312</v>
      </c>
      <c r="B322" s="367" t="s">
        <v>454</v>
      </c>
      <c r="C322" s="341">
        <v>178.9</v>
      </c>
      <c r="D322" s="342">
        <v>177.63333333333333</v>
      </c>
      <c r="E322" s="342">
        <v>174.76666666666665</v>
      </c>
      <c r="F322" s="342">
        <v>170.63333333333333</v>
      </c>
      <c r="G322" s="342">
        <v>167.76666666666665</v>
      </c>
      <c r="H322" s="342">
        <v>181.76666666666665</v>
      </c>
      <c r="I322" s="342">
        <v>184.63333333333333</v>
      </c>
      <c r="J322" s="342">
        <v>188.76666666666665</v>
      </c>
      <c r="K322" s="341">
        <v>180.5</v>
      </c>
      <c r="L322" s="341">
        <v>173.5</v>
      </c>
      <c r="M322" s="341">
        <v>1.6287100000000001</v>
      </c>
      <c r="N322" s="1"/>
      <c r="O322" s="1"/>
    </row>
    <row r="323" spans="1:15" ht="12.75" customHeight="1">
      <c r="A323" s="30">
        <v>313</v>
      </c>
      <c r="B323" s="367" t="s">
        <v>452</v>
      </c>
      <c r="C323" s="341">
        <v>197.8</v>
      </c>
      <c r="D323" s="342">
        <v>195.76666666666665</v>
      </c>
      <c r="E323" s="342">
        <v>192.5333333333333</v>
      </c>
      <c r="F323" s="342">
        <v>187.26666666666665</v>
      </c>
      <c r="G323" s="342">
        <v>184.0333333333333</v>
      </c>
      <c r="H323" s="342">
        <v>201.0333333333333</v>
      </c>
      <c r="I323" s="342">
        <v>204.26666666666665</v>
      </c>
      <c r="J323" s="342">
        <v>209.5333333333333</v>
      </c>
      <c r="K323" s="341">
        <v>199</v>
      </c>
      <c r="L323" s="341">
        <v>190.5</v>
      </c>
      <c r="M323" s="341">
        <v>8.0160599999999995</v>
      </c>
      <c r="N323" s="1"/>
      <c r="O323" s="1"/>
    </row>
    <row r="324" spans="1:15" ht="12.75" customHeight="1">
      <c r="A324" s="30">
        <v>314</v>
      </c>
      <c r="B324" s="367" t="s">
        <v>453</v>
      </c>
      <c r="C324" s="341">
        <v>918.9</v>
      </c>
      <c r="D324" s="342">
        <v>921.51666666666677</v>
      </c>
      <c r="E324" s="342">
        <v>898.38333333333355</v>
      </c>
      <c r="F324" s="342">
        <v>877.86666666666679</v>
      </c>
      <c r="G324" s="342">
        <v>854.73333333333358</v>
      </c>
      <c r="H324" s="342">
        <v>942.03333333333353</v>
      </c>
      <c r="I324" s="342">
        <v>965.16666666666674</v>
      </c>
      <c r="J324" s="342">
        <v>985.68333333333351</v>
      </c>
      <c r="K324" s="341">
        <v>944.65</v>
      </c>
      <c r="L324" s="341">
        <v>901</v>
      </c>
      <c r="M324" s="341">
        <v>2.5032100000000002</v>
      </c>
      <c r="N324" s="1"/>
      <c r="O324" s="1"/>
    </row>
    <row r="325" spans="1:15" ht="12.75" customHeight="1">
      <c r="A325" s="30">
        <v>315</v>
      </c>
      <c r="B325" s="367" t="s">
        <v>159</v>
      </c>
      <c r="C325" s="341">
        <v>3881.2</v>
      </c>
      <c r="D325" s="342">
        <v>3818.2333333333336</v>
      </c>
      <c r="E325" s="342">
        <v>3741.4666666666672</v>
      </c>
      <c r="F325" s="342">
        <v>3601.7333333333336</v>
      </c>
      <c r="G325" s="342">
        <v>3524.9666666666672</v>
      </c>
      <c r="H325" s="342">
        <v>3957.9666666666672</v>
      </c>
      <c r="I325" s="342">
        <v>4034.7333333333336</v>
      </c>
      <c r="J325" s="342">
        <v>4174.4666666666672</v>
      </c>
      <c r="K325" s="341">
        <v>3895</v>
      </c>
      <c r="L325" s="341">
        <v>3678.5</v>
      </c>
      <c r="M325" s="341">
        <v>6.6533199999999999</v>
      </c>
      <c r="N325" s="1"/>
      <c r="O325" s="1"/>
    </row>
    <row r="326" spans="1:15" ht="12.75" customHeight="1">
      <c r="A326" s="30">
        <v>316</v>
      </c>
      <c r="B326" s="367" t="s">
        <v>444</v>
      </c>
      <c r="C326" s="341">
        <v>46.25</v>
      </c>
      <c r="D326" s="342">
        <v>45.449999999999996</v>
      </c>
      <c r="E326" s="342">
        <v>44.399999999999991</v>
      </c>
      <c r="F326" s="342">
        <v>42.55</v>
      </c>
      <c r="G326" s="342">
        <v>41.499999999999993</v>
      </c>
      <c r="H326" s="342">
        <v>47.29999999999999</v>
      </c>
      <c r="I326" s="342">
        <v>48.349999999999987</v>
      </c>
      <c r="J326" s="342">
        <v>50.199999999999989</v>
      </c>
      <c r="K326" s="341">
        <v>46.5</v>
      </c>
      <c r="L326" s="341">
        <v>43.6</v>
      </c>
      <c r="M326" s="341">
        <v>31.776019999999999</v>
      </c>
      <c r="N326" s="1"/>
      <c r="O326" s="1"/>
    </row>
    <row r="327" spans="1:15" ht="12.75" customHeight="1">
      <c r="A327" s="30">
        <v>317</v>
      </c>
      <c r="B327" s="367" t="s">
        <v>445</v>
      </c>
      <c r="C327" s="341">
        <v>168.65</v>
      </c>
      <c r="D327" s="342">
        <v>168.20000000000002</v>
      </c>
      <c r="E327" s="342">
        <v>165.25000000000003</v>
      </c>
      <c r="F327" s="342">
        <v>161.85000000000002</v>
      </c>
      <c r="G327" s="342">
        <v>158.90000000000003</v>
      </c>
      <c r="H327" s="342">
        <v>171.60000000000002</v>
      </c>
      <c r="I327" s="342">
        <v>174.55</v>
      </c>
      <c r="J327" s="342">
        <v>177.95000000000002</v>
      </c>
      <c r="K327" s="341">
        <v>171.15</v>
      </c>
      <c r="L327" s="341">
        <v>164.8</v>
      </c>
      <c r="M327" s="341">
        <v>2.7448399999999999</v>
      </c>
      <c r="N327" s="1"/>
      <c r="O327" s="1"/>
    </row>
    <row r="328" spans="1:15" ht="12.75" customHeight="1">
      <c r="A328" s="30">
        <v>318</v>
      </c>
      <c r="B328" s="367" t="s">
        <v>455</v>
      </c>
      <c r="C328" s="341">
        <v>878.15</v>
      </c>
      <c r="D328" s="342">
        <v>874.03333333333342</v>
      </c>
      <c r="E328" s="342">
        <v>864.06666666666683</v>
      </c>
      <c r="F328" s="342">
        <v>849.98333333333346</v>
      </c>
      <c r="G328" s="342">
        <v>840.01666666666688</v>
      </c>
      <c r="H328" s="342">
        <v>888.11666666666679</v>
      </c>
      <c r="I328" s="342">
        <v>898.08333333333326</v>
      </c>
      <c r="J328" s="342">
        <v>912.16666666666674</v>
      </c>
      <c r="K328" s="341">
        <v>884</v>
      </c>
      <c r="L328" s="341">
        <v>859.95</v>
      </c>
      <c r="M328" s="341">
        <v>1.0036099999999999</v>
      </c>
      <c r="N328" s="1"/>
      <c r="O328" s="1"/>
    </row>
    <row r="329" spans="1:15" ht="12.75" customHeight="1">
      <c r="A329" s="30">
        <v>319</v>
      </c>
      <c r="B329" s="367" t="s">
        <v>161</v>
      </c>
      <c r="C329" s="341">
        <v>3108.7</v>
      </c>
      <c r="D329" s="342">
        <v>3072.1166666666668</v>
      </c>
      <c r="E329" s="342">
        <v>3011.5833333333335</v>
      </c>
      <c r="F329" s="342">
        <v>2914.4666666666667</v>
      </c>
      <c r="G329" s="342">
        <v>2853.9333333333334</v>
      </c>
      <c r="H329" s="342">
        <v>3169.2333333333336</v>
      </c>
      <c r="I329" s="342">
        <v>3229.7666666666664</v>
      </c>
      <c r="J329" s="342">
        <v>3326.8833333333337</v>
      </c>
      <c r="K329" s="341">
        <v>3132.65</v>
      </c>
      <c r="L329" s="341">
        <v>2975</v>
      </c>
      <c r="M329" s="341">
        <v>5.4670300000000003</v>
      </c>
      <c r="N329" s="1"/>
      <c r="O329" s="1"/>
    </row>
    <row r="330" spans="1:15" ht="12.75" customHeight="1">
      <c r="A330" s="30">
        <v>320</v>
      </c>
      <c r="B330" s="367" t="s">
        <v>162</v>
      </c>
      <c r="C330" s="341">
        <v>65740.95</v>
      </c>
      <c r="D330" s="342">
        <v>65480.316666666673</v>
      </c>
      <c r="E330" s="342">
        <v>64710.633333333346</v>
      </c>
      <c r="F330" s="342">
        <v>63680.316666666673</v>
      </c>
      <c r="G330" s="342">
        <v>62910.633333333346</v>
      </c>
      <c r="H330" s="342">
        <v>66510.633333333346</v>
      </c>
      <c r="I330" s="342">
        <v>67280.31666666668</v>
      </c>
      <c r="J330" s="342">
        <v>68310.633333333346</v>
      </c>
      <c r="K330" s="341">
        <v>66250</v>
      </c>
      <c r="L330" s="341">
        <v>64450</v>
      </c>
      <c r="M330" s="341">
        <v>0.13428999999999999</v>
      </c>
      <c r="N330" s="1"/>
      <c r="O330" s="1"/>
    </row>
    <row r="331" spans="1:15" ht="12.75" customHeight="1">
      <c r="A331" s="30">
        <v>321</v>
      </c>
      <c r="B331" s="367" t="s">
        <v>449</v>
      </c>
      <c r="C331" s="341">
        <v>40.200000000000003</v>
      </c>
      <c r="D331" s="342">
        <v>39.81666666666667</v>
      </c>
      <c r="E331" s="342">
        <v>38.933333333333337</v>
      </c>
      <c r="F331" s="342">
        <v>37.666666666666664</v>
      </c>
      <c r="G331" s="342">
        <v>36.783333333333331</v>
      </c>
      <c r="H331" s="342">
        <v>41.083333333333343</v>
      </c>
      <c r="I331" s="342">
        <v>41.966666666666683</v>
      </c>
      <c r="J331" s="342">
        <v>43.233333333333348</v>
      </c>
      <c r="K331" s="341">
        <v>40.700000000000003</v>
      </c>
      <c r="L331" s="341">
        <v>38.549999999999997</v>
      </c>
      <c r="M331" s="341">
        <v>11.81321</v>
      </c>
      <c r="N331" s="1"/>
      <c r="O331" s="1"/>
    </row>
    <row r="332" spans="1:15" ht="12.75" customHeight="1">
      <c r="A332" s="30">
        <v>322</v>
      </c>
      <c r="B332" s="367" t="s">
        <v>163</v>
      </c>
      <c r="C332" s="341">
        <v>1358.75</v>
      </c>
      <c r="D332" s="342">
        <v>1356.0333333333333</v>
      </c>
      <c r="E332" s="342">
        <v>1332.0666666666666</v>
      </c>
      <c r="F332" s="342">
        <v>1305.3833333333332</v>
      </c>
      <c r="G332" s="342">
        <v>1281.4166666666665</v>
      </c>
      <c r="H332" s="342">
        <v>1382.7166666666667</v>
      </c>
      <c r="I332" s="342">
        <v>1406.6833333333334</v>
      </c>
      <c r="J332" s="342">
        <v>1433.3666666666668</v>
      </c>
      <c r="K332" s="341">
        <v>1380</v>
      </c>
      <c r="L332" s="341">
        <v>1329.35</v>
      </c>
      <c r="M332" s="341">
        <v>10.729200000000001</v>
      </c>
      <c r="N332" s="1"/>
      <c r="O332" s="1"/>
    </row>
    <row r="333" spans="1:15" ht="12.75" customHeight="1">
      <c r="A333" s="30">
        <v>323</v>
      </c>
      <c r="B333" s="367" t="s">
        <v>164</v>
      </c>
      <c r="C333" s="341">
        <v>307.8</v>
      </c>
      <c r="D333" s="342">
        <v>305.2</v>
      </c>
      <c r="E333" s="342">
        <v>300.64999999999998</v>
      </c>
      <c r="F333" s="342">
        <v>293.5</v>
      </c>
      <c r="G333" s="342">
        <v>288.95</v>
      </c>
      <c r="H333" s="342">
        <v>312.34999999999997</v>
      </c>
      <c r="I333" s="342">
        <v>316.90000000000003</v>
      </c>
      <c r="J333" s="342">
        <v>324.04999999999995</v>
      </c>
      <c r="K333" s="341">
        <v>309.75</v>
      </c>
      <c r="L333" s="341">
        <v>298.05</v>
      </c>
      <c r="M333" s="341">
        <v>6.6248199999999997</v>
      </c>
      <c r="N333" s="1"/>
      <c r="O333" s="1"/>
    </row>
    <row r="334" spans="1:15" ht="12.75" customHeight="1">
      <c r="A334" s="30">
        <v>324</v>
      </c>
      <c r="B334" s="367" t="s">
        <v>269</v>
      </c>
      <c r="C334" s="341">
        <v>869.5</v>
      </c>
      <c r="D334" s="342">
        <v>842.23333333333323</v>
      </c>
      <c r="E334" s="342">
        <v>787.46666666666647</v>
      </c>
      <c r="F334" s="342">
        <v>705.43333333333328</v>
      </c>
      <c r="G334" s="342">
        <v>650.66666666666652</v>
      </c>
      <c r="H334" s="342">
        <v>924.26666666666642</v>
      </c>
      <c r="I334" s="342">
        <v>979.03333333333308</v>
      </c>
      <c r="J334" s="342">
        <v>1061.0666666666664</v>
      </c>
      <c r="K334" s="341">
        <v>897</v>
      </c>
      <c r="L334" s="341">
        <v>760.2</v>
      </c>
      <c r="M334" s="341">
        <v>3.74884</v>
      </c>
      <c r="N334" s="1"/>
      <c r="O334" s="1"/>
    </row>
    <row r="335" spans="1:15" ht="12.75" customHeight="1">
      <c r="A335" s="30">
        <v>325</v>
      </c>
      <c r="B335" s="367" t="s">
        <v>165</v>
      </c>
      <c r="C335" s="341">
        <v>121.3</v>
      </c>
      <c r="D335" s="342">
        <v>119.89999999999999</v>
      </c>
      <c r="E335" s="342">
        <v>117.34999999999998</v>
      </c>
      <c r="F335" s="342">
        <v>113.39999999999999</v>
      </c>
      <c r="G335" s="342">
        <v>110.84999999999998</v>
      </c>
      <c r="H335" s="342">
        <v>123.84999999999998</v>
      </c>
      <c r="I335" s="342">
        <v>126.39999999999999</v>
      </c>
      <c r="J335" s="342">
        <v>130.34999999999997</v>
      </c>
      <c r="K335" s="341">
        <v>122.45</v>
      </c>
      <c r="L335" s="341">
        <v>115.95</v>
      </c>
      <c r="M335" s="341">
        <v>408.70737000000003</v>
      </c>
      <c r="N335" s="1"/>
      <c r="O335" s="1"/>
    </row>
    <row r="336" spans="1:15" ht="12.75" customHeight="1">
      <c r="A336" s="30">
        <v>326</v>
      </c>
      <c r="B336" s="367" t="s">
        <v>166</v>
      </c>
      <c r="C336" s="341">
        <v>4454.3</v>
      </c>
      <c r="D336" s="342">
        <v>4429.6500000000005</v>
      </c>
      <c r="E336" s="342">
        <v>4369.8500000000013</v>
      </c>
      <c r="F336" s="342">
        <v>4285.4000000000005</v>
      </c>
      <c r="G336" s="342">
        <v>4225.6000000000013</v>
      </c>
      <c r="H336" s="342">
        <v>4514.1000000000013</v>
      </c>
      <c r="I336" s="342">
        <v>4573.9000000000005</v>
      </c>
      <c r="J336" s="342">
        <v>4658.3500000000013</v>
      </c>
      <c r="K336" s="341">
        <v>4489.45</v>
      </c>
      <c r="L336" s="341">
        <v>4345.2</v>
      </c>
      <c r="M336" s="341">
        <v>4.5584199999999999</v>
      </c>
      <c r="N336" s="1"/>
      <c r="O336" s="1"/>
    </row>
    <row r="337" spans="1:15" ht="12.75" customHeight="1">
      <c r="A337" s="30">
        <v>327</v>
      </c>
      <c r="B337" s="367" t="s">
        <v>167</v>
      </c>
      <c r="C337" s="341">
        <v>3890.95</v>
      </c>
      <c r="D337" s="342">
        <v>3851.9833333333336</v>
      </c>
      <c r="E337" s="342">
        <v>3753.9666666666672</v>
      </c>
      <c r="F337" s="342">
        <v>3616.9833333333336</v>
      </c>
      <c r="G337" s="342">
        <v>3518.9666666666672</v>
      </c>
      <c r="H337" s="342">
        <v>3988.9666666666672</v>
      </c>
      <c r="I337" s="342">
        <v>4086.9833333333336</v>
      </c>
      <c r="J337" s="342">
        <v>4223.9666666666672</v>
      </c>
      <c r="K337" s="341">
        <v>3950</v>
      </c>
      <c r="L337" s="341">
        <v>3715</v>
      </c>
      <c r="M337" s="341">
        <v>1.4285699999999999</v>
      </c>
      <c r="N337" s="1"/>
      <c r="O337" s="1"/>
    </row>
    <row r="338" spans="1:15" ht="12.75" customHeight="1">
      <c r="A338" s="30">
        <v>328</v>
      </c>
      <c r="B338" s="367" t="s">
        <v>845</v>
      </c>
      <c r="C338" s="341">
        <v>1720.6</v>
      </c>
      <c r="D338" s="342">
        <v>1730.1833333333334</v>
      </c>
      <c r="E338" s="342">
        <v>1685.4166666666667</v>
      </c>
      <c r="F338" s="342">
        <v>1650.2333333333333</v>
      </c>
      <c r="G338" s="342">
        <v>1605.4666666666667</v>
      </c>
      <c r="H338" s="342">
        <v>1765.3666666666668</v>
      </c>
      <c r="I338" s="342">
        <v>1810.1333333333332</v>
      </c>
      <c r="J338" s="342">
        <v>1845.3166666666668</v>
      </c>
      <c r="K338" s="341">
        <v>1774.95</v>
      </c>
      <c r="L338" s="341">
        <v>1695</v>
      </c>
      <c r="M338" s="341">
        <v>1.50847</v>
      </c>
      <c r="N338" s="1"/>
      <c r="O338" s="1"/>
    </row>
    <row r="339" spans="1:15" ht="12.75" customHeight="1">
      <c r="A339" s="30">
        <v>329</v>
      </c>
      <c r="B339" s="367" t="s">
        <v>457</v>
      </c>
      <c r="C339" s="341">
        <v>38.85</v>
      </c>
      <c r="D339" s="342">
        <v>38.533333333333331</v>
      </c>
      <c r="E339" s="342">
        <v>37.916666666666664</v>
      </c>
      <c r="F339" s="342">
        <v>36.983333333333334</v>
      </c>
      <c r="G339" s="342">
        <v>36.366666666666667</v>
      </c>
      <c r="H339" s="342">
        <v>39.466666666666661</v>
      </c>
      <c r="I339" s="342">
        <v>40.083333333333336</v>
      </c>
      <c r="J339" s="342">
        <v>41.016666666666659</v>
      </c>
      <c r="K339" s="341">
        <v>39.15</v>
      </c>
      <c r="L339" s="341">
        <v>37.6</v>
      </c>
      <c r="M339" s="341">
        <v>85.742789999999999</v>
      </c>
      <c r="N339" s="1"/>
      <c r="O339" s="1"/>
    </row>
    <row r="340" spans="1:15" ht="12.75" customHeight="1">
      <c r="A340" s="30">
        <v>330</v>
      </c>
      <c r="B340" s="367" t="s">
        <v>458</v>
      </c>
      <c r="C340" s="341">
        <v>62.3</v>
      </c>
      <c r="D340" s="342">
        <v>61</v>
      </c>
      <c r="E340" s="342">
        <v>59</v>
      </c>
      <c r="F340" s="342">
        <v>55.7</v>
      </c>
      <c r="G340" s="342">
        <v>53.7</v>
      </c>
      <c r="H340" s="342">
        <v>64.3</v>
      </c>
      <c r="I340" s="342">
        <v>66.3</v>
      </c>
      <c r="J340" s="342">
        <v>69.599999999999994</v>
      </c>
      <c r="K340" s="341">
        <v>63</v>
      </c>
      <c r="L340" s="341">
        <v>57.7</v>
      </c>
      <c r="M340" s="341">
        <v>37.788379999999997</v>
      </c>
      <c r="N340" s="1"/>
      <c r="O340" s="1"/>
    </row>
    <row r="341" spans="1:15" ht="12.75" customHeight="1">
      <c r="A341" s="30">
        <v>331</v>
      </c>
      <c r="B341" s="367" t="s">
        <v>459</v>
      </c>
      <c r="C341" s="341">
        <v>557.35</v>
      </c>
      <c r="D341" s="342">
        <v>552.88333333333333</v>
      </c>
      <c r="E341" s="342">
        <v>544.4666666666667</v>
      </c>
      <c r="F341" s="342">
        <v>531.58333333333337</v>
      </c>
      <c r="G341" s="342">
        <v>523.16666666666674</v>
      </c>
      <c r="H341" s="342">
        <v>565.76666666666665</v>
      </c>
      <c r="I341" s="342">
        <v>574.18333333333339</v>
      </c>
      <c r="J341" s="342">
        <v>587.06666666666661</v>
      </c>
      <c r="K341" s="341">
        <v>561.29999999999995</v>
      </c>
      <c r="L341" s="341">
        <v>540</v>
      </c>
      <c r="M341" s="341">
        <v>0.16661999999999999</v>
      </c>
      <c r="N341" s="1"/>
      <c r="O341" s="1"/>
    </row>
    <row r="342" spans="1:15" ht="12.75" customHeight="1">
      <c r="A342" s="30">
        <v>332</v>
      </c>
      <c r="B342" s="367" t="s">
        <v>168</v>
      </c>
      <c r="C342" s="341">
        <v>17639.150000000001</v>
      </c>
      <c r="D342" s="342">
        <v>17579.483333333334</v>
      </c>
      <c r="E342" s="342">
        <v>17389.666666666668</v>
      </c>
      <c r="F342" s="342">
        <v>17140.183333333334</v>
      </c>
      <c r="G342" s="342">
        <v>16950.366666666669</v>
      </c>
      <c r="H342" s="342">
        <v>17828.966666666667</v>
      </c>
      <c r="I342" s="342">
        <v>18018.783333333333</v>
      </c>
      <c r="J342" s="342">
        <v>18268.266666666666</v>
      </c>
      <c r="K342" s="341">
        <v>17769.3</v>
      </c>
      <c r="L342" s="341">
        <v>17330</v>
      </c>
      <c r="M342" s="341">
        <v>1.57873</v>
      </c>
      <c r="N342" s="1"/>
      <c r="O342" s="1"/>
    </row>
    <row r="343" spans="1:15" ht="12.75" customHeight="1">
      <c r="A343" s="30">
        <v>333</v>
      </c>
      <c r="B343" s="367" t="s">
        <v>465</v>
      </c>
      <c r="C343" s="341">
        <v>76.95</v>
      </c>
      <c r="D343" s="342">
        <v>76.766666666666666</v>
      </c>
      <c r="E343" s="342">
        <v>73.983333333333334</v>
      </c>
      <c r="F343" s="342">
        <v>71.016666666666666</v>
      </c>
      <c r="G343" s="342">
        <v>68.233333333333334</v>
      </c>
      <c r="H343" s="342">
        <v>79.733333333333334</v>
      </c>
      <c r="I343" s="342">
        <v>82.516666666666666</v>
      </c>
      <c r="J343" s="342">
        <v>85.483333333333334</v>
      </c>
      <c r="K343" s="341">
        <v>79.55</v>
      </c>
      <c r="L343" s="341">
        <v>73.8</v>
      </c>
      <c r="M343" s="341">
        <v>7.3924300000000001</v>
      </c>
      <c r="N343" s="1"/>
      <c r="O343" s="1"/>
    </row>
    <row r="344" spans="1:15" ht="12.75" customHeight="1">
      <c r="A344" s="30">
        <v>334</v>
      </c>
      <c r="B344" s="367" t="s">
        <v>464</v>
      </c>
      <c r="C344" s="341">
        <v>45.25</v>
      </c>
      <c r="D344" s="342">
        <v>44.783333333333331</v>
      </c>
      <c r="E344" s="342">
        <v>43.966666666666661</v>
      </c>
      <c r="F344" s="342">
        <v>42.68333333333333</v>
      </c>
      <c r="G344" s="342">
        <v>41.86666666666666</v>
      </c>
      <c r="H344" s="342">
        <v>46.066666666666663</v>
      </c>
      <c r="I344" s="342">
        <v>46.883333333333326</v>
      </c>
      <c r="J344" s="342">
        <v>48.166666666666664</v>
      </c>
      <c r="K344" s="341">
        <v>45.6</v>
      </c>
      <c r="L344" s="341">
        <v>43.5</v>
      </c>
      <c r="M344" s="341">
        <v>4.3453299999999997</v>
      </c>
      <c r="N344" s="1"/>
      <c r="O344" s="1"/>
    </row>
    <row r="345" spans="1:15" ht="12.75" customHeight="1">
      <c r="A345" s="30">
        <v>335</v>
      </c>
      <c r="B345" s="367" t="s">
        <v>463</v>
      </c>
      <c r="C345" s="341">
        <v>685.4</v>
      </c>
      <c r="D345" s="342">
        <v>676.11666666666667</v>
      </c>
      <c r="E345" s="342">
        <v>653.33333333333337</v>
      </c>
      <c r="F345" s="342">
        <v>621.26666666666665</v>
      </c>
      <c r="G345" s="342">
        <v>598.48333333333335</v>
      </c>
      <c r="H345" s="342">
        <v>708.18333333333339</v>
      </c>
      <c r="I345" s="342">
        <v>730.9666666666667</v>
      </c>
      <c r="J345" s="342">
        <v>763.03333333333342</v>
      </c>
      <c r="K345" s="341">
        <v>698.9</v>
      </c>
      <c r="L345" s="341">
        <v>644.04999999999995</v>
      </c>
      <c r="M345" s="341">
        <v>2.5400900000000002</v>
      </c>
      <c r="N345" s="1"/>
      <c r="O345" s="1"/>
    </row>
    <row r="346" spans="1:15" ht="12.75" customHeight="1">
      <c r="A346" s="30">
        <v>336</v>
      </c>
      <c r="B346" s="367" t="s">
        <v>460</v>
      </c>
      <c r="C346" s="341">
        <v>27.4</v>
      </c>
      <c r="D346" s="342">
        <v>27.466666666666665</v>
      </c>
      <c r="E346" s="342">
        <v>26.983333333333331</v>
      </c>
      <c r="F346" s="342">
        <v>26.566666666666666</v>
      </c>
      <c r="G346" s="342">
        <v>26.083333333333332</v>
      </c>
      <c r="H346" s="342">
        <v>27.883333333333329</v>
      </c>
      <c r="I346" s="342">
        <v>28.366666666666664</v>
      </c>
      <c r="J346" s="342">
        <v>28.783333333333328</v>
      </c>
      <c r="K346" s="341">
        <v>27.95</v>
      </c>
      <c r="L346" s="341">
        <v>27.05</v>
      </c>
      <c r="M346" s="341">
        <v>45.168660000000003</v>
      </c>
      <c r="N346" s="1"/>
      <c r="O346" s="1"/>
    </row>
    <row r="347" spans="1:15" ht="12.75" customHeight="1">
      <c r="A347" s="30">
        <v>337</v>
      </c>
      <c r="B347" s="367" t="s">
        <v>536</v>
      </c>
      <c r="C347" s="341">
        <v>118.85</v>
      </c>
      <c r="D347" s="342">
        <v>118.58333333333333</v>
      </c>
      <c r="E347" s="342">
        <v>115.16666666666666</v>
      </c>
      <c r="F347" s="342">
        <v>111.48333333333333</v>
      </c>
      <c r="G347" s="342">
        <v>108.06666666666666</v>
      </c>
      <c r="H347" s="342">
        <v>122.26666666666665</v>
      </c>
      <c r="I347" s="342">
        <v>125.68333333333331</v>
      </c>
      <c r="J347" s="342">
        <v>129.36666666666665</v>
      </c>
      <c r="K347" s="341">
        <v>122</v>
      </c>
      <c r="L347" s="341">
        <v>114.9</v>
      </c>
      <c r="M347" s="341">
        <v>1.9143600000000001</v>
      </c>
      <c r="N347" s="1"/>
      <c r="O347" s="1"/>
    </row>
    <row r="348" spans="1:15" ht="12.75" customHeight="1">
      <c r="A348" s="30">
        <v>338</v>
      </c>
      <c r="B348" s="367" t="s">
        <v>466</v>
      </c>
      <c r="C348" s="341">
        <v>2046.9</v>
      </c>
      <c r="D348" s="342">
        <v>2060.4333333333334</v>
      </c>
      <c r="E348" s="342">
        <v>2024.916666666667</v>
      </c>
      <c r="F348" s="342">
        <v>2002.9333333333336</v>
      </c>
      <c r="G348" s="342">
        <v>1967.4166666666672</v>
      </c>
      <c r="H348" s="342">
        <v>2082.416666666667</v>
      </c>
      <c r="I348" s="342">
        <v>2117.9333333333334</v>
      </c>
      <c r="J348" s="342">
        <v>2139.9166666666665</v>
      </c>
      <c r="K348" s="341">
        <v>2095.9499999999998</v>
      </c>
      <c r="L348" s="341">
        <v>2038.45</v>
      </c>
      <c r="M348" s="341">
        <v>2.419E-2</v>
      </c>
      <c r="N348" s="1"/>
      <c r="O348" s="1"/>
    </row>
    <row r="349" spans="1:15" ht="12.75" customHeight="1">
      <c r="A349" s="30">
        <v>339</v>
      </c>
      <c r="B349" s="367" t="s">
        <v>461</v>
      </c>
      <c r="C349" s="341">
        <v>62.3</v>
      </c>
      <c r="D349" s="342">
        <v>61.266666666666659</v>
      </c>
      <c r="E349" s="342">
        <v>60.133333333333319</v>
      </c>
      <c r="F349" s="342">
        <v>57.966666666666661</v>
      </c>
      <c r="G349" s="342">
        <v>56.833333333333321</v>
      </c>
      <c r="H349" s="342">
        <v>63.433333333333316</v>
      </c>
      <c r="I349" s="342">
        <v>64.566666666666663</v>
      </c>
      <c r="J349" s="342">
        <v>66.73333333333332</v>
      </c>
      <c r="K349" s="341">
        <v>62.4</v>
      </c>
      <c r="L349" s="341">
        <v>59.1</v>
      </c>
      <c r="M349" s="341">
        <v>27.687470000000001</v>
      </c>
      <c r="N349" s="1"/>
      <c r="O349" s="1"/>
    </row>
    <row r="350" spans="1:15" ht="12.75" customHeight="1">
      <c r="A350" s="30">
        <v>340</v>
      </c>
      <c r="B350" s="367" t="s">
        <v>169</v>
      </c>
      <c r="C350" s="341">
        <v>143.15</v>
      </c>
      <c r="D350" s="342">
        <v>142.25</v>
      </c>
      <c r="E350" s="342">
        <v>140.30000000000001</v>
      </c>
      <c r="F350" s="342">
        <v>137.45000000000002</v>
      </c>
      <c r="G350" s="342">
        <v>135.50000000000003</v>
      </c>
      <c r="H350" s="342">
        <v>145.1</v>
      </c>
      <c r="I350" s="342">
        <v>147.04999999999998</v>
      </c>
      <c r="J350" s="342">
        <v>149.89999999999998</v>
      </c>
      <c r="K350" s="341">
        <v>144.19999999999999</v>
      </c>
      <c r="L350" s="341">
        <v>139.4</v>
      </c>
      <c r="M350" s="341">
        <v>69.030249999999995</v>
      </c>
      <c r="N350" s="1"/>
      <c r="O350" s="1"/>
    </row>
    <row r="351" spans="1:15" ht="12.75" customHeight="1">
      <c r="A351" s="30">
        <v>341</v>
      </c>
      <c r="B351" s="367" t="s">
        <v>462</v>
      </c>
      <c r="C351" s="341">
        <v>209.5</v>
      </c>
      <c r="D351" s="342">
        <v>207.83333333333334</v>
      </c>
      <c r="E351" s="342">
        <v>200.76666666666668</v>
      </c>
      <c r="F351" s="342">
        <v>192.03333333333333</v>
      </c>
      <c r="G351" s="342">
        <v>184.96666666666667</v>
      </c>
      <c r="H351" s="342">
        <v>216.56666666666669</v>
      </c>
      <c r="I351" s="342">
        <v>223.63333333333335</v>
      </c>
      <c r="J351" s="342">
        <v>232.3666666666667</v>
      </c>
      <c r="K351" s="341">
        <v>214.9</v>
      </c>
      <c r="L351" s="341">
        <v>199.1</v>
      </c>
      <c r="M351" s="341">
        <v>8.7343700000000002</v>
      </c>
      <c r="N351" s="1"/>
      <c r="O351" s="1"/>
    </row>
    <row r="352" spans="1:15" ht="12.75" customHeight="1">
      <c r="A352" s="30">
        <v>342</v>
      </c>
      <c r="B352" s="367" t="s">
        <v>171</v>
      </c>
      <c r="C352" s="341">
        <v>133.5</v>
      </c>
      <c r="D352" s="342">
        <v>132.08333333333334</v>
      </c>
      <c r="E352" s="342">
        <v>130.2166666666667</v>
      </c>
      <c r="F352" s="342">
        <v>126.93333333333337</v>
      </c>
      <c r="G352" s="342">
        <v>125.06666666666672</v>
      </c>
      <c r="H352" s="342">
        <v>135.36666666666667</v>
      </c>
      <c r="I352" s="342">
        <v>137.23333333333329</v>
      </c>
      <c r="J352" s="342">
        <v>140.51666666666665</v>
      </c>
      <c r="K352" s="341">
        <v>133.94999999999999</v>
      </c>
      <c r="L352" s="341">
        <v>128.80000000000001</v>
      </c>
      <c r="M352" s="341">
        <v>132.62687</v>
      </c>
      <c r="N352" s="1"/>
      <c r="O352" s="1"/>
    </row>
    <row r="353" spans="1:15" ht="12.75" customHeight="1">
      <c r="A353" s="30">
        <v>343</v>
      </c>
      <c r="B353" s="367" t="s">
        <v>270</v>
      </c>
      <c r="C353" s="341">
        <v>907.2</v>
      </c>
      <c r="D353" s="342">
        <v>898.38333333333333</v>
      </c>
      <c r="E353" s="342">
        <v>884.91666666666663</v>
      </c>
      <c r="F353" s="342">
        <v>862.63333333333333</v>
      </c>
      <c r="G353" s="342">
        <v>849.16666666666663</v>
      </c>
      <c r="H353" s="342">
        <v>920.66666666666663</v>
      </c>
      <c r="I353" s="342">
        <v>934.13333333333333</v>
      </c>
      <c r="J353" s="342">
        <v>956.41666666666663</v>
      </c>
      <c r="K353" s="341">
        <v>911.85</v>
      </c>
      <c r="L353" s="341">
        <v>876.1</v>
      </c>
      <c r="M353" s="341">
        <v>4.9029499999999997</v>
      </c>
      <c r="N353" s="1"/>
      <c r="O353" s="1"/>
    </row>
    <row r="354" spans="1:15" ht="12.75" customHeight="1">
      <c r="A354" s="30">
        <v>344</v>
      </c>
      <c r="B354" s="367" t="s">
        <v>467</v>
      </c>
      <c r="C354" s="341">
        <v>3389.55</v>
      </c>
      <c r="D354" s="342">
        <v>3389.15</v>
      </c>
      <c r="E354" s="342">
        <v>3350.4</v>
      </c>
      <c r="F354" s="342">
        <v>3311.25</v>
      </c>
      <c r="G354" s="342">
        <v>3272.5</v>
      </c>
      <c r="H354" s="342">
        <v>3428.3</v>
      </c>
      <c r="I354" s="342">
        <v>3467.05</v>
      </c>
      <c r="J354" s="342">
        <v>3506.2000000000003</v>
      </c>
      <c r="K354" s="341">
        <v>3427.9</v>
      </c>
      <c r="L354" s="341">
        <v>3350</v>
      </c>
      <c r="M354" s="341">
        <v>0.71306999999999998</v>
      </c>
      <c r="N354" s="1"/>
      <c r="O354" s="1"/>
    </row>
    <row r="355" spans="1:15" ht="12.75" customHeight="1">
      <c r="A355" s="30">
        <v>345</v>
      </c>
      <c r="B355" s="367" t="s">
        <v>271</v>
      </c>
      <c r="C355" s="341">
        <v>222.95</v>
      </c>
      <c r="D355" s="342">
        <v>223.21666666666667</v>
      </c>
      <c r="E355" s="342">
        <v>220.73333333333335</v>
      </c>
      <c r="F355" s="342">
        <v>218.51666666666668</v>
      </c>
      <c r="G355" s="342">
        <v>216.03333333333336</v>
      </c>
      <c r="H355" s="342">
        <v>225.43333333333334</v>
      </c>
      <c r="I355" s="342">
        <v>227.91666666666663</v>
      </c>
      <c r="J355" s="342">
        <v>230.13333333333333</v>
      </c>
      <c r="K355" s="341">
        <v>225.7</v>
      </c>
      <c r="L355" s="341">
        <v>221</v>
      </c>
      <c r="M355" s="341">
        <v>10.49532</v>
      </c>
      <c r="N355" s="1"/>
      <c r="O355" s="1"/>
    </row>
    <row r="356" spans="1:15" ht="12.75" customHeight="1">
      <c r="A356" s="30">
        <v>346</v>
      </c>
      <c r="B356" s="367" t="s">
        <v>172</v>
      </c>
      <c r="C356" s="341">
        <v>160.65</v>
      </c>
      <c r="D356" s="342">
        <v>159.43333333333334</v>
      </c>
      <c r="E356" s="342">
        <v>157.01666666666668</v>
      </c>
      <c r="F356" s="342">
        <v>153.38333333333335</v>
      </c>
      <c r="G356" s="342">
        <v>150.9666666666667</v>
      </c>
      <c r="H356" s="342">
        <v>163.06666666666666</v>
      </c>
      <c r="I356" s="342">
        <v>165.48333333333329</v>
      </c>
      <c r="J356" s="342">
        <v>169.11666666666665</v>
      </c>
      <c r="K356" s="341">
        <v>161.85</v>
      </c>
      <c r="L356" s="341">
        <v>155.80000000000001</v>
      </c>
      <c r="M356" s="341">
        <v>202.10069999999999</v>
      </c>
      <c r="N356" s="1"/>
      <c r="O356" s="1"/>
    </row>
    <row r="357" spans="1:15" ht="12.75" customHeight="1">
      <c r="A357" s="30">
        <v>347</v>
      </c>
      <c r="B357" s="367" t="s">
        <v>468</v>
      </c>
      <c r="C357" s="341">
        <v>329.5</v>
      </c>
      <c r="D357" s="342">
        <v>330.08333333333331</v>
      </c>
      <c r="E357" s="342">
        <v>325.41666666666663</v>
      </c>
      <c r="F357" s="342">
        <v>321.33333333333331</v>
      </c>
      <c r="G357" s="342">
        <v>316.66666666666663</v>
      </c>
      <c r="H357" s="342">
        <v>334.16666666666663</v>
      </c>
      <c r="I357" s="342">
        <v>338.83333333333326</v>
      </c>
      <c r="J357" s="342">
        <v>342.91666666666663</v>
      </c>
      <c r="K357" s="341">
        <v>334.75</v>
      </c>
      <c r="L357" s="341">
        <v>326</v>
      </c>
      <c r="M357" s="341">
        <v>1.0200499999999999</v>
      </c>
      <c r="N357" s="1"/>
      <c r="O357" s="1"/>
    </row>
    <row r="358" spans="1:15" ht="12.75" customHeight="1">
      <c r="A358" s="30">
        <v>348</v>
      </c>
      <c r="B358" s="367" t="s">
        <v>173</v>
      </c>
      <c r="C358" s="341">
        <v>42256.2</v>
      </c>
      <c r="D358" s="342">
        <v>41735.366666666669</v>
      </c>
      <c r="E358" s="342">
        <v>40970.833333333336</v>
      </c>
      <c r="F358" s="342">
        <v>39685.466666666667</v>
      </c>
      <c r="G358" s="342">
        <v>38920.933333333334</v>
      </c>
      <c r="H358" s="342">
        <v>43020.733333333337</v>
      </c>
      <c r="I358" s="342">
        <v>43785.266666666663</v>
      </c>
      <c r="J358" s="342">
        <v>45070.633333333339</v>
      </c>
      <c r="K358" s="341">
        <v>42499.9</v>
      </c>
      <c r="L358" s="341">
        <v>40450</v>
      </c>
      <c r="M358" s="341">
        <v>0.26867999999999997</v>
      </c>
      <c r="N358" s="1"/>
      <c r="O358" s="1"/>
    </row>
    <row r="359" spans="1:15" ht="12.75" customHeight="1">
      <c r="A359" s="30">
        <v>349</v>
      </c>
      <c r="B359" s="367" t="s">
        <v>174</v>
      </c>
      <c r="C359" s="341">
        <v>2070.25</v>
      </c>
      <c r="D359" s="342">
        <v>2059.6166666666663</v>
      </c>
      <c r="E359" s="342">
        <v>2026.5833333333326</v>
      </c>
      <c r="F359" s="342">
        <v>1982.9166666666663</v>
      </c>
      <c r="G359" s="342">
        <v>1949.8833333333325</v>
      </c>
      <c r="H359" s="342">
        <v>2103.2833333333328</v>
      </c>
      <c r="I359" s="342">
        <v>2136.3166666666666</v>
      </c>
      <c r="J359" s="342">
        <v>2179.9833333333327</v>
      </c>
      <c r="K359" s="341">
        <v>2092.65</v>
      </c>
      <c r="L359" s="341">
        <v>2015.95</v>
      </c>
      <c r="M359" s="341">
        <v>18.502040000000001</v>
      </c>
      <c r="N359" s="1"/>
      <c r="O359" s="1"/>
    </row>
    <row r="360" spans="1:15" ht="12.75" customHeight="1">
      <c r="A360" s="30">
        <v>350</v>
      </c>
      <c r="B360" s="367" t="s">
        <v>472</v>
      </c>
      <c r="C360" s="341">
        <v>3937.8</v>
      </c>
      <c r="D360" s="342">
        <v>3882.9</v>
      </c>
      <c r="E360" s="342">
        <v>3806.9500000000003</v>
      </c>
      <c r="F360" s="342">
        <v>3676.1000000000004</v>
      </c>
      <c r="G360" s="342">
        <v>3600.1500000000005</v>
      </c>
      <c r="H360" s="342">
        <v>4013.75</v>
      </c>
      <c r="I360" s="342">
        <v>4089.7</v>
      </c>
      <c r="J360" s="342">
        <v>4220.5499999999993</v>
      </c>
      <c r="K360" s="341">
        <v>3958.85</v>
      </c>
      <c r="L360" s="341">
        <v>3752.05</v>
      </c>
      <c r="M360" s="341">
        <v>3.82748</v>
      </c>
      <c r="N360" s="1"/>
      <c r="O360" s="1"/>
    </row>
    <row r="361" spans="1:15" ht="12.75" customHeight="1">
      <c r="A361" s="30">
        <v>351</v>
      </c>
      <c r="B361" s="367" t="s">
        <v>175</v>
      </c>
      <c r="C361" s="341">
        <v>215.3</v>
      </c>
      <c r="D361" s="342">
        <v>211.36666666666667</v>
      </c>
      <c r="E361" s="342">
        <v>206.08333333333334</v>
      </c>
      <c r="F361" s="342">
        <v>196.86666666666667</v>
      </c>
      <c r="G361" s="342">
        <v>191.58333333333334</v>
      </c>
      <c r="H361" s="342">
        <v>220.58333333333334</v>
      </c>
      <c r="I361" s="342">
        <v>225.86666666666665</v>
      </c>
      <c r="J361" s="342">
        <v>235.08333333333334</v>
      </c>
      <c r="K361" s="341">
        <v>216.65</v>
      </c>
      <c r="L361" s="341">
        <v>202.15</v>
      </c>
      <c r="M361" s="341">
        <v>86.331890000000001</v>
      </c>
      <c r="N361" s="1"/>
      <c r="O361" s="1"/>
    </row>
    <row r="362" spans="1:15" ht="12.75" customHeight="1">
      <c r="A362" s="30">
        <v>352</v>
      </c>
      <c r="B362" s="367" t="s">
        <v>176</v>
      </c>
      <c r="C362" s="341">
        <v>109.85</v>
      </c>
      <c r="D362" s="342">
        <v>108.96666666666665</v>
      </c>
      <c r="E362" s="342">
        <v>107.7833333333333</v>
      </c>
      <c r="F362" s="342">
        <v>105.71666666666665</v>
      </c>
      <c r="G362" s="342">
        <v>104.5333333333333</v>
      </c>
      <c r="H362" s="342">
        <v>111.0333333333333</v>
      </c>
      <c r="I362" s="342">
        <v>112.21666666666667</v>
      </c>
      <c r="J362" s="342">
        <v>114.2833333333333</v>
      </c>
      <c r="K362" s="341">
        <v>110.15</v>
      </c>
      <c r="L362" s="341">
        <v>106.9</v>
      </c>
      <c r="M362" s="341">
        <v>52.056789999999999</v>
      </c>
      <c r="N362" s="1"/>
      <c r="O362" s="1"/>
    </row>
    <row r="363" spans="1:15" ht="12.75" customHeight="1">
      <c r="A363" s="30">
        <v>353</v>
      </c>
      <c r="B363" s="367" t="s">
        <v>177</v>
      </c>
      <c r="C363" s="341">
        <v>4402.45</v>
      </c>
      <c r="D363" s="342">
        <v>4374.416666666667</v>
      </c>
      <c r="E363" s="342">
        <v>4329.1333333333341</v>
      </c>
      <c r="F363" s="342">
        <v>4255.8166666666675</v>
      </c>
      <c r="G363" s="342">
        <v>4210.5333333333347</v>
      </c>
      <c r="H363" s="342">
        <v>4447.7333333333336</v>
      </c>
      <c r="I363" s="342">
        <v>4493.0166666666664</v>
      </c>
      <c r="J363" s="342">
        <v>4566.333333333333</v>
      </c>
      <c r="K363" s="341">
        <v>4419.7</v>
      </c>
      <c r="L363" s="341">
        <v>4301.1000000000004</v>
      </c>
      <c r="M363" s="341">
        <v>0.20529</v>
      </c>
      <c r="N363" s="1"/>
      <c r="O363" s="1"/>
    </row>
    <row r="364" spans="1:15" ht="12.75" customHeight="1">
      <c r="A364" s="30">
        <v>354</v>
      </c>
      <c r="B364" s="367" t="s">
        <v>274</v>
      </c>
      <c r="C364" s="341">
        <v>15490.65</v>
      </c>
      <c r="D364" s="342">
        <v>15412.883333333333</v>
      </c>
      <c r="E364" s="342">
        <v>15235.766666666666</v>
      </c>
      <c r="F364" s="342">
        <v>14980.883333333333</v>
      </c>
      <c r="G364" s="342">
        <v>14803.766666666666</v>
      </c>
      <c r="H364" s="342">
        <v>15667.766666666666</v>
      </c>
      <c r="I364" s="342">
        <v>15844.883333333331</v>
      </c>
      <c r="J364" s="342">
        <v>16099.766666666666</v>
      </c>
      <c r="K364" s="341">
        <v>15590</v>
      </c>
      <c r="L364" s="341">
        <v>15158</v>
      </c>
      <c r="M364" s="341">
        <v>2.112E-2</v>
      </c>
      <c r="N364" s="1"/>
      <c r="O364" s="1"/>
    </row>
    <row r="365" spans="1:15" ht="12.75" customHeight="1">
      <c r="A365" s="30">
        <v>355</v>
      </c>
      <c r="B365" s="367" t="s">
        <v>479</v>
      </c>
      <c r="C365" s="341">
        <v>4569.3500000000004</v>
      </c>
      <c r="D365" s="342">
        <v>4586.9666666666672</v>
      </c>
      <c r="E365" s="342">
        <v>4533.3833333333341</v>
      </c>
      <c r="F365" s="342">
        <v>4497.416666666667</v>
      </c>
      <c r="G365" s="342">
        <v>4443.8333333333339</v>
      </c>
      <c r="H365" s="342">
        <v>4622.9333333333343</v>
      </c>
      <c r="I365" s="342">
        <v>4676.5166666666664</v>
      </c>
      <c r="J365" s="342">
        <v>4712.4833333333345</v>
      </c>
      <c r="K365" s="341">
        <v>4640.55</v>
      </c>
      <c r="L365" s="341">
        <v>4551</v>
      </c>
      <c r="M365" s="341">
        <v>8.3610000000000004E-2</v>
      </c>
      <c r="N365" s="1"/>
      <c r="O365" s="1"/>
    </row>
    <row r="366" spans="1:15" ht="12.75" customHeight="1">
      <c r="A366" s="30">
        <v>356</v>
      </c>
      <c r="B366" s="367" t="s">
        <v>474</v>
      </c>
      <c r="C366" s="341">
        <v>959.05</v>
      </c>
      <c r="D366" s="342">
        <v>950.06666666666661</v>
      </c>
      <c r="E366" s="342">
        <v>930.13333333333321</v>
      </c>
      <c r="F366" s="342">
        <v>901.21666666666658</v>
      </c>
      <c r="G366" s="342">
        <v>881.28333333333319</v>
      </c>
      <c r="H366" s="342">
        <v>978.98333333333323</v>
      </c>
      <c r="I366" s="342">
        <v>998.91666666666663</v>
      </c>
      <c r="J366" s="342">
        <v>1027.8333333333333</v>
      </c>
      <c r="K366" s="341">
        <v>970</v>
      </c>
      <c r="L366" s="341">
        <v>921.15</v>
      </c>
      <c r="M366" s="341">
        <v>1.64771</v>
      </c>
      <c r="N366" s="1"/>
      <c r="O366" s="1"/>
    </row>
    <row r="367" spans="1:15" ht="12.75" customHeight="1">
      <c r="A367" s="30">
        <v>357</v>
      </c>
      <c r="B367" s="367" t="s">
        <v>178</v>
      </c>
      <c r="C367" s="341">
        <v>2402.9499999999998</v>
      </c>
      <c r="D367" s="342">
        <v>2373.5166666666664</v>
      </c>
      <c r="E367" s="342">
        <v>2341.4333333333329</v>
      </c>
      <c r="F367" s="342">
        <v>2279.9166666666665</v>
      </c>
      <c r="G367" s="342">
        <v>2247.833333333333</v>
      </c>
      <c r="H367" s="342">
        <v>2435.0333333333328</v>
      </c>
      <c r="I367" s="342">
        <v>2467.1166666666668</v>
      </c>
      <c r="J367" s="342">
        <v>2528.6333333333328</v>
      </c>
      <c r="K367" s="341">
        <v>2405.6</v>
      </c>
      <c r="L367" s="341">
        <v>2312</v>
      </c>
      <c r="M367" s="341">
        <v>6.2803199999999997</v>
      </c>
      <c r="N367" s="1"/>
      <c r="O367" s="1"/>
    </row>
    <row r="368" spans="1:15" ht="12.75" customHeight="1">
      <c r="A368" s="30">
        <v>358</v>
      </c>
      <c r="B368" s="367" t="s">
        <v>179</v>
      </c>
      <c r="C368" s="341">
        <v>2468.35</v>
      </c>
      <c r="D368" s="342">
        <v>2463.1</v>
      </c>
      <c r="E368" s="342">
        <v>2421.35</v>
      </c>
      <c r="F368" s="342">
        <v>2374.35</v>
      </c>
      <c r="G368" s="342">
        <v>2332.6</v>
      </c>
      <c r="H368" s="342">
        <v>2510.1</v>
      </c>
      <c r="I368" s="342">
        <v>2551.85</v>
      </c>
      <c r="J368" s="342">
        <v>2598.85</v>
      </c>
      <c r="K368" s="341">
        <v>2504.85</v>
      </c>
      <c r="L368" s="341">
        <v>2416.1</v>
      </c>
      <c r="M368" s="341">
        <v>1.80277</v>
      </c>
      <c r="N368" s="1"/>
      <c r="O368" s="1"/>
    </row>
    <row r="369" spans="1:15" ht="12.75" customHeight="1">
      <c r="A369" s="30">
        <v>359</v>
      </c>
      <c r="B369" s="367" t="s">
        <v>180</v>
      </c>
      <c r="C369" s="341">
        <v>34.9</v>
      </c>
      <c r="D369" s="342">
        <v>34.699999999999996</v>
      </c>
      <c r="E369" s="342">
        <v>34.249999999999993</v>
      </c>
      <c r="F369" s="342">
        <v>33.599999999999994</v>
      </c>
      <c r="G369" s="342">
        <v>33.149999999999991</v>
      </c>
      <c r="H369" s="342">
        <v>35.349999999999994</v>
      </c>
      <c r="I369" s="342">
        <v>35.799999999999997</v>
      </c>
      <c r="J369" s="342">
        <v>36.449999999999996</v>
      </c>
      <c r="K369" s="341">
        <v>35.15</v>
      </c>
      <c r="L369" s="341">
        <v>34.049999999999997</v>
      </c>
      <c r="M369" s="341">
        <v>949.49906999999996</v>
      </c>
      <c r="N369" s="1"/>
      <c r="O369" s="1"/>
    </row>
    <row r="370" spans="1:15" ht="12.75" customHeight="1">
      <c r="A370" s="30">
        <v>360</v>
      </c>
      <c r="B370" s="367" t="s">
        <v>470</v>
      </c>
      <c r="C370" s="341">
        <v>406.2</v>
      </c>
      <c r="D370" s="342">
        <v>404.06666666666666</v>
      </c>
      <c r="E370" s="342">
        <v>396.13333333333333</v>
      </c>
      <c r="F370" s="342">
        <v>386.06666666666666</v>
      </c>
      <c r="G370" s="342">
        <v>378.13333333333333</v>
      </c>
      <c r="H370" s="342">
        <v>414.13333333333333</v>
      </c>
      <c r="I370" s="342">
        <v>422.06666666666661</v>
      </c>
      <c r="J370" s="342">
        <v>432.13333333333333</v>
      </c>
      <c r="K370" s="341">
        <v>412</v>
      </c>
      <c r="L370" s="341">
        <v>394</v>
      </c>
      <c r="M370" s="341">
        <v>4.2309400000000004</v>
      </c>
      <c r="N370" s="1"/>
      <c r="O370" s="1"/>
    </row>
    <row r="371" spans="1:15" ht="12.75" customHeight="1">
      <c r="A371" s="30">
        <v>361</v>
      </c>
      <c r="B371" s="367" t="s">
        <v>471</v>
      </c>
      <c r="C371" s="341">
        <v>264.60000000000002</v>
      </c>
      <c r="D371" s="342">
        <v>263.60000000000002</v>
      </c>
      <c r="E371" s="342">
        <v>260.65000000000003</v>
      </c>
      <c r="F371" s="342">
        <v>256.7</v>
      </c>
      <c r="G371" s="342">
        <v>253.75</v>
      </c>
      <c r="H371" s="342">
        <v>267.55000000000007</v>
      </c>
      <c r="I371" s="342">
        <v>270.50000000000011</v>
      </c>
      <c r="J371" s="342">
        <v>274.4500000000001</v>
      </c>
      <c r="K371" s="341">
        <v>266.55</v>
      </c>
      <c r="L371" s="341">
        <v>259.64999999999998</v>
      </c>
      <c r="M371" s="341">
        <v>2.8020399999999999</v>
      </c>
      <c r="N371" s="1"/>
      <c r="O371" s="1"/>
    </row>
    <row r="372" spans="1:15" ht="12.75" customHeight="1">
      <c r="A372" s="30">
        <v>362</v>
      </c>
      <c r="B372" s="367" t="s">
        <v>272</v>
      </c>
      <c r="C372" s="341">
        <v>2374.85</v>
      </c>
      <c r="D372" s="342">
        <v>2350.9666666666667</v>
      </c>
      <c r="E372" s="342">
        <v>2314.0333333333333</v>
      </c>
      <c r="F372" s="342">
        <v>2253.2166666666667</v>
      </c>
      <c r="G372" s="342">
        <v>2216.2833333333333</v>
      </c>
      <c r="H372" s="342">
        <v>2411.7833333333333</v>
      </c>
      <c r="I372" s="342">
        <v>2448.7166666666667</v>
      </c>
      <c r="J372" s="342">
        <v>2509.5333333333333</v>
      </c>
      <c r="K372" s="341">
        <v>2387.9</v>
      </c>
      <c r="L372" s="341">
        <v>2290.15</v>
      </c>
      <c r="M372" s="341">
        <v>2.1967599999999998</v>
      </c>
      <c r="N372" s="1"/>
      <c r="O372" s="1"/>
    </row>
    <row r="373" spans="1:15" ht="12.75" customHeight="1">
      <c r="A373" s="30">
        <v>363</v>
      </c>
      <c r="B373" s="367" t="s">
        <v>475</v>
      </c>
      <c r="C373" s="341">
        <v>798.4</v>
      </c>
      <c r="D373" s="342">
        <v>788.06666666666661</v>
      </c>
      <c r="E373" s="342">
        <v>771.13333333333321</v>
      </c>
      <c r="F373" s="342">
        <v>743.86666666666656</v>
      </c>
      <c r="G373" s="342">
        <v>726.93333333333317</v>
      </c>
      <c r="H373" s="342">
        <v>815.33333333333326</v>
      </c>
      <c r="I373" s="342">
        <v>832.26666666666665</v>
      </c>
      <c r="J373" s="342">
        <v>859.5333333333333</v>
      </c>
      <c r="K373" s="341">
        <v>805</v>
      </c>
      <c r="L373" s="341">
        <v>760.8</v>
      </c>
      <c r="M373" s="341">
        <v>0.66298000000000001</v>
      </c>
      <c r="N373" s="1"/>
      <c r="O373" s="1"/>
    </row>
    <row r="374" spans="1:15" ht="12.75" customHeight="1">
      <c r="A374" s="30">
        <v>364</v>
      </c>
      <c r="B374" s="367" t="s">
        <v>476</v>
      </c>
      <c r="C374" s="341">
        <v>1806.25</v>
      </c>
      <c r="D374" s="342">
        <v>1787.3833333333332</v>
      </c>
      <c r="E374" s="342">
        <v>1750.7666666666664</v>
      </c>
      <c r="F374" s="342">
        <v>1695.2833333333333</v>
      </c>
      <c r="G374" s="342">
        <v>1658.6666666666665</v>
      </c>
      <c r="H374" s="342">
        <v>1842.8666666666663</v>
      </c>
      <c r="I374" s="342">
        <v>1879.4833333333331</v>
      </c>
      <c r="J374" s="342">
        <v>1934.9666666666662</v>
      </c>
      <c r="K374" s="341">
        <v>1824</v>
      </c>
      <c r="L374" s="341">
        <v>1731.9</v>
      </c>
      <c r="M374" s="341">
        <v>1.4300200000000001</v>
      </c>
      <c r="N374" s="1"/>
      <c r="O374" s="1"/>
    </row>
    <row r="375" spans="1:15" ht="12.75" customHeight="1">
      <c r="A375" s="30">
        <v>365</v>
      </c>
      <c r="B375" s="367" t="s">
        <v>846</v>
      </c>
      <c r="C375" s="341">
        <v>237.2</v>
      </c>
      <c r="D375" s="342">
        <v>234.56666666666669</v>
      </c>
      <c r="E375" s="342">
        <v>228.73333333333338</v>
      </c>
      <c r="F375" s="342">
        <v>220.26666666666668</v>
      </c>
      <c r="G375" s="342">
        <v>214.43333333333337</v>
      </c>
      <c r="H375" s="342">
        <v>243.03333333333339</v>
      </c>
      <c r="I375" s="342">
        <v>248.8666666666667</v>
      </c>
      <c r="J375" s="342">
        <v>257.33333333333337</v>
      </c>
      <c r="K375" s="341">
        <v>240.4</v>
      </c>
      <c r="L375" s="341">
        <v>226.1</v>
      </c>
      <c r="M375" s="341">
        <v>30.834160000000001</v>
      </c>
      <c r="N375" s="1"/>
      <c r="O375" s="1"/>
    </row>
    <row r="376" spans="1:15" ht="12.75" customHeight="1">
      <c r="A376" s="30">
        <v>366</v>
      </c>
      <c r="B376" s="367" t="s">
        <v>181</v>
      </c>
      <c r="C376" s="341">
        <v>209.15</v>
      </c>
      <c r="D376" s="342">
        <v>205.15</v>
      </c>
      <c r="E376" s="342">
        <v>200.05</v>
      </c>
      <c r="F376" s="342">
        <v>190.95000000000002</v>
      </c>
      <c r="G376" s="342">
        <v>185.85000000000002</v>
      </c>
      <c r="H376" s="342">
        <v>214.25</v>
      </c>
      <c r="I376" s="342">
        <v>219.34999999999997</v>
      </c>
      <c r="J376" s="342">
        <v>228.45</v>
      </c>
      <c r="K376" s="341">
        <v>210.25</v>
      </c>
      <c r="L376" s="341">
        <v>196.05</v>
      </c>
      <c r="M376" s="341">
        <v>239.53789</v>
      </c>
      <c r="N376" s="1"/>
      <c r="O376" s="1"/>
    </row>
    <row r="377" spans="1:15" ht="12.75" customHeight="1">
      <c r="A377" s="30">
        <v>367</v>
      </c>
      <c r="B377" s="367" t="s">
        <v>291</v>
      </c>
      <c r="C377" s="341">
        <v>3303.45</v>
      </c>
      <c r="D377" s="342">
        <v>3257.9</v>
      </c>
      <c r="E377" s="342">
        <v>3182.8</v>
      </c>
      <c r="F377" s="342">
        <v>3062.15</v>
      </c>
      <c r="G377" s="342">
        <v>2987.05</v>
      </c>
      <c r="H377" s="342">
        <v>3378.55</v>
      </c>
      <c r="I377" s="342">
        <v>3453.6499999999996</v>
      </c>
      <c r="J377" s="342">
        <v>3574.3</v>
      </c>
      <c r="K377" s="341">
        <v>3333</v>
      </c>
      <c r="L377" s="341">
        <v>3137.25</v>
      </c>
      <c r="M377" s="341">
        <v>1.13626</v>
      </c>
      <c r="N377" s="1"/>
      <c r="O377" s="1"/>
    </row>
    <row r="378" spans="1:15" ht="12.75" customHeight="1">
      <c r="A378" s="30">
        <v>368</v>
      </c>
      <c r="B378" s="367" t="s">
        <v>847</v>
      </c>
      <c r="C378" s="341">
        <v>339.55</v>
      </c>
      <c r="D378" s="342">
        <v>335</v>
      </c>
      <c r="E378" s="342">
        <v>327.8</v>
      </c>
      <c r="F378" s="342">
        <v>316.05</v>
      </c>
      <c r="G378" s="342">
        <v>308.85000000000002</v>
      </c>
      <c r="H378" s="342">
        <v>346.75</v>
      </c>
      <c r="I378" s="342">
        <v>353.95000000000005</v>
      </c>
      <c r="J378" s="342">
        <v>365.7</v>
      </c>
      <c r="K378" s="341">
        <v>342.2</v>
      </c>
      <c r="L378" s="341">
        <v>323.25</v>
      </c>
      <c r="M378" s="341">
        <v>7.0510000000000002</v>
      </c>
      <c r="N378" s="1"/>
      <c r="O378" s="1"/>
    </row>
    <row r="379" spans="1:15" ht="12.75" customHeight="1">
      <c r="A379" s="30">
        <v>369</v>
      </c>
      <c r="B379" s="367" t="s">
        <v>273</v>
      </c>
      <c r="C379" s="341">
        <v>453.7</v>
      </c>
      <c r="D379" s="342">
        <v>447.2166666666667</v>
      </c>
      <c r="E379" s="342">
        <v>436.98333333333341</v>
      </c>
      <c r="F379" s="342">
        <v>420.26666666666671</v>
      </c>
      <c r="G379" s="342">
        <v>410.03333333333342</v>
      </c>
      <c r="H379" s="342">
        <v>463.93333333333339</v>
      </c>
      <c r="I379" s="342">
        <v>474.16666666666674</v>
      </c>
      <c r="J379" s="342">
        <v>490.88333333333338</v>
      </c>
      <c r="K379" s="341">
        <v>457.45</v>
      </c>
      <c r="L379" s="341">
        <v>430.5</v>
      </c>
      <c r="M379" s="341">
        <v>8.5338600000000007</v>
      </c>
      <c r="N379" s="1"/>
      <c r="O379" s="1"/>
    </row>
    <row r="380" spans="1:15" ht="12.75" customHeight="1">
      <c r="A380" s="30">
        <v>370</v>
      </c>
      <c r="B380" s="367" t="s">
        <v>477</v>
      </c>
      <c r="C380" s="341">
        <v>643.6</v>
      </c>
      <c r="D380" s="342">
        <v>640.1</v>
      </c>
      <c r="E380" s="342">
        <v>621.05000000000007</v>
      </c>
      <c r="F380" s="342">
        <v>598.5</v>
      </c>
      <c r="G380" s="342">
        <v>579.45000000000005</v>
      </c>
      <c r="H380" s="342">
        <v>662.65000000000009</v>
      </c>
      <c r="I380" s="342">
        <v>681.7</v>
      </c>
      <c r="J380" s="342">
        <v>704.25000000000011</v>
      </c>
      <c r="K380" s="341">
        <v>659.15</v>
      </c>
      <c r="L380" s="341">
        <v>617.54999999999995</v>
      </c>
      <c r="M380" s="341">
        <v>2.4546800000000002</v>
      </c>
      <c r="N380" s="1"/>
      <c r="O380" s="1"/>
    </row>
    <row r="381" spans="1:15" ht="12.75" customHeight="1">
      <c r="A381" s="30">
        <v>371</v>
      </c>
      <c r="B381" s="367" t="s">
        <v>478</v>
      </c>
      <c r="C381" s="341">
        <v>117.85</v>
      </c>
      <c r="D381" s="342">
        <v>117.95</v>
      </c>
      <c r="E381" s="342">
        <v>116.9</v>
      </c>
      <c r="F381" s="342">
        <v>115.95</v>
      </c>
      <c r="G381" s="342">
        <v>114.9</v>
      </c>
      <c r="H381" s="342">
        <v>118.9</v>
      </c>
      <c r="I381" s="342">
        <v>119.94999999999999</v>
      </c>
      <c r="J381" s="342">
        <v>120.9</v>
      </c>
      <c r="K381" s="341">
        <v>119</v>
      </c>
      <c r="L381" s="341">
        <v>117</v>
      </c>
      <c r="M381" s="341">
        <v>1.58657</v>
      </c>
      <c r="N381" s="1"/>
      <c r="O381" s="1"/>
    </row>
    <row r="382" spans="1:15" ht="12.75" customHeight="1">
      <c r="A382" s="30">
        <v>372</v>
      </c>
      <c r="B382" s="367" t="s">
        <v>183</v>
      </c>
      <c r="C382" s="341">
        <v>1635.75</v>
      </c>
      <c r="D382" s="342">
        <v>1618.1000000000001</v>
      </c>
      <c r="E382" s="342">
        <v>1593.7000000000003</v>
      </c>
      <c r="F382" s="342">
        <v>1551.65</v>
      </c>
      <c r="G382" s="342">
        <v>1527.2500000000002</v>
      </c>
      <c r="H382" s="342">
        <v>1660.1500000000003</v>
      </c>
      <c r="I382" s="342">
        <v>1684.5500000000004</v>
      </c>
      <c r="J382" s="342">
        <v>1726.6000000000004</v>
      </c>
      <c r="K382" s="341">
        <v>1642.5</v>
      </c>
      <c r="L382" s="341">
        <v>1576.05</v>
      </c>
      <c r="M382" s="341">
        <v>10.34441</v>
      </c>
      <c r="N382" s="1"/>
      <c r="O382" s="1"/>
    </row>
    <row r="383" spans="1:15" ht="12.75" customHeight="1">
      <c r="A383" s="30">
        <v>373</v>
      </c>
      <c r="B383" s="367" t="s">
        <v>480</v>
      </c>
      <c r="C383" s="341">
        <v>633.79999999999995</v>
      </c>
      <c r="D383" s="342">
        <v>625.7833333333333</v>
      </c>
      <c r="E383" s="342">
        <v>610.01666666666665</v>
      </c>
      <c r="F383" s="342">
        <v>586.23333333333335</v>
      </c>
      <c r="G383" s="342">
        <v>570.4666666666667</v>
      </c>
      <c r="H383" s="342">
        <v>649.56666666666661</v>
      </c>
      <c r="I383" s="342">
        <v>665.33333333333326</v>
      </c>
      <c r="J383" s="342">
        <v>689.11666666666656</v>
      </c>
      <c r="K383" s="341">
        <v>641.54999999999995</v>
      </c>
      <c r="L383" s="341">
        <v>602</v>
      </c>
      <c r="M383" s="341">
        <v>3.5007799999999998</v>
      </c>
      <c r="N383" s="1"/>
      <c r="O383" s="1"/>
    </row>
    <row r="384" spans="1:15" ht="12.75" customHeight="1">
      <c r="A384" s="30">
        <v>374</v>
      </c>
      <c r="B384" s="367" t="s">
        <v>482</v>
      </c>
      <c r="C384" s="341">
        <v>893.8</v>
      </c>
      <c r="D384" s="342">
        <v>896.68333333333339</v>
      </c>
      <c r="E384" s="342">
        <v>874.36666666666679</v>
      </c>
      <c r="F384" s="342">
        <v>854.93333333333339</v>
      </c>
      <c r="G384" s="342">
        <v>832.61666666666679</v>
      </c>
      <c r="H384" s="342">
        <v>916.11666666666679</v>
      </c>
      <c r="I384" s="342">
        <v>938.43333333333339</v>
      </c>
      <c r="J384" s="342">
        <v>957.86666666666679</v>
      </c>
      <c r="K384" s="341">
        <v>919</v>
      </c>
      <c r="L384" s="341">
        <v>877.25</v>
      </c>
      <c r="M384" s="341">
        <v>8.84633</v>
      </c>
      <c r="N384" s="1"/>
      <c r="O384" s="1"/>
    </row>
    <row r="385" spans="1:15" ht="12.75" customHeight="1">
      <c r="A385" s="30">
        <v>375</v>
      </c>
      <c r="B385" s="367" t="s">
        <v>848</v>
      </c>
      <c r="C385" s="341">
        <v>92.55</v>
      </c>
      <c r="D385" s="342">
        <v>93.816666666666663</v>
      </c>
      <c r="E385" s="342">
        <v>90.73333333333332</v>
      </c>
      <c r="F385" s="342">
        <v>88.916666666666657</v>
      </c>
      <c r="G385" s="342">
        <v>85.833333333333314</v>
      </c>
      <c r="H385" s="342">
        <v>95.633333333333326</v>
      </c>
      <c r="I385" s="342">
        <v>98.716666666666669</v>
      </c>
      <c r="J385" s="342">
        <v>100.53333333333333</v>
      </c>
      <c r="K385" s="341">
        <v>96.9</v>
      </c>
      <c r="L385" s="341">
        <v>92</v>
      </c>
      <c r="M385" s="341">
        <v>12.803929999999999</v>
      </c>
      <c r="N385" s="1"/>
      <c r="O385" s="1"/>
    </row>
    <row r="386" spans="1:15" ht="12.75" customHeight="1">
      <c r="A386" s="30">
        <v>376</v>
      </c>
      <c r="B386" s="367" t="s">
        <v>484</v>
      </c>
      <c r="C386" s="341">
        <v>184.75</v>
      </c>
      <c r="D386" s="342">
        <v>180.81666666666669</v>
      </c>
      <c r="E386" s="342">
        <v>175.28333333333339</v>
      </c>
      <c r="F386" s="342">
        <v>165.81666666666669</v>
      </c>
      <c r="G386" s="342">
        <v>160.28333333333339</v>
      </c>
      <c r="H386" s="342">
        <v>190.28333333333339</v>
      </c>
      <c r="I386" s="342">
        <v>195.81666666666669</v>
      </c>
      <c r="J386" s="342">
        <v>205.28333333333339</v>
      </c>
      <c r="K386" s="341">
        <v>186.35</v>
      </c>
      <c r="L386" s="341">
        <v>171.35</v>
      </c>
      <c r="M386" s="341">
        <v>201.53290999999999</v>
      </c>
      <c r="N386" s="1"/>
      <c r="O386" s="1"/>
    </row>
    <row r="387" spans="1:15" ht="12.75" customHeight="1">
      <c r="A387" s="30">
        <v>377</v>
      </c>
      <c r="B387" s="367" t="s">
        <v>485</v>
      </c>
      <c r="C387" s="341">
        <v>701.8</v>
      </c>
      <c r="D387" s="342">
        <v>697.63333333333333</v>
      </c>
      <c r="E387" s="342">
        <v>681.66666666666663</v>
      </c>
      <c r="F387" s="342">
        <v>661.5333333333333</v>
      </c>
      <c r="G387" s="342">
        <v>645.56666666666661</v>
      </c>
      <c r="H387" s="342">
        <v>717.76666666666665</v>
      </c>
      <c r="I387" s="342">
        <v>733.73333333333335</v>
      </c>
      <c r="J387" s="342">
        <v>753.86666666666667</v>
      </c>
      <c r="K387" s="341">
        <v>713.6</v>
      </c>
      <c r="L387" s="341">
        <v>677.5</v>
      </c>
      <c r="M387" s="341">
        <v>2.2574100000000001</v>
      </c>
      <c r="N387" s="1"/>
      <c r="O387" s="1"/>
    </row>
    <row r="388" spans="1:15" ht="12.75" customHeight="1">
      <c r="A388" s="30">
        <v>378</v>
      </c>
      <c r="B388" s="367" t="s">
        <v>486</v>
      </c>
      <c r="C388" s="341">
        <v>233.9</v>
      </c>
      <c r="D388" s="342">
        <v>233.93333333333337</v>
      </c>
      <c r="E388" s="342">
        <v>231.56666666666672</v>
      </c>
      <c r="F388" s="342">
        <v>229.23333333333335</v>
      </c>
      <c r="G388" s="342">
        <v>226.8666666666667</v>
      </c>
      <c r="H388" s="342">
        <v>236.26666666666674</v>
      </c>
      <c r="I388" s="342">
        <v>238.63333333333335</v>
      </c>
      <c r="J388" s="342">
        <v>240.96666666666675</v>
      </c>
      <c r="K388" s="341">
        <v>236.3</v>
      </c>
      <c r="L388" s="341">
        <v>231.6</v>
      </c>
      <c r="M388" s="341">
        <v>1.92736</v>
      </c>
      <c r="N388" s="1"/>
      <c r="O388" s="1"/>
    </row>
    <row r="389" spans="1:15" ht="12.75" customHeight="1">
      <c r="A389" s="30">
        <v>379</v>
      </c>
      <c r="B389" s="367" t="s">
        <v>184</v>
      </c>
      <c r="C389" s="341">
        <v>786.9</v>
      </c>
      <c r="D389" s="342">
        <v>776.16666666666663</v>
      </c>
      <c r="E389" s="342">
        <v>762.7833333333333</v>
      </c>
      <c r="F389" s="342">
        <v>738.66666666666663</v>
      </c>
      <c r="G389" s="342">
        <v>725.2833333333333</v>
      </c>
      <c r="H389" s="342">
        <v>800.2833333333333</v>
      </c>
      <c r="I389" s="342">
        <v>813.66666666666674</v>
      </c>
      <c r="J389" s="342">
        <v>837.7833333333333</v>
      </c>
      <c r="K389" s="341">
        <v>789.55</v>
      </c>
      <c r="L389" s="341">
        <v>752.05</v>
      </c>
      <c r="M389" s="341">
        <v>3.9993699999999999</v>
      </c>
      <c r="N389" s="1"/>
      <c r="O389" s="1"/>
    </row>
    <row r="390" spans="1:15" ht="12.75" customHeight="1">
      <c r="A390" s="30">
        <v>380</v>
      </c>
      <c r="B390" s="367" t="s">
        <v>488</v>
      </c>
      <c r="C390" s="341">
        <v>2236.1999999999998</v>
      </c>
      <c r="D390" s="342">
        <v>2212.0666666666666</v>
      </c>
      <c r="E390" s="342">
        <v>2179.1333333333332</v>
      </c>
      <c r="F390" s="342">
        <v>2122.0666666666666</v>
      </c>
      <c r="G390" s="342">
        <v>2089.1333333333332</v>
      </c>
      <c r="H390" s="342">
        <v>2269.1333333333332</v>
      </c>
      <c r="I390" s="342">
        <v>2302.0666666666666</v>
      </c>
      <c r="J390" s="342">
        <v>2359.1333333333332</v>
      </c>
      <c r="K390" s="341">
        <v>2245</v>
      </c>
      <c r="L390" s="341">
        <v>2155</v>
      </c>
      <c r="M390" s="341">
        <v>0.30453000000000002</v>
      </c>
      <c r="N390" s="1"/>
      <c r="O390" s="1"/>
    </row>
    <row r="391" spans="1:15" ht="12.75" customHeight="1">
      <c r="A391" s="30">
        <v>381</v>
      </c>
      <c r="B391" s="367" t="s">
        <v>185</v>
      </c>
      <c r="C391" s="341">
        <v>133.35</v>
      </c>
      <c r="D391" s="342">
        <v>132.31666666666666</v>
      </c>
      <c r="E391" s="342">
        <v>130.03333333333333</v>
      </c>
      <c r="F391" s="342">
        <v>126.71666666666667</v>
      </c>
      <c r="G391" s="342">
        <v>124.43333333333334</v>
      </c>
      <c r="H391" s="342">
        <v>135.63333333333333</v>
      </c>
      <c r="I391" s="342">
        <v>137.91666666666663</v>
      </c>
      <c r="J391" s="342">
        <v>141.23333333333332</v>
      </c>
      <c r="K391" s="341">
        <v>134.6</v>
      </c>
      <c r="L391" s="341">
        <v>129</v>
      </c>
      <c r="M391" s="341">
        <v>180.47640999999999</v>
      </c>
      <c r="N391" s="1"/>
      <c r="O391" s="1"/>
    </row>
    <row r="392" spans="1:15" ht="12.75" customHeight="1">
      <c r="A392" s="30">
        <v>382</v>
      </c>
      <c r="B392" s="367" t="s">
        <v>487</v>
      </c>
      <c r="C392" s="341">
        <v>71.05</v>
      </c>
      <c r="D392" s="342">
        <v>70.149999999999991</v>
      </c>
      <c r="E392" s="342">
        <v>68.899999999999977</v>
      </c>
      <c r="F392" s="342">
        <v>66.749999999999986</v>
      </c>
      <c r="G392" s="342">
        <v>65.499999999999972</v>
      </c>
      <c r="H392" s="342">
        <v>72.299999999999983</v>
      </c>
      <c r="I392" s="342">
        <v>73.550000000000011</v>
      </c>
      <c r="J392" s="342">
        <v>75.699999999999989</v>
      </c>
      <c r="K392" s="341">
        <v>71.400000000000006</v>
      </c>
      <c r="L392" s="341">
        <v>68</v>
      </c>
      <c r="M392" s="341">
        <v>14.64439</v>
      </c>
      <c r="N392" s="1"/>
      <c r="O392" s="1"/>
    </row>
    <row r="393" spans="1:15" ht="12.75" customHeight="1">
      <c r="A393" s="30">
        <v>383</v>
      </c>
      <c r="B393" s="367" t="s">
        <v>186</v>
      </c>
      <c r="C393" s="341">
        <v>122.55</v>
      </c>
      <c r="D393" s="342">
        <v>121.25</v>
      </c>
      <c r="E393" s="342">
        <v>119.2</v>
      </c>
      <c r="F393" s="342">
        <v>115.85000000000001</v>
      </c>
      <c r="G393" s="342">
        <v>113.80000000000001</v>
      </c>
      <c r="H393" s="342">
        <v>124.6</v>
      </c>
      <c r="I393" s="342">
        <v>126.65</v>
      </c>
      <c r="J393" s="342">
        <v>130</v>
      </c>
      <c r="K393" s="341">
        <v>123.3</v>
      </c>
      <c r="L393" s="341">
        <v>117.9</v>
      </c>
      <c r="M393" s="341">
        <v>53.92427</v>
      </c>
      <c r="N393" s="1"/>
      <c r="O393" s="1"/>
    </row>
    <row r="394" spans="1:15" ht="12.75" customHeight="1">
      <c r="A394" s="30">
        <v>384</v>
      </c>
      <c r="B394" s="367" t="s">
        <v>489</v>
      </c>
      <c r="C394" s="341">
        <v>153.25</v>
      </c>
      <c r="D394" s="342">
        <v>151.88333333333333</v>
      </c>
      <c r="E394" s="342">
        <v>148.96666666666664</v>
      </c>
      <c r="F394" s="342">
        <v>144.68333333333331</v>
      </c>
      <c r="G394" s="342">
        <v>141.76666666666662</v>
      </c>
      <c r="H394" s="342">
        <v>156.16666666666666</v>
      </c>
      <c r="I394" s="342">
        <v>159.08333333333334</v>
      </c>
      <c r="J394" s="342">
        <v>163.36666666666667</v>
      </c>
      <c r="K394" s="341">
        <v>154.80000000000001</v>
      </c>
      <c r="L394" s="341">
        <v>147.6</v>
      </c>
      <c r="M394" s="341">
        <v>27.853590000000001</v>
      </c>
      <c r="N394" s="1"/>
      <c r="O394" s="1"/>
    </row>
    <row r="395" spans="1:15" ht="12.75" customHeight="1">
      <c r="A395" s="30">
        <v>385</v>
      </c>
      <c r="B395" s="367" t="s">
        <v>490</v>
      </c>
      <c r="C395" s="341">
        <v>1216.9000000000001</v>
      </c>
      <c r="D395" s="342">
        <v>1209.3500000000001</v>
      </c>
      <c r="E395" s="342">
        <v>1193.7000000000003</v>
      </c>
      <c r="F395" s="342">
        <v>1170.5000000000002</v>
      </c>
      <c r="G395" s="342">
        <v>1154.8500000000004</v>
      </c>
      <c r="H395" s="342">
        <v>1232.5500000000002</v>
      </c>
      <c r="I395" s="342">
        <v>1248.2000000000003</v>
      </c>
      <c r="J395" s="342">
        <v>1271.4000000000001</v>
      </c>
      <c r="K395" s="341">
        <v>1225</v>
      </c>
      <c r="L395" s="341">
        <v>1186.1500000000001</v>
      </c>
      <c r="M395" s="341">
        <v>0.99409999999999998</v>
      </c>
      <c r="N395" s="1"/>
      <c r="O395" s="1"/>
    </row>
    <row r="396" spans="1:15" ht="12.75" customHeight="1">
      <c r="A396" s="30">
        <v>386</v>
      </c>
      <c r="B396" s="367" t="s">
        <v>187</v>
      </c>
      <c r="C396" s="341">
        <v>2359.5500000000002</v>
      </c>
      <c r="D396" s="342">
        <v>2323.2999999999997</v>
      </c>
      <c r="E396" s="342">
        <v>2279.2499999999995</v>
      </c>
      <c r="F396" s="342">
        <v>2198.9499999999998</v>
      </c>
      <c r="G396" s="342">
        <v>2154.8999999999996</v>
      </c>
      <c r="H396" s="342">
        <v>2403.5999999999995</v>
      </c>
      <c r="I396" s="342">
        <v>2447.6499999999996</v>
      </c>
      <c r="J396" s="342">
        <v>2527.9499999999994</v>
      </c>
      <c r="K396" s="341">
        <v>2367.35</v>
      </c>
      <c r="L396" s="341">
        <v>2243</v>
      </c>
      <c r="M396" s="341">
        <v>98.287679999999995</v>
      </c>
      <c r="N396" s="1"/>
      <c r="O396" s="1"/>
    </row>
    <row r="397" spans="1:15" ht="12.75" customHeight="1">
      <c r="A397" s="30">
        <v>387</v>
      </c>
      <c r="B397" s="367" t="s">
        <v>849</v>
      </c>
      <c r="C397" s="341">
        <v>521.4</v>
      </c>
      <c r="D397" s="342">
        <v>519.15</v>
      </c>
      <c r="E397" s="342">
        <v>503.29999999999995</v>
      </c>
      <c r="F397" s="342">
        <v>485.2</v>
      </c>
      <c r="G397" s="342">
        <v>469.34999999999997</v>
      </c>
      <c r="H397" s="342">
        <v>537.25</v>
      </c>
      <c r="I397" s="342">
        <v>553.10000000000014</v>
      </c>
      <c r="J397" s="342">
        <v>571.19999999999993</v>
      </c>
      <c r="K397" s="341">
        <v>535</v>
      </c>
      <c r="L397" s="341">
        <v>501.05</v>
      </c>
      <c r="M397" s="341">
        <v>4.4443200000000003</v>
      </c>
      <c r="N397" s="1"/>
      <c r="O397" s="1"/>
    </row>
    <row r="398" spans="1:15" ht="12.75" customHeight="1">
      <c r="A398" s="30">
        <v>388</v>
      </c>
      <c r="B398" s="367" t="s">
        <v>481</v>
      </c>
      <c r="C398" s="341">
        <v>241.65</v>
      </c>
      <c r="D398" s="342">
        <v>242.58333333333334</v>
      </c>
      <c r="E398" s="342">
        <v>239.16666666666669</v>
      </c>
      <c r="F398" s="342">
        <v>236.68333333333334</v>
      </c>
      <c r="G398" s="342">
        <v>233.26666666666668</v>
      </c>
      <c r="H398" s="342">
        <v>245.06666666666669</v>
      </c>
      <c r="I398" s="342">
        <v>248.48333333333338</v>
      </c>
      <c r="J398" s="342">
        <v>250.9666666666667</v>
      </c>
      <c r="K398" s="341">
        <v>246</v>
      </c>
      <c r="L398" s="341">
        <v>240.1</v>
      </c>
      <c r="M398" s="341">
        <v>3.2</v>
      </c>
      <c r="N398" s="1"/>
      <c r="O398" s="1"/>
    </row>
    <row r="399" spans="1:15" ht="12.75" customHeight="1">
      <c r="A399" s="30">
        <v>389</v>
      </c>
      <c r="B399" s="367" t="s">
        <v>491</v>
      </c>
      <c r="C399" s="341">
        <v>982.45</v>
      </c>
      <c r="D399" s="342">
        <v>975.23333333333323</v>
      </c>
      <c r="E399" s="342">
        <v>950.46666666666647</v>
      </c>
      <c r="F399" s="342">
        <v>918.48333333333323</v>
      </c>
      <c r="G399" s="342">
        <v>893.71666666666647</v>
      </c>
      <c r="H399" s="342">
        <v>1007.2166666666665</v>
      </c>
      <c r="I399" s="342">
        <v>1031.9833333333331</v>
      </c>
      <c r="J399" s="342">
        <v>1063.9666666666665</v>
      </c>
      <c r="K399" s="341">
        <v>1000</v>
      </c>
      <c r="L399" s="341">
        <v>943.25</v>
      </c>
      <c r="M399" s="341">
        <v>0.60033000000000003</v>
      </c>
      <c r="N399" s="1"/>
      <c r="O399" s="1"/>
    </row>
    <row r="400" spans="1:15" ht="12.75" customHeight="1">
      <c r="A400" s="30">
        <v>390</v>
      </c>
      <c r="B400" s="367" t="s">
        <v>492</v>
      </c>
      <c r="C400" s="341">
        <v>1487.05</v>
      </c>
      <c r="D400" s="342">
        <v>1465.7666666666667</v>
      </c>
      <c r="E400" s="342">
        <v>1426.5333333333333</v>
      </c>
      <c r="F400" s="342">
        <v>1366.0166666666667</v>
      </c>
      <c r="G400" s="342">
        <v>1326.7833333333333</v>
      </c>
      <c r="H400" s="342">
        <v>1526.2833333333333</v>
      </c>
      <c r="I400" s="342">
        <v>1565.5166666666664</v>
      </c>
      <c r="J400" s="342">
        <v>1626.0333333333333</v>
      </c>
      <c r="K400" s="341">
        <v>1505</v>
      </c>
      <c r="L400" s="341">
        <v>1405.25</v>
      </c>
      <c r="M400" s="341">
        <v>3.0635500000000002</v>
      </c>
      <c r="N400" s="1"/>
      <c r="O400" s="1"/>
    </row>
    <row r="401" spans="1:15" ht="12.75" customHeight="1">
      <c r="A401" s="30">
        <v>391</v>
      </c>
      <c r="B401" s="367" t="s">
        <v>483</v>
      </c>
      <c r="C401" s="341">
        <v>30.95</v>
      </c>
      <c r="D401" s="342">
        <v>30.633333333333329</v>
      </c>
      <c r="E401" s="342">
        <v>30.11666666666666</v>
      </c>
      <c r="F401" s="342">
        <v>29.283333333333331</v>
      </c>
      <c r="G401" s="342">
        <v>28.766666666666662</v>
      </c>
      <c r="H401" s="342">
        <v>31.466666666666658</v>
      </c>
      <c r="I401" s="342">
        <v>31.983333333333331</v>
      </c>
      <c r="J401" s="342">
        <v>32.816666666666656</v>
      </c>
      <c r="K401" s="341">
        <v>31.15</v>
      </c>
      <c r="L401" s="341">
        <v>29.8</v>
      </c>
      <c r="M401" s="341">
        <v>21.98584</v>
      </c>
      <c r="N401" s="1"/>
      <c r="O401" s="1"/>
    </row>
    <row r="402" spans="1:15" ht="12.75" customHeight="1">
      <c r="A402" s="30">
        <v>392</v>
      </c>
      <c r="B402" s="367" t="s">
        <v>188</v>
      </c>
      <c r="C402" s="341">
        <v>96.35</v>
      </c>
      <c r="D402" s="342">
        <v>94.433333333333337</v>
      </c>
      <c r="E402" s="342">
        <v>92.116666666666674</v>
      </c>
      <c r="F402" s="342">
        <v>87.88333333333334</v>
      </c>
      <c r="G402" s="342">
        <v>85.566666666666677</v>
      </c>
      <c r="H402" s="342">
        <v>98.666666666666671</v>
      </c>
      <c r="I402" s="342">
        <v>100.98333333333333</v>
      </c>
      <c r="J402" s="342">
        <v>105.21666666666667</v>
      </c>
      <c r="K402" s="341">
        <v>96.75</v>
      </c>
      <c r="L402" s="341">
        <v>90.2</v>
      </c>
      <c r="M402" s="341">
        <v>514.89421000000004</v>
      </c>
      <c r="N402" s="1"/>
      <c r="O402" s="1"/>
    </row>
    <row r="403" spans="1:15" ht="12.75" customHeight="1">
      <c r="A403" s="30">
        <v>393</v>
      </c>
      <c r="B403" s="367" t="s">
        <v>276</v>
      </c>
      <c r="C403" s="341">
        <v>7253.4</v>
      </c>
      <c r="D403" s="342">
        <v>7351.6833333333334</v>
      </c>
      <c r="E403" s="342">
        <v>7103.416666666667</v>
      </c>
      <c r="F403" s="342">
        <v>6953.4333333333334</v>
      </c>
      <c r="G403" s="342">
        <v>6705.166666666667</v>
      </c>
      <c r="H403" s="342">
        <v>7501.666666666667</v>
      </c>
      <c r="I403" s="342">
        <v>7749.9333333333334</v>
      </c>
      <c r="J403" s="342">
        <v>7899.916666666667</v>
      </c>
      <c r="K403" s="341">
        <v>7599.95</v>
      </c>
      <c r="L403" s="341">
        <v>7201.7</v>
      </c>
      <c r="M403" s="341">
        <v>0.25805</v>
      </c>
      <c r="N403" s="1"/>
      <c r="O403" s="1"/>
    </row>
    <row r="404" spans="1:15" ht="12.75" customHeight="1">
      <c r="A404" s="30">
        <v>394</v>
      </c>
      <c r="B404" s="367" t="s">
        <v>275</v>
      </c>
      <c r="C404" s="341">
        <v>785.55</v>
      </c>
      <c r="D404" s="342">
        <v>779.94999999999993</v>
      </c>
      <c r="E404" s="342">
        <v>771.84999999999991</v>
      </c>
      <c r="F404" s="342">
        <v>758.15</v>
      </c>
      <c r="G404" s="342">
        <v>750.05</v>
      </c>
      <c r="H404" s="342">
        <v>793.64999999999986</v>
      </c>
      <c r="I404" s="342">
        <v>801.75</v>
      </c>
      <c r="J404" s="342">
        <v>815.44999999999982</v>
      </c>
      <c r="K404" s="341">
        <v>788.05</v>
      </c>
      <c r="L404" s="341">
        <v>766.25</v>
      </c>
      <c r="M404" s="341">
        <v>8.9161000000000001</v>
      </c>
      <c r="N404" s="1"/>
      <c r="O404" s="1"/>
    </row>
    <row r="405" spans="1:15" ht="12.75" customHeight="1">
      <c r="A405" s="30">
        <v>395</v>
      </c>
      <c r="B405" s="367" t="s">
        <v>189</v>
      </c>
      <c r="C405" s="341">
        <v>1060.1500000000001</v>
      </c>
      <c r="D405" s="342">
        <v>1046.5999999999999</v>
      </c>
      <c r="E405" s="342">
        <v>1030.3999999999999</v>
      </c>
      <c r="F405" s="342">
        <v>1000.65</v>
      </c>
      <c r="G405" s="342">
        <v>984.44999999999993</v>
      </c>
      <c r="H405" s="342">
        <v>1076.3499999999999</v>
      </c>
      <c r="I405" s="342">
        <v>1092.5499999999997</v>
      </c>
      <c r="J405" s="342">
        <v>1122.2999999999997</v>
      </c>
      <c r="K405" s="341">
        <v>1062.8</v>
      </c>
      <c r="L405" s="341">
        <v>1016.85</v>
      </c>
      <c r="M405" s="341">
        <v>15.66146</v>
      </c>
      <c r="N405" s="1"/>
      <c r="O405" s="1"/>
    </row>
    <row r="406" spans="1:15" ht="12.75" customHeight="1">
      <c r="A406" s="30">
        <v>396</v>
      </c>
      <c r="B406" s="367" t="s">
        <v>190</v>
      </c>
      <c r="C406" s="341">
        <v>483.2</v>
      </c>
      <c r="D406" s="342">
        <v>480.5333333333333</v>
      </c>
      <c r="E406" s="342">
        <v>475.76666666666659</v>
      </c>
      <c r="F406" s="342">
        <v>468.33333333333331</v>
      </c>
      <c r="G406" s="342">
        <v>463.56666666666661</v>
      </c>
      <c r="H406" s="342">
        <v>487.96666666666658</v>
      </c>
      <c r="I406" s="342">
        <v>492.73333333333323</v>
      </c>
      <c r="J406" s="342">
        <v>500.16666666666657</v>
      </c>
      <c r="K406" s="341">
        <v>485.3</v>
      </c>
      <c r="L406" s="341">
        <v>473.1</v>
      </c>
      <c r="M406" s="341">
        <v>180.69367</v>
      </c>
      <c r="N406" s="1"/>
      <c r="O406" s="1"/>
    </row>
    <row r="407" spans="1:15" ht="12.75" customHeight="1">
      <c r="A407" s="30">
        <v>397</v>
      </c>
      <c r="B407" s="367" t="s">
        <v>496</v>
      </c>
      <c r="C407" s="341">
        <v>1823.35</v>
      </c>
      <c r="D407" s="342">
        <v>1803</v>
      </c>
      <c r="E407" s="342">
        <v>1766.05</v>
      </c>
      <c r="F407" s="342">
        <v>1708.75</v>
      </c>
      <c r="G407" s="342">
        <v>1671.8</v>
      </c>
      <c r="H407" s="342">
        <v>1860.3</v>
      </c>
      <c r="I407" s="342">
        <v>1897.2499999999998</v>
      </c>
      <c r="J407" s="342">
        <v>1954.55</v>
      </c>
      <c r="K407" s="341">
        <v>1839.95</v>
      </c>
      <c r="L407" s="341">
        <v>1745.7</v>
      </c>
      <c r="M407" s="341">
        <v>0.84457000000000004</v>
      </c>
      <c r="N407" s="1"/>
      <c r="O407" s="1"/>
    </row>
    <row r="408" spans="1:15" ht="12.75" customHeight="1">
      <c r="A408" s="30">
        <v>398</v>
      </c>
      <c r="B408" s="367" t="s">
        <v>497</v>
      </c>
      <c r="C408" s="341">
        <v>112.45</v>
      </c>
      <c r="D408" s="342">
        <v>111.95</v>
      </c>
      <c r="E408" s="342">
        <v>109.4</v>
      </c>
      <c r="F408" s="342">
        <v>106.35000000000001</v>
      </c>
      <c r="G408" s="342">
        <v>103.80000000000001</v>
      </c>
      <c r="H408" s="342">
        <v>115</v>
      </c>
      <c r="I408" s="342">
        <v>117.54999999999998</v>
      </c>
      <c r="J408" s="342">
        <v>120.6</v>
      </c>
      <c r="K408" s="341">
        <v>114.5</v>
      </c>
      <c r="L408" s="341">
        <v>108.9</v>
      </c>
      <c r="M408" s="341">
        <v>7.5709799999999996</v>
      </c>
      <c r="N408" s="1"/>
      <c r="O408" s="1"/>
    </row>
    <row r="409" spans="1:15" ht="12.75" customHeight="1">
      <c r="A409" s="30">
        <v>399</v>
      </c>
      <c r="B409" s="367" t="s">
        <v>502</v>
      </c>
      <c r="C409" s="341">
        <v>103.95</v>
      </c>
      <c r="D409" s="342">
        <v>103.21666666666668</v>
      </c>
      <c r="E409" s="342">
        <v>101.53333333333336</v>
      </c>
      <c r="F409" s="342">
        <v>99.116666666666674</v>
      </c>
      <c r="G409" s="342">
        <v>97.433333333333351</v>
      </c>
      <c r="H409" s="342">
        <v>105.63333333333337</v>
      </c>
      <c r="I409" s="342">
        <v>107.31666666666668</v>
      </c>
      <c r="J409" s="342">
        <v>109.73333333333338</v>
      </c>
      <c r="K409" s="341">
        <v>104.9</v>
      </c>
      <c r="L409" s="341">
        <v>100.8</v>
      </c>
      <c r="M409" s="341">
        <v>14.549099999999999</v>
      </c>
      <c r="N409" s="1"/>
      <c r="O409" s="1"/>
    </row>
    <row r="410" spans="1:15" ht="12.75" customHeight="1">
      <c r="A410" s="30">
        <v>400</v>
      </c>
      <c r="B410" s="367" t="s">
        <v>498</v>
      </c>
      <c r="C410" s="341">
        <v>134.4</v>
      </c>
      <c r="D410" s="342">
        <v>134.23333333333335</v>
      </c>
      <c r="E410" s="342">
        <v>132.06666666666669</v>
      </c>
      <c r="F410" s="342">
        <v>129.73333333333335</v>
      </c>
      <c r="G410" s="342">
        <v>127.56666666666669</v>
      </c>
      <c r="H410" s="342">
        <v>136.56666666666669</v>
      </c>
      <c r="I410" s="342">
        <v>138.73333333333332</v>
      </c>
      <c r="J410" s="342">
        <v>141.06666666666669</v>
      </c>
      <c r="K410" s="341">
        <v>136.4</v>
      </c>
      <c r="L410" s="341">
        <v>131.9</v>
      </c>
      <c r="M410" s="341">
        <v>9.1078499999999991</v>
      </c>
      <c r="N410" s="1"/>
      <c r="O410" s="1"/>
    </row>
    <row r="411" spans="1:15" ht="12.75" customHeight="1">
      <c r="A411" s="30">
        <v>401</v>
      </c>
      <c r="B411" s="367" t="s">
        <v>500</v>
      </c>
      <c r="C411" s="341">
        <v>3423.75</v>
      </c>
      <c r="D411" s="342">
        <v>3372.7666666666664</v>
      </c>
      <c r="E411" s="342">
        <v>3289.083333333333</v>
      </c>
      <c r="F411" s="342">
        <v>3154.4166666666665</v>
      </c>
      <c r="G411" s="342">
        <v>3070.7333333333331</v>
      </c>
      <c r="H411" s="342">
        <v>3507.4333333333329</v>
      </c>
      <c r="I411" s="342">
        <v>3591.1166666666663</v>
      </c>
      <c r="J411" s="342">
        <v>3725.7833333333328</v>
      </c>
      <c r="K411" s="341">
        <v>3456.45</v>
      </c>
      <c r="L411" s="341">
        <v>3238.1</v>
      </c>
      <c r="M411" s="341">
        <v>0.49553999999999998</v>
      </c>
      <c r="N411" s="1"/>
      <c r="O411" s="1"/>
    </row>
    <row r="412" spans="1:15" ht="12.75" customHeight="1">
      <c r="A412" s="30">
        <v>402</v>
      </c>
      <c r="B412" s="367" t="s">
        <v>499</v>
      </c>
      <c r="C412" s="341">
        <v>534.20000000000005</v>
      </c>
      <c r="D412" s="342">
        <v>537.33333333333337</v>
      </c>
      <c r="E412" s="342">
        <v>526.86666666666679</v>
      </c>
      <c r="F412" s="342">
        <v>519.53333333333342</v>
      </c>
      <c r="G412" s="342">
        <v>509.06666666666683</v>
      </c>
      <c r="H412" s="342">
        <v>544.66666666666674</v>
      </c>
      <c r="I412" s="342">
        <v>555.13333333333321</v>
      </c>
      <c r="J412" s="342">
        <v>562.4666666666667</v>
      </c>
      <c r="K412" s="341">
        <v>547.79999999999995</v>
      </c>
      <c r="L412" s="341">
        <v>530</v>
      </c>
      <c r="M412" s="341">
        <v>1.2746</v>
      </c>
      <c r="N412" s="1"/>
      <c r="O412" s="1"/>
    </row>
    <row r="413" spans="1:15" ht="12.75" customHeight="1">
      <c r="A413" s="30">
        <v>403</v>
      </c>
      <c r="B413" s="367" t="s">
        <v>501</v>
      </c>
      <c r="C413" s="341">
        <v>405.85</v>
      </c>
      <c r="D413" s="342">
        <v>410.48333333333335</v>
      </c>
      <c r="E413" s="342">
        <v>398.16666666666669</v>
      </c>
      <c r="F413" s="342">
        <v>390.48333333333335</v>
      </c>
      <c r="G413" s="342">
        <v>378.16666666666669</v>
      </c>
      <c r="H413" s="342">
        <v>418.16666666666669</v>
      </c>
      <c r="I413" s="342">
        <v>430.48333333333329</v>
      </c>
      <c r="J413" s="342">
        <v>438.16666666666669</v>
      </c>
      <c r="K413" s="341">
        <v>422.8</v>
      </c>
      <c r="L413" s="341">
        <v>402.8</v>
      </c>
      <c r="M413" s="341">
        <v>1.68015</v>
      </c>
      <c r="N413" s="1"/>
      <c r="O413" s="1"/>
    </row>
    <row r="414" spans="1:15" ht="12.75" customHeight="1">
      <c r="A414" s="30">
        <v>404</v>
      </c>
      <c r="B414" s="367" t="s">
        <v>191</v>
      </c>
      <c r="C414" s="341">
        <v>24414.7</v>
      </c>
      <c r="D414" s="342">
        <v>24157</v>
      </c>
      <c r="E414" s="342">
        <v>23818</v>
      </c>
      <c r="F414" s="342">
        <v>23221.3</v>
      </c>
      <c r="G414" s="342">
        <v>22882.3</v>
      </c>
      <c r="H414" s="342">
        <v>24753.7</v>
      </c>
      <c r="I414" s="342">
        <v>25092.7</v>
      </c>
      <c r="J414" s="342">
        <v>25689.4</v>
      </c>
      <c r="K414" s="341">
        <v>24496</v>
      </c>
      <c r="L414" s="341">
        <v>23560.3</v>
      </c>
      <c r="M414" s="341">
        <v>0.39994000000000002</v>
      </c>
      <c r="N414" s="1"/>
      <c r="O414" s="1"/>
    </row>
    <row r="415" spans="1:15" ht="12.75" customHeight="1">
      <c r="A415" s="30">
        <v>405</v>
      </c>
      <c r="B415" s="367" t="s">
        <v>503</v>
      </c>
      <c r="C415" s="341">
        <v>1583.65</v>
      </c>
      <c r="D415" s="342">
        <v>1565.5333333333335</v>
      </c>
      <c r="E415" s="342">
        <v>1538.116666666667</v>
      </c>
      <c r="F415" s="342">
        <v>1492.5833333333335</v>
      </c>
      <c r="G415" s="342">
        <v>1465.166666666667</v>
      </c>
      <c r="H415" s="342">
        <v>1611.0666666666671</v>
      </c>
      <c r="I415" s="342">
        <v>1638.4833333333336</v>
      </c>
      <c r="J415" s="342">
        <v>1684.0166666666671</v>
      </c>
      <c r="K415" s="341">
        <v>1592.95</v>
      </c>
      <c r="L415" s="341">
        <v>1520</v>
      </c>
      <c r="M415" s="341">
        <v>0.28415000000000001</v>
      </c>
      <c r="N415" s="1"/>
      <c r="O415" s="1"/>
    </row>
    <row r="416" spans="1:15" ht="12.75" customHeight="1">
      <c r="A416" s="30">
        <v>406</v>
      </c>
      <c r="B416" s="367" t="s">
        <v>192</v>
      </c>
      <c r="C416" s="341">
        <v>2347.4499999999998</v>
      </c>
      <c r="D416" s="342">
        <v>2338.0166666666664</v>
      </c>
      <c r="E416" s="342">
        <v>2306.0333333333328</v>
      </c>
      <c r="F416" s="342">
        <v>2264.6166666666663</v>
      </c>
      <c r="G416" s="342">
        <v>2232.6333333333328</v>
      </c>
      <c r="H416" s="342">
        <v>2379.4333333333329</v>
      </c>
      <c r="I416" s="342">
        <v>2411.4166666666665</v>
      </c>
      <c r="J416" s="342">
        <v>2452.833333333333</v>
      </c>
      <c r="K416" s="341">
        <v>2370</v>
      </c>
      <c r="L416" s="341">
        <v>2296.6</v>
      </c>
      <c r="M416" s="341">
        <v>4.7144000000000004</v>
      </c>
      <c r="N416" s="1"/>
      <c r="O416" s="1"/>
    </row>
    <row r="417" spans="1:15" ht="12.75" customHeight="1">
      <c r="A417" s="30">
        <v>407</v>
      </c>
      <c r="B417" s="367" t="s">
        <v>493</v>
      </c>
      <c r="C417" s="341">
        <v>454.9</v>
      </c>
      <c r="D417" s="342">
        <v>455.9666666666667</v>
      </c>
      <c r="E417" s="342">
        <v>448.93333333333339</v>
      </c>
      <c r="F417" s="342">
        <v>442.9666666666667</v>
      </c>
      <c r="G417" s="342">
        <v>435.93333333333339</v>
      </c>
      <c r="H417" s="342">
        <v>461.93333333333339</v>
      </c>
      <c r="I417" s="342">
        <v>468.9666666666667</v>
      </c>
      <c r="J417" s="342">
        <v>474.93333333333339</v>
      </c>
      <c r="K417" s="341">
        <v>463</v>
      </c>
      <c r="L417" s="341">
        <v>450</v>
      </c>
      <c r="M417" s="341">
        <v>1.42222</v>
      </c>
      <c r="N417" s="1"/>
      <c r="O417" s="1"/>
    </row>
    <row r="418" spans="1:15" ht="12.75" customHeight="1">
      <c r="A418" s="30">
        <v>408</v>
      </c>
      <c r="B418" s="367" t="s">
        <v>494</v>
      </c>
      <c r="C418" s="341">
        <v>28.65</v>
      </c>
      <c r="D418" s="342">
        <v>28.45</v>
      </c>
      <c r="E418" s="342">
        <v>28.099999999999998</v>
      </c>
      <c r="F418" s="342">
        <v>27.549999999999997</v>
      </c>
      <c r="G418" s="342">
        <v>27.199999999999996</v>
      </c>
      <c r="H418" s="342">
        <v>29</v>
      </c>
      <c r="I418" s="342">
        <v>29.35</v>
      </c>
      <c r="J418" s="342">
        <v>29.900000000000002</v>
      </c>
      <c r="K418" s="341">
        <v>28.8</v>
      </c>
      <c r="L418" s="341">
        <v>27.9</v>
      </c>
      <c r="M418" s="341">
        <v>26.543679999999998</v>
      </c>
      <c r="N418" s="1"/>
      <c r="O418" s="1"/>
    </row>
    <row r="419" spans="1:15" ht="12.75" customHeight="1">
      <c r="A419" s="30">
        <v>409</v>
      </c>
      <c r="B419" s="367" t="s">
        <v>495</v>
      </c>
      <c r="C419" s="341">
        <v>3585.25</v>
      </c>
      <c r="D419" s="342">
        <v>3506.25</v>
      </c>
      <c r="E419" s="342">
        <v>3362.75</v>
      </c>
      <c r="F419" s="342">
        <v>3140.25</v>
      </c>
      <c r="G419" s="342">
        <v>2996.75</v>
      </c>
      <c r="H419" s="342">
        <v>3728.75</v>
      </c>
      <c r="I419" s="342">
        <v>3872.25</v>
      </c>
      <c r="J419" s="342">
        <v>4094.75</v>
      </c>
      <c r="K419" s="341">
        <v>3649.75</v>
      </c>
      <c r="L419" s="341">
        <v>3283.75</v>
      </c>
      <c r="M419" s="341">
        <v>0.53168000000000004</v>
      </c>
      <c r="N419" s="1"/>
      <c r="O419" s="1"/>
    </row>
    <row r="420" spans="1:15" ht="12.75" customHeight="1">
      <c r="A420" s="30">
        <v>410</v>
      </c>
      <c r="B420" s="367" t="s">
        <v>504</v>
      </c>
      <c r="C420" s="341">
        <v>772.9</v>
      </c>
      <c r="D420" s="342">
        <v>765.65</v>
      </c>
      <c r="E420" s="342">
        <v>742.3</v>
      </c>
      <c r="F420" s="342">
        <v>711.69999999999993</v>
      </c>
      <c r="G420" s="342">
        <v>688.34999999999991</v>
      </c>
      <c r="H420" s="342">
        <v>796.25</v>
      </c>
      <c r="I420" s="342">
        <v>819.60000000000014</v>
      </c>
      <c r="J420" s="342">
        <v>850.2</v>
      </c>
      <c r="K420" s="341">
        <v>789</v>
      </c>
      <c r="L420" s="341">
        <v>735.05</v>
      </c>
      <c r="M420" s="341">
        <v>3.4887100000000002</v>
      </c>
      <c r="N420" s="1"/>
      <c r="O420" s="1"/>
    </row>
    <row r="421" spans="1:15" ht="12.75" customHeight="1">
      <c r="A421" s="30">
        <v>411</v>
      </c>
      <c r="B421" s="367" t="s">
        <v>506</v>
      </c>
      <c r="C421" s="341">
        <v>684.8</v>
      </c>
      <c r="D421" s="342">
        <v>665.61666666666667</v>
      </c>
      <c r="E421" s="342">
        <v>633.2833333333333</v>
      </c>
      <c r="F421" s="342">
        <v>581.76666666666665</v>
      </c>
      <c r="G421" s="342">
        <v>549.43333333333328</v>
      </c>
      <c r="H421" s="342">
        <v>717.13333333333333</v>
      </c>
      <c r="I421" s="342">
        <v>749.46666666666658</v>
      </c>
      <c r="J421" s="342">
        <v>800.98333333333335</v>
      </c>
      <c r="K421" s="341">
        <v>697.95</v>
      </c>
      <c r="L421" s="341">
        <v>614.1</v>
      </c>
      <c r="M421" s="341">
        <v>1.0806</v>
      </c>
      <c r="N421" s="1"/>
      <c r="O421" s="1"/>
    </row>
    <row r="422" spans="1:15" ht="12.75" customHeight="1">
      <c r="A422" s="30">
        <v>412</v>
      </c>
      <c r="B422" s="367" t="s">
        <v>505</v>
      </c>
      <c r="C422" s="341">
        <v>2312.85</v>
      </c>
      <c r="D422" s="342">
        <v>2320.7666666666664</v>
      </c>
      <c r="E422" s="342">
        <v>2293.083333333333</v>
      </c>
      <c r="F422" s="342">
        <v>2273.3166666666666</v>
      </c>
      <c r="G422" s="342">
        <v>2245.6333333333332</v>
      </c>
      <c r="H422" s="342">
        <v>2340.5333333333328</v>
      </c>
      <c r="I422" s="342">
        <v>2368.2166666666662</v>
      </c>
      <c r="J422" s="342">
        <v>2387.9833333333327</v>
      </c>
      <c r="K422" s="341">
        <v>2348.4499999999998</v>
      </c>
      <c r="L422" s="341">
        <v>2301</v>
      </c>
      <c r="M422" s="341">
        <v>0.36610999999999999</v>
      </c>
      <c r="N422" s="1"/>
      <c r="O422" s="1"/>
    </row>
    <row r="423" spans="1:15" ht="12.75" customHeight="1">
      <c r="A423" s="30">
        <v>413</v>
      </c>
      <c r="B423" s="367" t="s">
        <v>507</v>
      </c>
      <c r="C423" s="341">
        <v>734.6</v>
      </c>
      <c r="D423" s="342">
        <v>730.86666666666667</v>
      </c>
      <c r="E423" s="342">
        <v>723.73333333333335</v>
      </c>
      <c r="F423" s="342">
        <v>712.86666666666667</v>
      </c>
      <c r="G423" s="342">
        <v>705.73333333333335</v>
      </c>
      <c r="H423" s="342">
        <v>741.73333333333335</v>
      </c>
      <c r="I423" s="342">
        <v>748.86666666666679</v>
      </c>
      <c r="J423" s="342">
        <v>759.73333333333335</v>
      </c>
      <c r="K423" s="341">
        <v>738</v>
      </c>
      <c r="L423" s="341">
        <v>720</v>
      </c>
      <c r="M423" s="341">
        <v>0.85138999999999998</v>
      </c>
      <c r="N423" s="1"/>
      <c r="O423" s="1"/>
    </row>
    <row r="424" spans="1:15" ht="12.75" customHeight="1">
      <c r="A424" s="30">
        <v>414</v>
      </c>
      <c r="B424" s="367" t="s">
        <v>508</v>
      </c>
      <c r="C424" s="341">
        <v>370.75</v>
      </c>
      <c r="D424" s="342">
        <v>368.08333333333331</v>
      </c>
      <c r="E424" s="342">
        <v>357.66666666666663</v>
      </c>
      <c r="F424" s="342">
        <v>344.58333333333331</v>
      </c>
      <c r="G424" s="342">
        <v>334.16666666666663</v>
      </c>
      <c r="H424" s="342">
        <v>381.16666666666663</v>
      </c>
      <c r="I424" s="342">
        <v>391.58333333333326</v>
      </c>
      <c r="J424" s="342">
        <v>404.66666666666663</v>
      </c>
      <c r="K424" s="341">
        <v>378.5</v>
      </c>
      <c r="L424" s="341">
        <v>355</v>
      </c>
      <c r="M424" s="341">
        <v>1.51136</v>
      </c>
      <c r="N424" s="1"/>
      <c r="O424" s="1"/>
    </row>
    <row r="425" spans="1:15" ht="12.75" customHeight="1">
      <c r="A425" s="30">
        <v>415</v>
      </c>
      <c r="B425" s="367" t="s">
        <v>516</v>
      </c>
      <c r="C425" s="341">
        <v>268.75</v>
      </c>
      <c r="D425" s="342">
        <v>267.51666666666665</v>
      </c>
      <c r="E425" s="342">
        <v>262.23333333333329</v>
      </c>
      <c r="F425" s="342">
        <v>255.71666666666664</v>
      </c>
      <c r="G425" s="342">
        <v>250.43333333333328</v>
      </c>
      <c r="H425" s="342">
        <v>274.0333333333333</v>
      </c>
      <c r="I425" s="342">
        <v>279.31666666666661</v>
      </c>
      <c r="J425" s="342">
        <v>285.83333333333331</v>
      </c>
      <c r="K425" s="341">
        <v>272.8</v>
      </c>
      <c r="L425" s="341">
        <v>261</v>
      </c>
      <c r="M425" s="341">
        <v>3.4106299999999998</v>
      </c>
      <c r="N425" s="1"/>
      <c r="O425" s="1"/>
    </row>
    <row r="426" spans="1:15" ht="12.75" customHeight="1">
      <c r="A426" s="30">
        <v>416</v>
      </c>
      <c r="B426" s="367" t="s">
        <v>509</v>
      </c>
      <c r="C426" s="341">
        <v>60.25</v>
      </c>
      <c r="D426" s="342">
        <v>59.983333333333327</v>
      </c>
      <c r="E426" s="342">
        <v>58.866666666666653</v>
      </c>
      <c r="F426" s="342">
        <v>57.483333333333327</v>
      </c>
      <c r="G426" s="342">
        <v>56.366666666666653</v>
      </c>
      <c r="H426" s="342">
        <v>61.366666666666653</v>
      </c>
      <c r="I426" s="342">
        <v>62.483333333333327</v>
      </c>
      <c r="J426" s="342">
        <v>63.866666666666653</v>
      </c>
      <c r="K426" s="341">
        <v>61.1</v>
      </c>
      <c r="L426" s="341">
        <v>58.6</v>
      </c>
      <c r="M426" s="341">
        <v>28.406199999999998</v>
      </c>
      <c r="N426" s="1"/>
      <c r="O426" s="1"/>
    </row>
    <row r="427" spans="1:15" ht="12.75" customHeight="1">
      <c r="A427" s="30">
        <v>417</v>
      </c>
      <c r="B427" s="367" t="s">
        <v>193</v>
      </c>
      <c r="C427" s="341">
        <v>2383.65</v>
      </c>
      <c r="D427" s="342">
        <v>2375.6666666666665</v>
      </c>
      <c r="E427" s="342">
        <v>2343.333333333333</v>
      </c>
      <c r="F427" s="342">
        <v>2303.0166666666664</v>
      </c>
      <c r="G427" s="342">
        <v>2270.6833333333329</v>
      </c>
      <c r="H427" s="342">
        <v>2415.9833333333331</v>
      </c>
      <c r="I427" s="342">
        <v>2448.3166666666662</v>
      </c>
      <c r="J427" s="342">
        <v>2488.6333333333332</v>
      </c>
      <c r="K427" s="341">
        <v>2408</v>
      </c>
      <c r="L427" s="341">
        <v>2335.35</v>
      </c>
      <c r="M427" s="341">
        <v>11.57729</v>
      </c>
      <c r="N427" s="1"/>
      <c r="O427" s="1"/>
    </row>
    <row r="428" spans="1:15" ht="12.75" customHeight="1">
      <c r="A428" s="30">
        <v>418</v>
      </c>
      <c r="B428" s="367" t="s">
        <v>194</v>
      </c>
      <c r="C428" s="341">
        <v>1124.2</v>
      </c>
      <c r="D428" s="342">
        <v>1111.0666666666666</v>
      </c>
      <c r="E428" s="342">
        <v>1094.1333333333332</v>
      </c>
      <c r="F428" s="342">
        <v>1064.0666666666666</v>
      </c>
      <c r="G428" s="342">
        <v>1047.1333333333332</v>
      </c>
      <c r="H428" s="342">
        <v>1141.1333333333332</v>
      </c>
      <c r="I428" s="342">
        <v>1158.0666666666666</v>
      </c>
      <c r="J428" s="342">
        <v>1188.1333333333332</v>
      </c>
      <c r="K428" s="341">
        <v>1128</v>
      </c>
      <c r="L428" s="341">
        <v>1081</v>
      </c>
      <c r="M428" s="341">
        <v>13.70871</v>
      </c>
      <c r="N428" s="1"/>
      <c r="O428" s="1"/>
    </row>
    <row r="429" spans="1:15" ht="12.75" customHeight="1">
      <c r="A429" s="30">
        <v>419</v>
      </c>
      <c r="B429" s="367" t="s">
        <v>513</v>
      </c>
      <c r="C429" s="341">
        <v>319.89999999999998</v>
      </c>
      <c r="D429" s="342">
        <v>319.76666666666665</v>
      </c>
      <c r="E429" s="342">
        <v>312.5333333333333</v>
      </c>
      <c r="F429" s="342">
        <v>305.16666666666663</v>
      </c>
      <c r="G429" s="342">
        <v>297.93333333333328</v>
      </c>
      <c r="H429" s="342">
        <v>327.13333333333333</v>
      </c>
      <c r="I429" s="342">
        <v>334.36666666666667</v>
      </c>
      <c r="J429" s="342">
        <v>341.73333333333335</v>
      </c>
      <c r="K429" s="341">
        <v>327</v>
      </c>
      <c r="L429" s="341">
        <v>312.39999999999998</v>
      </c>
      <c r="M429" s="341">
        <v>12.46271</v>
      </c>
      <c r="N429" s="1"/>
      <c r="O429" s="1"/>
    </row>
    <row r="430" spans="1:15" ht="12.75" customHeight="1">
      <c r="A430" s="30">
        <v>420</v>
      </c>
      <c r="B430" s="367" t="s">
        <v>510</v>
      </c>
      <c r="C430" s="341">
        <v>89.55</v>
      </c>
      <c r="D430" s="342">
        <v>89.383333333333326</v>
      </c>
      <c r="E430" s="342">
        <v>88.766666666666652</v>
      </c>
      <c r="F430" s="342">
        <v>87.98333333333332</v>
      </c>
      <c r="G430" s="342">
        <v>87.366666666666646</v>
      </c>
      <c r="H430" s="342">
        <v>90.166666666666657</v>
      </c>
      <c r="I430" s="342">
        <v>90.783333333333331</v>
      </c>
      <c r="J430" s="342">
        <v>91.566666666666663</v>
      </c>
      <c r="K430" s="341">
        <v>90</v>
      </c>
      <c r="L430" s="341">
        <v>88.6</v>
      </c>
      <c r="M430" s="341">
        <v>0.87014000000000002</v>
      </c>
      <c r="N430" s="1"/>
      <c r="O430" s="1"/>
    </row>
    <row r="431" spans="1:15" ht="12.75" customHeight="1">
      <c r="A431" s="30">
        <v>421</v>
      </c>
      <c r="B431" s="367" t="s">
        <v>512</v>
      </c>
      <c r="C431" s="341">
        <v>176.8</v>
      </c>
      <c r="D431" s="342">
        <v>178</v>
      </c>
      <c r="E431" s="342">
        <v>174.1</v>
      </c>
      <c r="F431" s="342">
        <v>171.4</v>
      </c>
      <c r="G431" s="342">
        <v>167.5</v>
      </c>
      <c r="H431" s="342">
        <v>180.7</v>
      </c>
      <c r="I431" s="342">
        <v>184.59999999999997</v>
      </c>
      <c r="J431" s="342">
        <v>187.29999999999998</v>
      </c>
      <c r="K431" s="341">
        <v>181.9</v>
      </c>
      <c r="L431" s="341">
        <v>175.3</v>
      </c>
      <c r="M431" s="341">
        <v>12.5303</v>
      </c>
      <c r="N431" s="1"/>
      <c r="O431" s="1"/>
    </row>
    <row r="432" spans="1:15" ht="12.75" customHeight="1">
      <c r="A432" s="30">
        <v>422</v>
      </c>
      <c r="B432" s="367" t="s">
        <v>514</v>
      </c>
      <c r="C432" s="341">
        <v>537.9</v>
      </c>
      <c r="D432" s="342">
        <v>539.76666666666677</v>
      </c>
      <c r="E432" s="342">
        <v>531.03333333333353</v>
      </c>
      <c r="F432" s="342">
        <v>524.16666666666674</v>
      </c>
      <c r="G432" s="342">
        <v>515.43333333333351</v>
      </c>
      <c r="H432" s="342">
        <v>546.63333333333355</v>
      </c>
      <c r="I432" s="342">
        <v>555.3666666666669</v>
      </c>
      <c r="J432" s="342">
        <v>562.23333333333358</v>
      </c>
      <c r="K432" s="341">
        <v>548.5</v>
      </c>
      <c r="L432" s="341">
        <v>532.9</v>
      </c>
      <c r="M432" s="341">
        <v>0.68767</v>
      </c>
      <c r="N432" s="1"/>
      <c r="O432" s="1"/>
    </row>
    <row r="433" spans="1:15" ht="12.75" customHeight="1">
      <c r="A433" s="30">
        <v>423</v>
      </c>
      <c r="B433" s="367" t="s">
        <v>515</v>
      </c>
      <c r="C433" s="341">
        <v>376.65</v>
      </c>
      <c r="D433" s="342">
        <v>372.01666666666665</v>
      </c>
      <c r="E433" s="342">
        <v>364.63333333333333</v>
      </c>
      <c r="F433" s="342">
        <v>352.61666666666667</v>
      </c>
      <c r="G433" s="342">
        <v>345.23333333333335</v>
      </c>
      <c r="H433" s="342">
        <v>384.0333333333333</v>
      </c>
      <c r="I433" s="342">
        <v>391.41666666666663</v>
      </c>
      <c r="J433" s="342">
        <v>403.43333333333328</v>
      </c>
      <c r="K433" s="341">
        <v>379.4</v>
      </c>
      <c r="L433" s="341">
        <v>360</v>
      </c>
      <c r="M433" s="341">
        <v>1.26261</v>
      </c>
      <c r="N433" s="1"/>
      <c r="O433" s="1"/>
    </row>
    <row r="434" spans="1:15" ht="12.75" customHeight="1">
      <c r="A434" s="30">
        <v>424</v>
      </c>
      <c r="B434" s="367" t="s">
        <v>517</v>
      </c>
      <c r="C434" s="341">
        <v>1897.9</v>
      </c>
      <c r="D434" s="342">
        <v>1880.3</v>
      </c>
      <c r="E434" s="342">
        <v>1845.6</v>
      </c>
      <c r="F434" s="342">
        <v>1793.3</v>
      </c>
      <c r="G434" s="342">
        <v>1758.6</v>
      </c>
      <c r="H434" s="342">
        <v>1932.6</v>
      </c>
      <c r="I434" s="342">
        <v>1967.3000000000002</v>
      </c>
      <c r="J434" s="342">
        <v>2019.6</v>
      </c>
      <c r="K434" s="341">
        <v>1915</v>
      </c>
      <c r="L434" s="341">
        <v>1828</v>
      </c>
      <c r="M434" s="341">
        <v>0.65219000000000005</v>
      </c>
      <c r="N434" s="1"/>
      <c r="O434" s="1"/>
    </row>
    <row r="435" spans="1:15" ht="12.75" customHeight="1">
      <c r="A435" s="30">
        <v>425</v>
      </c>
      <c r="B435" s="367" t="s">
        <v>518</v>
      </c>
      <c r="C435" s="341">
        <v>852.1</v>
      </c>
      <c r="D435" s="342">
        <v>843.75</v>
      </c>
      <c r="E435" s="342">
        <v>813.5</v>
      </c>
      <c r="F435" s="342">
        <v>774.9</v>
      </c>
      <c r="G435" s="342">
        <v>744.65</v>
      </c>
      <c r="H435" s="342">
        <v>882.35</v>
      </c>
      <c r="I435" s="342">
        <v>912.6</v>
      </c>
      <c r="J435" s="342">
        <v>951.2</v>
      </c>
      <c r="K435" s="341">
        <v>874</v>
      </c>
      <c r="L435" s="341">
        <v>805.15</v>
      </c>
      <c r="M435" s="341">
        <v>0.75639000000000001</v>
      </c>
      <c r="N435" s="1"/>
      <c r="O435" s="1"/>
    </row>
    <row r="436" spans="1:15" ht="12.75" customHeight="1">
      <c r="A436" s="30">
        <v>426</v>
      </c>
      <c r="B436" s="367" t="s">
        <v>195</v>
      </c>
      <c r="C436" s="341">
        <v>843.9</v>
      </c>
      <c r="D436" s="342">
        <v>837.30000000000007</v>
      </c>
      <c r="E436" s="342">
        <v>827.60000000000014</v>
      </c>
      <c r="F436" s="342">
        <v>811.30000000000007</v>
      </c>
      <c r="G436" s="342">
        <v>801.60000000000014</v>
      </c>
      <c r="H436" s="342">
        <v>853.60000000000014</v>
      </c>
      <c r="I436" s="342">
        <v>863.30000000000018</v>
      </c>
      <c r="J436" s="342">
        <v>879.60000000000014</v>
      </c>
      <c r="K436" s="341">
        <v>847</v>
      </c>
      <c r="L436" s="341">
        <v>821</v>
      </c>
      <c r="M436" s="341">
        <v>41.231389999999998</v>
      </c>
      <c r="N436" s="1"/>
      <c r="O436" s="1"/>
    </row>
    <row r="437" spans="1:15" ht="12.75" customHeight="1">
      <c r="A437" s="30">
        <v>427</v>
      </c>
      <c r="B437" s="367" t="s">
        <v>519</v>
      </c>
      <c r="C437" s="341">
        <v>486.05</v>
      </c>
      <c r="D437" s="342">
        <v>484.36666666666662</v>
      </c>
      <c r="E437" s="342">
        <v>472.73333333333323</v>
      </c>
      <c r="F437" s="342">
        <v>459.41666666666663</v>
      </c>
      <c r="G437" s="342">
        <v>447.78333333333325</v>
      </c>
      <c r="H437" s="342">
        <v>497.68333333333322</v>
      </c>
      <c r="I437" s="342">
        <v>509.31666666666655</v>
      </c>
      <c r="J437" s="342">
        <v>522.63333333333321</v>
      </c>
      <c r="K437" s="341">
        <v>496</v>
      </c>
      <c r="L437" s="341">
        <v>471.05</v>
      </c>
      <c r="M437" s="341">
        <v>5.5319900000000004</v>
      </c>
      <c r="N437" s="1"/>
      <c r="O437" s="1"/>
    </row>
    <row r="438" spans="1:15" ht="12.75" customHeight="1">
      <c r="A438" s="30">
        <v>428</v>
      </c>
      <c r="B438" s="367" t="s">
        <v>196</v>
      </c>
      <c r="C438" s="341">
        <v>447.55</v>
      </c>
      <c r="D438" s="342">
        <v>443.4666666666667</v>
      </c>
      <c r="E438" s="342">
        <v>436.93333333333339</v>
      </c>
      <c r="F438" s="342">
        <v>426.31666666666672</v>
      </c>
      <c r="G438" s="342">
        <v>419.78333333333342</v>
      </c>
      <c r="H438" s="342">
        <v>454.08333333333337</v>
      </c>
      <c r="I438" s="342">
        <v>460.61666666666667</v>
      </c>
      <c r="J438" s="342">
        <v>471.23333333333335</v>
      </c>
      <c r="K438" s="341">
        <v>450</v>
      </c>
      <c r="L438" s="341">
        <v>432.85</v>
      </c>
      <c r="M438" s="341">
        <v>16.897939999999998</v>
      </c>
      <c r="N438" s="1"/>
      <c r="O438" s="1"/>
    </row>
    <row r="439" spans="1:15" ht="12.75" customHeight="1">
      <c r="A439" s="30">
        <v>429</v>
      </c>
      <c r="B439" s="367" t="s">
        <v>522</v>
      </c>
      <c r="C439" s="341">
        <v>662.05</v>
      </c>
      <c r="D439" s="342">
        <v>662.33333333333337</v>
      </c>
      <c r="E439" s="342">
        <v>652.7166666666667</v>
      </c>
      <c r="F439" s="342">
        <v>643.38333333333333</v>
      </c>
      <c r="G439" s="342">
        <v>633.76666666666665</v>
      </c>
      <c r="H439" s="342">
        <v>671.66666666666674</v>
      </c>
      <c r="I439" s="342">
        <v>681.2833333333333</v>
      </c>
      <c r="J439" s="342">
        <v>690.61666666666679</v>
      </c>
      <c r="K439" s="341">
        <v>671.95</v>
      </c>
      <c r="L439" s="341">
        <v>653</v>
      </c>
      <c r="M439" s="341">
        <v>0.42312</v>
      </c>
      <c r="N439" s="1"/>
      <c r="O439" s="1"/>
    </row>
    <row r="440" spans="1:15" ht="12.75" customHeight="1">
      <c r="A440" s="30">
        <v>430</v>
      </c>
      <c r="B440" s="367" t="s">
        <v>520</v>
      </c>
      <c r="C440" s="341">
        <v>313.60000000000002</v>
      </c>
      <c r="D440" s="342">
        <v>306.53333333333336</v>
      </c>
      <c r="E440" s="342">
        <v>293.06666666666672</v>
      </c>
      <c r="F440" s="342">
        <v>272.53333333333336</v>
      </c>
      <c r="G440" s="342">
        <v>259.06666666666672</v>
      </c>
      <c r="H440" s="342">
        <v>327.06666666666672</v>
      </c>
      <c r="I440" s="342">
        <v>340.5333333333333</v>
      </c>
      <c r="J440" s="342">
        <v>361.06666666666672</v>
      </c>
      <c r="K440" s="341">
        <v>320</v>
      </c>
      <c r="L440" s="341">
        <v>286</v>
      </c>
      <c r="M440" s="341">
        <v>3.0281899999999999</v>
      </c>
      <c r="N440" s="1"/>
      <c r="O440" s="1"/>
    </row>
    <row r="441" spans="1:15" ht="12.75" customHeight="1">
      <c r="A441" s="30">
        <v>431</v>
      </c>
      <c r="B441" s="367" t="s">
        <v>521</v>
      </c>
      <c r="C441" s="341">
        <v>2042.4</v>
      </c>
      <c r="D441" s="342">
        <v>2042.6833333333332</v>
      </c>
      <c r="E441" s="342">
        <v>1996.3666666666663</v>
      </c>
      <c r="F441" s="342">
        <v>1950.3333333333333</v>
      </c>
      <c r="G441" s="342">
        <v>1904.0166666666664</v>
      </c>
      <c r="H441" s="342">
        <v>2088.7166666666662</v>
      </c>
      <c r="I441" s="342">
        <v>2135.0333333333333</v>
      </c>
      <c r="J441" s="342">
        <v>2181.0666666666662</v>
      </c>
      <c r="K441" s="341">
        <v>2089</v>
      </c>
      <c r="L441" s="341">
        <v>1996.65</v>
      </c>
      <c r="M441" s="341">
        <v>1.2130399999999999</v>
      </c>
      <c r="N441" s="1"/>
      <c r="O441" s="1"/>
    </row>
    <row r="442" spans="1:15" ht="12.75" customHeight="1">
      <c r="A442" s="30">
        <v>432</v>
      </c>
      <c r="B442" s="367" t="s">
        <v>523</v>
      </c>
      <c r="C442" s="341">
        <v>512.45000000000005</v>
      </c>
      <c r="D442" s="342">
        <v>509.56666666666666</v>
      </c>
      <c r="E442" s="342">
        <v>500.13333333333333</v>
      </c>
      <c r="F442" s="342">
        <v>487.81666666666666</v>
      </c>
      <c r="G442" s="342">
        <v>478.38333333333333</v>
      </c>
      <c r="H442" s="342">
        <v>521.88333333333333</v>
      </c>
      <c r="I442" s="342">
        <v>531.31666666666661</v>
      </c>
      <c r="J442" s="342">
        <v>543.63333333333333</v>
      </c>
      <c r="K442" s="341">
        <v>519</v>
      </c>
      <c r="L442" s="341">
        <v>497.25</v>
      </c>
      <c r="M442" s="341">
        <v>1.75257</v>
      </c>
      <c r="N442" s="1"/>
      <c r="O442" s="1"/>
    </row>
    <row r="443" spans="1:15" ht="12.75" customHeight="1">
      <c r="A443" s="30">
        <v>433</v>
      </c>
      <c r="B443" s="367" t="s">
        <v>524</v>
      </c>
      <c r="C443" s="341">
        <v>9.4</v>
      </c>
      <c r="D443" s="342">
        <v>9.1666666666666661</v>
      </c>
      <c r="E443" s="342">
        <v>8.8833333333333329</v>
      </c>
      <c r="F443" s="342">
        <v>8.3666666666666671</v>
      </c>
      <c r="G443" s="342">
        <v>8.0833333333333339</v>
      </c>
      <c r="H443" s="342">
        <v>9.6833333333333318</v>
      </c>
      <c r="I443" s="342">
        <v>9.9666666666666668</v>
      </c>
      <c r="J443" s="342">
        <v>10.483333333333331</v>
      </c>
      <c r="K443" s="341">
        <v>9.4499999999999993</v>
      </c>
      <c r="L443" s="341">
        <v>8.65</v>
      </c>
      <c r="M443" s="341">
        <v>718.97735999999998</v>
      </c>
      <c r="N443" s="1"/>
      <c r="O443" s="1"/>
    </row>
    <row r="444" spans="1:15" ht="12.75" customHeight="1">
      <c r="A444" s="30">
        <v>434</v>
      </c>
      <c r="B444" s="367" t="s">
        <v>511</v>
      </c>
      <c r="C444" s="341">
        <v>319.3</v>
      </c>
      <c r="D444" s="342">
        <v>317.51666666666665</v>
      </c>
      <c r="E444" s="342">
        <v>312.73333333333329</v>
      </c>
      <c r="F444" s="342">
        <v>306.16666666666663</v>
      </c>
      <c r="G444" s="342">
        <v>301.38333333333327</v>
      </c>
      <c r="H444" s="342">
        <v>324.08333333333331</v>
      </c>
      <c r="I444" s="342">
        <v>328.86666666666662</v>
      </c>
      <c r="J444" s="342">
        <v>335.43333333333334</v>
      </c>
      <c r="K444" s="341">
        <v>322.3</v>
      </c>
      <c r="L444" s="341">
        <v>310.95</v>
      </c>
      <c r="M444" s="341">
        <v>2.3928500000000001</v>
      </c>
      <c r="N444" s="1"/>
      <c r="O444" s="1"/>
    </row>
    <row r="445" spans="1:15" ht="12.75" customHeight="1">
      <c r="A445" s="30">
        <v>435</v>
      </c>
      <c r="B445" s="367" t="s">
        <v>525</v>
      </c>
      <c r="C445" s="341">
        <v>979.15</v>
      </c>
      <c r="D445" s="342">
        <v>967.55000000000007</v>
      </c>
      <c r="E445" s="342">
        <v>948.60000000000014</v>
      </c>
      <c r="F445" s="342">
        <v>918.05000000000007</v>
      </c>
      <c r="G445" s="342">
        <v>899.10000000000014</v>
      </c>
      <c r="H445" s="342">
        <v>998.10000000000014</v>
      </c>
      <c r="I445" s="342">
        <v>1017.0500000000002</v>
      </c>
      <c r="J445" s="342">
        <v>1047.6000000000001</v>
      </c>
      <c r="K445" s="341">
        <v>986.5</v>
      </c>
      <c r="L445" s="341">
        <v>937</v>
      </c>
      <c r="M445" s="341">
        <v>0.34659000000000001</v>
      </c>
      <c r="N445" s="1"/>
      <c r="O445" s="1"/>
    </row>
    <row r="446" spans="1:15" ht="12.75" customHeight="1">
      <c r="A446" s="30">
        <v>436</v>
      </c>
      <c r="B446" s="367" t="s">
        <v>277</v>
      </c>
      <c r="C446" s="341">
        <v>541.75</v>
      </c>
      <c r="D446" s="342">
        <v>541.86666666666667</v>
      </c>
      <c r="E446" s="342">
        <v>530.93333333333339</v>
      </c>
      <c r="F446" s="342">
        <v>520.11666666666667</v>
      </c>
      <c r="G446" s="342">
        <v>509.18333333333339</v>
      </c>
      <c r="H446" s="342">
        <v>552.68333333333339</v>
      </c>
      <c r="I446" s="342">
        <v>563.61666666666656</v>
      </c>
      <c r="J446" s="342">
        <v>574.43333333333339</v>
      </c>
      <c r="K446" s="341">
        <v>552.79999999999995</v>
      </c>
      <c r="L446" s="341">
        <v>531.04999999999995</v>
      </c>
      <c r="M446" s="341">
        <v>3.35188</v>
      </c>
      <c r="N446" s="1"/>
      <c r="O446" s="1"/>
    </row>
    <row r="447" spans="1:15" ht="12.75" customHeight="1">
      <c r="A447" s="30">
        <v>437</v>
      </c>
      <c r="B447" s="367" t="s">
        <v>530</v>
      </c>
      <c r="C447" s="341">
        <v>1565.85</v>
      </c>
      <c r="D447" s="342">
        <v>1544.6666666666667</v>
      </c>
      <c r="E447" s="342">
        <v>1502.3333333333335</v>
      </c>
      <c r="F447" s="342">
        <v>1438.8166666666668</v>
      </c>
      <c r="G447" s="342">
        <v>1396.4833333333336</v>
      </c>
      <c r="H447" s="342">
        <v>1608.1833333333334</v>
      </c>
      <c r="I447" s="342">
        <v>1650.5166666666669</v>
      </c>
      <c r="J447" s="342">
        <v>1714.0333333333333</v>
      </c>
      <c r="K447" s="341">
        <v>1587</v>
      </c>
      <c r="L447" s="341">
        <v>1481.15</v>
      </c>
      <c r="M447" s="341">
        <v>2.8291200000000001</v>
      </c>
      <c r="N447" s="1"/>
      <c r="O447" s="1"/>
    </row>
    <row r="448" spans="1:15" ht="12.75" customHeight="1">
      <c r="A448" s="30">
        <v>438</v>
      </c>
      <c r="B448" s="367" t="s">
        <v>531</v>
      </c>
      <c r="C448" s="341">
        <v>11771.8</v>
      </c>
      <c r="D448" s="342">
        <v>11801.933333333334</v>
      </c>
      <c r="E448" s="342">
        <v>11604.866666666669</v>
      </c>
      <c r="F448" s="342">
        <v>11437.933333333334</v>
      </c>
      <c r="G448" s="342">
        <v>11240.866666666669</v>
      </c>
      <c r="H448" s="342">
        <v>11968.866666666669</v>
      </c>
      <c r="I448" s="342">
        <v>12165.933333333334</v>
      </c>
      <c r="J448" s="342">
        <v>12332.866666666669</v>
      </c>
      <c r="K448" s="341">
        <v>11999</v>
      </c>
      <c r="L448" s="341">
        <v>11635</v>
      </c>
      <c r="M448" s="341">
        <v>1.102E-2</v>
      </c>
      <c r="N448" s="1"/>
      <c r="O448" s="1"/>
    </row>
    <row r="449" spans="1:15" ht="12.75" customHeight="1">
      <c r="A449" s="30">
        <v>439</v>
      </c>
      <c r="B449" s="367" t="s">
        <v>197</v>
      </c>
      <c r="C449" s="341">
        <v>841.25</v>
      </c>
      <c r="D449" s="342">
        <v>834.03333333333342</v>
      </c>
      <c r="E449" s="342">
        <v>821.66666666666686</v>
      </c>
      <c r="F449" s="342">
        <v>802.08333333333348</v>
      </c>
      <c r="G449" s="342">
        <v>789.71666666666692</v>
      </c>
      <c r="H449" s="342">
        <v>853.61666666666679</v>
      </c>
      <c r="I449" s="342">
        <v>865.98333333333335</v>
      </c>
      <c r="J449" s="342">
        <v>885.56666666666672</v>
      </c>
      <c r="K449" s="341">
        <v>846.4</v>
      </c>
      <c r="L449" s="341">
        <v>814.45</v>
      </c>
      <c r="M449" s="341">
        <v>11.99536</v>
      </c>
      <c r="N449" s="1"/>
      <c r="O449" s="1"/>
    </row>
    <row r="450" spans="1:15" ht="12.75" customHeight="1">
      <c r="A450" s="30">
        <v>440</v>
      </c>
      <c r="B450" s="367" t="s">
        <v>532</v>
      </c>
      <c r="C450" s="341">
        <v>194.7</v>
      </c>
      <c r="D450" s="342">
        <v>192.71666666666667</v>
      </c>
      <c r="E450" s="342">
        <v>190.08333333333334</v>
      </c>
      <c r="F450" s="342">
        <v>185.46666666666667</v>
      </c>
      <c r="G450" s="342">
        <v>182.83333333333334</v>
      </c>
      <c r="H450" s="342">
        <v>197.33333333333334</v>
      </c>
      <c r="I450" s="342">
        <v>199.96666666666667</v>
      </c>
      <c r="J450" s="342">
        <v>204.58333333333334</v>
      </c>
      <c r="K450" s="341">
        <v>195.35</v>
      </c>
      <c r="L450" s="341">
        <v>188.1</v>
      </c>
      <c r="M450" s="341">
        <v>6.2524300000000004</v>
      </c>
      <c r="N450" s="1"/>
      <c r="O450" s="1"/>
    </row>
    <row r="451" spans="1:15" ht="12.75" customHeight="1">
      <c r="A451" s="30">
        <v>441</v>
      </c>
      <c r="B451" s="367" t="s">
        <v>533</v>
      </c>
      <c r="C451" s="341">
        <v>1183.25</v>
      </c>
      <c r="D451" s="342">
        <v>1173.6666666666667</v>
      </c>
      <c r="E451" s="342">
        <v>1157.5833333333335</v>
      </c>
      <c r="F451" s="342">
        <v>1131.9166666666667</v>
      </c>
      <c r="G451" s="342">
        <v>1115.8333333333335</v>
      </c>
      <c r="H451" s="342">
        <v>1199.3333333333335</v>
      </c>
      <c r="I451" s="342">
        <v>1215.416666666667</v>
      </c>
      <c r="J451" s="342">
        <v>1241.0833333333335</v>
      </c>
      <c r="K451" s="341">
        <v>1189.75</v>
      </c>
      <c r="L451" s="341">
        <v>1148</v>
      </c>
      <c r="M451" s="341">
        <v>7.1326799999999997</v>
      </c>
      <c r="N451" s="1"/>
      <c r="O451" s="1"/>
    </row>
    <row r="452" spans="1:15" ht="12.75" customHeight="1">
      <c r="A452" s="30">
        <v>442</v>
      </c>
      <c r="B452" s="367" t="s">
        <v>198</v>
      </c>
      <c r="C452" s="341">
        <v>718.6</v>
      </c>
      <c r="D452" s="342">
        <v>711.31666666666661</v>
      </c>
      <c r="E452" s="342">
        <v>701.83333333333326</v>
      </c>
      <c r="F452" s="342">
        <v>685.06666666666661</v>
      </c>
      <c r="G452" s="342">
        <v>675.58333333333326</v>
      </c>
      <c r="H452" s="342">
        <v>728.08333333333326</v>
      </c>
      <c r="I452" s="342">
        <v>737.56666666666661</v>
      </c>
      <c r="J452" s="342">
        <v>754.33333333333326</v>
      </c>
      <c r="K452" s="341">
        <v>720.8</v>
      </c>
      <c r="L452" s="341">
        <v>694.55</v>
      </c>
      <c r="M452" s="341">
        <v>19.353439999999999</v>
      </c>
      <c r="N452" s="1"/>
      <c r="O452" s="1"/>
    </row>
    <row r="453" spans="1:15" ht="12.75" customHeight="1">
      <c r="A453" s="30">
        <v>443</v>
      </c>
      <c r="B453" s="367" t="s">
        <v>278</v>
      </c>
      <c r="C453" s="341">
        <v>6431.85</v>
      </c>
      <c r="D453" s="342">
        <v>6397.9666666666672</v>
      </c>
      <c r="E453" s="342">
        <v>6315.9333333333343</v>
      </c>
      <c r="F453" s="342">
        <v>6200.0166666666673</v>
      </c>
      <c r="G453" s="342">
        <v>6117.9833333333345</v>
      </c>
      <c r="H453" s="342">
        <v>6513.8833333333341</v>
      </c>
      <c r="I453" s="342">
        <v>6595.916666666667</v>
      </c>
      <c r="J453" s="342">
        <v>6711.8333333333339</v>
      </c>
      <c r="K453" s="341">
        <v>6480</v>
      </c>
      <c r="L453" s="341">
        <v>6282.05</v>
      </c>
      <c r="M453" s="341">
        <v>2.94069</v>
      </c>
      <c r="N453" s="1"/>
      <c r="O453" s="1"/>
    </row>
    <row r="454" spans="1:15" ht="12.75" customHeight="1">
      <c r="A454" s="30">
        <v>444</v>
      </c>
      <c r="B454" s="367" t="s">
        <v>199</v>
      </c>
      <c r="C454" s="341">
        <v>454.05</v>
      </c>
      <c r="D454" s="342">
        <v>450.61666666666673</v>
      </c>
      <c r="E454" s="342">
        <v>443.88333333333344</v>
      </c>
      <c r="F454" s="342">
        <v>433.7166666666667</v>
      </c>
      <c r="G454" s="342">
        <v>426.98333333333341</v>
      </c>
      <c r="H454" s="342">
        <v>460.78333333333347</v>
      </c>
      <c r="I454" s="342">
        <v>467.51666666666671</v>
      </c>
      <c r="J454" s="342">
        <v>477.68333333333351</v>
      </c>
      <c r="K454" s="341">
        <v>457.35</v>
      </c>
      <c r="L454" s="341">
        <v>440.45</v>
      </c>
      <c r="M454" s="341">
        <v>344.75468000000001</v>
      </c>
      <c r="N454" s="1"/>
      <c r="O454" s="1"/>
    </row>
    <row r="455" spans="1:15" ht="12.75" customHeight="1">
      <c r="A455" s="30">
        <v>445</v>
      </c>
      <c r="B455" s="367" t="s">
        <v>534</v>
      </c>
      <c r="C455" s="341">
        <v>216.8</v>
      </c>
      <c r="D455" s="342">
        <v>216.01666666666668</v>
      </c>
      <c r="E455" s="342">
        <v>212.13333333333335</v>
      </c>
      <c r="F455" s="342">
        <v>207.46666666666667</v>
      </c>
      <c r="G455" s="342">
        <v>203.58333333333334</v>
      </c>
      <c r="H455" s="342">
        <v>220.68333333333337</v>
      </c>
      <c r="I455" s="342">
        <v>224.56666666666669</v>
      </c>
      <c r="J455" s="342">
        <v>229.23333333333338</v>
      </c>
      <c r="K455" s="341">
        <v>219.9</v>
      </c>
      <c r="L455" s="341">
        <v>211.35</v>
      </c>
      <c r="M455" s="341">
        <v>23.985109999999999</v>
      </c>
      <c r="N455" s="1"/>
      <c r="O455" s="1"/>
    </row>
    <row r="456" spans="1:15" ht="12.75" customHeight="1">
      <c r="A456" s="30">
        <v>446</v>
      </c>
      <c r="B456" s="367" t="s">
        <v>200</v>
      </c>
      <c r="C456" s="341">
        <v>223.05</v>
      </c>
      <c r="D456" s="342">
        <v>220.5</v>
      </c>
      <c r="E456" s="342">
        <v>216.65</v>
      </c>
      <c r="F456" s="342">
        <v>210.25</v>
      </c>
      <c r="G456" s="342">
        <v>206.4</v>
      </c>
      <c r="H456" s="342">
        <v>226.9</v>
      </c>
      <c r="I456" s="342">
        <v>230.75000000000003</v>
      </c>
      <c r="J456" s="342">
        <v>237.15</v>
      </c>
      <c r="K456" s="341">
        <v>224.35</v>
      </c>
      <c r="L456" s="341">
        <v>214.1</v>
      </c>
      <c r="M456" s="341">
        <v>355.08015</v>
      </c>
      <c r="N456" s="1"/>
      <c r="O456" s="1"/>
    </row>
    <row r="457" spans="1:15" ht="12.75" customHeight="1">
      <c r="A457" s="30">
        <v>447</v>
      </c>
      <c r="B457" s="367" t="s">
        <v>201</v>
      </c>
      <c r="C457" s="341">
        <v>1220.75</v>
      </c>
      <c r="D457" s="342">
        <v>1191.6499999999999</v>
      </c>
      <c r="E457" s="342">
        <v>1158.2999999999997</v>
      </c>
      <c r="F457" s="342">
        <v>1095.8499999999999</v>
      </c>
      <c r="G457" s="342">
        <v>1062.4999999999998</v>
      </c>
      <c r="H457" s="342">
        <v>1254.0999999999997</v>
      </c>
      <c r="I457" s="342">
        <v>1287.4499999999996</v>
      </c>
      <c r="J457" s="342">
        <v>1349.8999999999996</v>
      </c>
      <c r="K457" s="341">
        <v>1225</v>
      </c>
      <c r="L457" s="341">
        <v>1129.2</v>
      </c>
      <c r="M457" s="341">
        <v>176.05446000000001</v>
      </c>
      <c r="N457" s="1"/>
      <c r="O457" s="1"/>
    </row>
    <row r="458" spans="1:15" ht="12.75" customHeight="1">
      <c r="A458" s="30">
        <v>448</v>
      </c>
      <c r="B458" s="367" t="s">
        <v>850</v>
      </c>
      <c r="C458" s="341">
        <v>707.8</v>
      </c>
      <c r="D458" s="342">
        <v>694.98333333333323</v>
      </c>
      <c r="E458" s="342">
        <v>673.46666666666647</v>
      </c>
      <c r="F458" s="342">
        <v>639.13333333333321</v>
      </c>
      <c r="G458" s="342">
        <v>617.61666666666645</v>
      </c>
      <c r="H458" s="342">
        <v>729.31666666666649</v>
      </c>
      <c r="I458" s="342">
        <v>750.83333333333314</v>
      </c>
      <c r="J458" s="342">
        <v>785.16666666666652</v>
      </c>
      <c r="K458" s="341">
        <v>716.5</v>
      </c>
      <c r="L458" s="341">
        <v>660.65</v>
      </c>
      <c r="M458" s="341">
        <v>0.91984999999999995</v>
      </c>
      <c r="N458" s="1"/>
      <c r="O458" s="1"/>
    </row>
    <row r="459" spans="1:15" ht="12.75" customHeight="1">
      <c r="A459" s="30">
        <v>449</v>
      </c>
      <c r="B459" s="367" t="s">
        <v>526</v>
      </c>
      <c r="C459" s="341">
        <v>1765.05</v>
      </c>
      <c r="D459" s="342">
        <v>1746.4833333333333</v>
      </c>
      <c r="E459" s="342">
        <v>1714.3166666666666</v>
      </c>
      <c r="F459" s="342">
        <v>1663.5833333333333</v>
      </c>
      <c r="G459" s="342">
        <v>1631.4166666666665</v>
      </c>
      <c r="H459" s="342">
        <v>1797.2166666666667</v>
      </c>
      <c r="I459" s="342">
        <v>1829.3833333333332</v>
      </c>
      <c r="J459" s="342">
        <v>1880.1166666666668</v>
      </c>
      <c r="K459" s="341">
        <v>1778.65</v>
      </c>
      <c r="L459" s="341">
        <v>1695.75</v>
      </c>
      <c r="M459" s="341">
        <v>0.15767</v>
      </c>
      <c r="N459" s="1"/>
      <c r="O459" s="1"/>
    </row>
    <row r="460" spans="1:15" ht="12.75" customHeight="1">
      <c r="A460" s="30">
        <v>450</v>
      </c>
      <c r="B460" s="367" t="s">
        <v>527</v>
      </c>
      <c r="C460" s="341">
        <v>643.1</v>
      </c>
      <c r="D460" s="342">
        <v>642.69999999999993</v>
      </c>
      <c r="E460" s="342">
        <v>610.39999999999986</v>
      </c>
      <c r="F460" s="342">
        <v>577.69999999999993</v>
      </c>
      <c r="G460" s="342">
        <v>545.39999999999986</v>
      </c>
      <c r="H460" s="342">
        <v>675.39999999999986</v>
      </c>
      <c r="I460" s="342">
        <v>707.69999999999982</v>
      </c>
      <c r="J460" s="342">
        <v>740.39999999999986</v>
      </c>
      <c r="K460" s="341">
        <v>675</v>
      </c>
      <c r="L460" s="341">
        <v>610</v>
      </c>
      <c r="M460" s="341">
        <v>0.25258000000000003</v>
      </c>
      <c r="N460" s="1"/>
      <c r="O460" s="1"/>
    </row>
    <row r="461" spans="1:15" ht="12.75" customHeight="1">
      <c r="A461" s="30">
        <v>451</v>
      </c>
      <c r="B461" s="367" t="s">
        <v>202</v>
      </c>
      <c r="C461" s="341">
        <v>3554.2</v>
      </c>
      <c r="D461" s="342">
        <v>3524.6166666666668</v>
      </c>
      <c r="E461" s="342">
        <v>3485.4833333333336</v>
      </c>
      <c r="F461" s="342">
        <v>3416.7666666666669</v>
      </c>
      <c r="G461" s="342">
        <v>3377.6333333333337</v>
      </c>
      <c r="H461" s="342">
        <v>3593.3333333333335</v>
      </c>
      <c r="I461" s="342">
        <v>3632.4666666666667</v>
      </c>
      <c r="J461" s="342">
        <v>3701.1833333333334</v>
      </c>
      <c r="K461" s="341">
        <v>3563.75</v>
      </c>
      <c r="L461" s="341">
        <v>3455.9</v>
      </c>
      <c r="M461" s="341">
        <v>32.889420000000001</v>
      </c>
      <c r="N461" s="1"/>
      <c r="O461" s="1"/>
    </row>
    <row r="462" spans="1:15" ht="12.75" customHeight="1">
      <c r="A462" s="30">
        <v>452</v>
      </c>
      <c r="B462" s="367" t="s">
        <v>535</v>
      </c>
      <c r="C462" s="341">
        <v>4105.45</v>
      </c>
      <c r="D462" s="342">
        <v>4060.8666666666668</v>
      </c>
      <c r="E462" s="342">
        <v>3906.6833333333334</v>
      </c>
      <c r="F462" s="342">
        <v>3707.9166666666665</v>
      </c>
      <c r="G462" s="342">
        <v>3553.7333333333331</v>
      </c>
      <c r="H462" s="342">
        <v>4259.6333333333332</v>
      </c>
      <c r="I462" s="342">
        <v>4413.8166666666675</v>
      </c>
      <c r="J462" s="342">
        <v>4612.5833333333339</v>
      </c>
      <c r="K462" s="341">
        <v>4215.05</v>
      </c>
      <c r="L462" s="341">
        <v>3862.1</v>
      </c>
      <c r="M462" s="341">
        <v>0.53812000000000004</v>
      </c>
      <c r="N462" s="1"/>
      <c r="O462" s="1"/>
    </row>
    <row r="463" spans="1:15" ht="12.75" customHeight="1">
      <c r="A463" s="30">
        <v>453</v>
      </c>
      <c r="B463" s="367" t="s">
        <v>203</v>
      </c>
      <c r="C463" s="341">
        <v>1410</v>
      </c>
      <c r="D463" s="342">
        <v>1397.7</v>
      </c>
      <c r="E463" s="342">
        <v>1375.5500000000002</v>
      </c>
      <c r="F463" s="342">
        <v>1341.1000000000001</v>
      </c>
      <c r="G463" s="342">
        <v>1318.9500000000003</v>
      </c>
      <c r="H463" s="342">
        <v>1432.15</v>
      </c>
      <c r="I463" s="342">
        <v>1454.3000000000002</v>
      </c>
      <c r="J463" s="342">
        <v>1488.75</v>
      </c>
      <c r="K463" s="341">
        <v>1419.85</v>
      </c>
      <c r="L463" s="341">
        <v>1363.25</v>
      </c>
      <c r="M463" s="341">
        <v>49.831400000000002</v>
      </c>
      <c r="N463" s="1"/>
      <c r="O463" s="1"/>
    </row>
    <row r="464" spans="1:15" ht="12.75" customHeight="1">
      <c r="A464" s="30">
        <v>454</v>
      </c>
      <c r="B464" s="367" t="s">
        <v>537</v>
      </c>
      <c r="C464" s="341">
        <v>1812.65</v>
      </c>
      <c r="D464" s="342">
        <v>1784.0666666666666</v>
      </c>
      <c r="E464" s="342">
        <v>1745.1333333333332</v>
      </c>
      <c r="F464" s="342">
        <v>1677.6166666666666</v>
      </c>
      <c r="G464" s="342">
        <v>1638.6833333333332</v>
      </c>
      <c r="H464" s="342">
        <v>1851.5833333333333</v>
      </c>
      <c r="I464" s="342">
        <v>1890.5166666666667</v>
      </c>
      <c r="J464" s="342">
        <v>1958.0333333333333</v>
      </c>
      <c r="K464" s="341">
        <v>1823</v>
      </c>
      <c r="L464" s="341">
        <v>1716.55</v>
      </c>
      <c r="M464" s="341">
        <v>0.40800999999999998</v>
      </c>
      <c r="N464" s="1"/>
      <c r="O464" s="1"/>
    </row>
    <row r="465" spans="1:15" ht="12.75" customHeight="1">
      <c r="A465" s="30">
        <v>455</v>
      </c>
      <c r="B465" s="367" t="s">
        <v>538</v>
      </c>
      <c r="C465" s="341">
        <v>858.1</v>
      </c>
      <c r="D465" s="342">
        <v>841.93333333333339</v>
      </c>
      <c r="E465" s="342">
        <v>822.16666666666674</v>
      </c>
      <c r="F465" s="342">
        <v>786.23333333333335</v>
      </c>
      <c r="G465" s="342">
        <v>766.4666666666667</v>
      </c>
      <c r="H465" s="342">
        <v>877.86666666666679</v>
      </c>
      <c r="I465" s="342">
        <v>897.63333333333344</v>
      </c>
      <c r="J465" s="342">
        <v>933.56666666666683</v>
      </c>
      <c r="K465" s="341">
        <v>861.7</v>
      </c>
      <c r="L465" s="341">
        <v>806</v>
      </c>
      <c r="M465" s="341">
        <v>0.46366000000000002</v>
      </c>
      <c r="N465" s="1"/>
      <c r="O465" s="1"/>
    </row>
    <row r="466" spans="1:15" ht="12.75" customHeight="1">
      <c r="A466" s="30">
        <v>456</v>
      </c>
      <c r="B466" s="367" t="s">
        <v>542</v>
      </c>
      <c r="C466" s="341">
        <v>1514.45</v>
      </c>
      <c r="D466" s="342">
        <v>1527.2166666666665</v>
      </c>
      <c r="E466" s="342">
        <v>1479.4333333333329</v>
      </c>
      <c r="F466" s="342">
        <v>1444.4166666666665</v>
      </c>
      <c r="G466" s="342">
        <v>1396.633333333333</v>
      </c>
      <c r="H466" s="342">
        <v>1562.2333333333329</v>
      </c>
      <c r="I466" s="342">
        <v>1610.0166666666662</v>
      </c>
      <c r="J466" s="342">
        <v>1645.0333333333328</v>
      </c>
      <c r="K466" s="341">
        <v>1575</v>
      </c>
      <c r="L466" s="341">
        <v>1492.2</v>
      </c>
      <c r="M466" s="341">
        <v>6.18398</v>
      </c>
      <c r="N466" s="1"/>
      <c r="O466" s="1"/>
    </row>
    <row r="467" spans="1:15" ht="12.75" customHeight="1">
      <c r="A467" s="30">
        <v>457</v>
      </c>
      <c r="B467" s="367" t="s">
        <v>539</v>
      </c>
      <c r="C467" s="341">
        <v>2027.45</v>
      </c>
      <c r="D467" s="342">
        <v>2042.4166666666667</v>
      </c>
      <c r="E467" s="342">
        <v>1987.0333333333333</v>
      </c>
      <c r="F467" s="342">
        <v>1946.6166666666666</v>
      </c>
      <c r="G467" s="342">
        <v>1891.2333333333331</v>
      </c>
      <c r="H467" s="342">
        <v>2082.8333333333335</v>
      </c>
      <c r="I467" s="342">
        <v>2138.2166666666672</v>
      </c>
      <c r="J467" s="342">
        <v>2178.6333333333337</v>
      </c>
      <c r="K467" s="341">
        <v>2097.8000000000002</v>
      </c>
      <c r="L467" s="341">
        <v>2002</v>
      </c>
      <c r="M467" s="341">
        <v>0.39587</v>
      </c>
      <c r="N467" s="1"/>
      <c r="O467" s="1"/>
    </row>
    <row r="468" spans="1:15" ht="12.75" customHeight="1">
      <c r="A468" s="30">
        <v>458</v>
      </c>
      <c r="B468" s="367" t="s">
        <v>204</v>
      </c>
      <c r="C468" s="341">
        <v>2546.5500000000002</v>
      </c>
      <c r="D468" s="342">
        <v>2513.4</v>
      </c>
      <c r="E468" s="342">
        <v>2463.15</v>
      </c>
      <c r="F468" s="342">
        <v>2379.75</v>
      </c>
      <c r="G468" s="342">
        <v>2329.5</v>
      </c>
      <c r="H468" s="342">
        <v>2596.8000000000002</v>
      </c>
      <c r="I468" s="342">
        <v>2647.05</v>
      </c>
      <c r="J468" s="342">
        <v>2730.4500000000003</v>
      </c>
      <c r="K468" s="341">
        <v>2563.65</v>
      </c>
      <c r="L468" s="341">
        <v>2430</v>
      </c>
      <c r="M468" s="341">
        <v>23.558910000000001</v>
      </c>
      <c r="N468" s="1"/>
      <c r="O468" s="1"/>
    </row>
    <row r="469" spans="1:15" ht="12.75" customHeight="1">
      <c r="A469" s="30">
        <v>459</v>
      </c>
      <c r="B469" s="367" t="s">
        <v>205</v>
      </c>
      <c r="C469" s="341">
        <v>2749.9</v>
      </c>
      <c r="D469" s="342">
        <v>2736.1833333333329</v>
      </c>
      <c r="E469" s="342">
        <v>2693.4166666666661</v>
      </c>
      <c r="F469" s="342">
        <v>2636.9333333333329</v>
      </c>
      <c r="G469" s="342">
        <v>2594.1666666666661</v>
      </c>
      <c r="H469" s="342">
        <v>2792.6666666666661</v>
      </c>
      <c r="I469" s="342">
        <v>2835.4333333333334</v>
      </c>
      <c r="J469" s="342">
        <v>2891.9166666666661</v>
      </c>
      <c r="K469" s="341">
        <v>2778.95</v>
      </c>
      <c r="L469" s="341">
        <v>2679.7</v>
      </c>
      <c r="M469" s="341">
        <v>2.4672000000000001</v>
      </c>
      <c r="N469" s="1"/>
      <c r="O469" s="1"/>
    </row>
    <row r="470" spans="1:15" ht="12.75" customHeight="1">
      <c r="A470" s="30">
        <v>460</v>
      </c>
      <c r="B470" s="367" t="s">
        <v>206</v>
      </c>
      <c r="C470" s="341">
        <v>475.2</v>
      </c>
      <c r="D470" s="342">
        <v>469.75</v>
      </c>
      <c r="E470" s="342">
        <v>462.5</v>
      </c>
      <c r="F470" s="342">
        <v>449.8</v>
      </c>
      <c r="G470" s="342">
        <v>442.55</v>
      </c>
      <c r="H470" s="342">
        <v>482.45</v>
      </c>
      <c r="I470" s="342">
        <v>489.7</v>
      </c>
      <c r="J470" s="342">
        <v>502.4</v>
      </c>
      <c r="K470" s="341">
        <v>477</v>
      </c>
      <c r="L470" s="341">
        <v>457.05</v>
      </c>
      <c r="M470" s="341">
        <v>3.7980200000000002</v>
      </c>
      <c r="N470" s="1"/>
      <c r="O470" s="1"/>
    </row>
    <row r="471" spans="1:15" ht="12.75" customHeight="1">
      <c r="A471" s="30">
        <v>461</v>
      </c>
      <c r="B471" s="367" t="s">
        <v>207</v>
      </c>
      <c r="C471" s="341">
        <v>1108.0999999999999</v>
      </c>
      <c r="D471" s="342">
        <v>1085.7333333333333</v>
      </c>
      <c r="E471" s="342">
        <v>1052.4666666666667</v>
      </c>
      <c r="F471" s="342">
        <v>996.83333333333326</v>
      </c>
      <c r="G471" s="342">
        <v>963.56666666666661</v>
      </c>
      <c r="H471" s="342">
        <v>1141.3666666666668</v>
      </c>
      <c r="I471" s="342">
        <v>1174.6333333333337</v>
      </c>
      <c r="J471" s="342">
        <v>1230.2666666666669</v>
      </c>
      <c r="K471" s="341">
        <v>1119</v>
      </c>
      <c r="L471" s="341">
        <v>1030.0999999999999</v>
      </c>
      <c r="M471" s="341">
        <v>11.026210000000001</v>
      </c>
      <c r="N471" s="1"/>
      <c r="O471" s="1"/>
    </row>
    <row r="472" spans="1:15" ht="12.75" customHeight="1">
      <c r="A472" s="30">
        <v>462</v>
      </c>
      <c r="B472" s="367" t="s">
        <v>540</v>
      </c>
      <c r="C472" s="341">
        <v>50.75</v>
      </c>
      <c r="D472" s="342">
        <v>49.866666666666667</v>
      </c>
      <c r="E472" s="342">
        <v>48.633333333333333</v>
      </c>
      <c r="F472" s="342">
        <v>46.516666666666666</v>
      </c>
      <c r="G472" s="342">
        <v>45.283333333333331</v>
      </c>
      <c r="H472" s="342">
        <v>51.983333333333334</v>
      </c>
      <c r="I472" s="342">
        <v>53.216666666666669</v>
      </c>
      <c r="J472" s="342">
        <v>55.333333333333336</v>
      </c>
      <c r="K472" s="341">
        <v>51.1</v>
      </c>
      <c r="L472" s="341">
        <v>47.75</v>
      </c>
      <c r="M472" s="341">
        <v>65.11618</v>
      </c>
      <c r="N472" s="1"/>
      <c r="O472" s="1"/>
    </row>
    <row r="473" spans="1:15" ht="12.75" customHeight="1">
      <c r="A473" s="30">
        <v>463</v>
      </c>
      <c r="B473" s="367" t="s">
        <v>541</v>
      </c>
      <c r="C473" s="341">
        <v>176</v>
      </c>
      <c r="D473" s="342">
        <v>176.13333333333335</v>
      </c>
      <c r="E473" s="342">
        <v>173.41666666666671</v>
      </c>
      <c r="F473" s="342">
        <v>170.83333333333337</v>
      </c>
      <c r="G473" s="342">
        <v>168.11666666666673</v>
      </c>
      <c r="H473" s="342">
        <v>178.7166666666667</v>
      </c>
      <c r="I473" s="342">
        <v>181.43333333333334</v>
      </c>
      <c r="J473" s="342">
        <v>184.01666666666668</v>
      </c>
      <c r="K473" s="341">
        <v>178.85</v>
      </c>
      <c r="L473" s="341">
        <v>173.55</v>
      </c>
      <c r="M473" s="341">
        <v>2.6798199999999999</v>
      </c>
      <c r="N473" s="1"/>
      <c r="O473" s="1"/>
    </row>
    <row r="474" spans="1:15" ht="12.75" customHeight="1">
      <c r="A474" s="30">
        <v>464</v>
      </c>
      <c r="B474" s="367" t="s">
        <v>528</v>
      </c>
      <c r="C474" s="341">
        <v>791.25</v>
      </c>
      <c r="D474" s="342">
        <v>788.08333333333337</v>
      </c>
      <c r="E474" s="342">
        <v>776.16666666666674</v>
      </c>
      <c r="F474" s="342">
        <v>761.08333333333337</v>
      </c>
      <c r="G474" s="342">
        <v>749.16666666666674</v>
      </c>
      <c r="H474" s="342">
        <v>803.16666666666674</v>
      </c>
      <c r="I474" s="342">
        <v>815.08333333333348</v>
      </c>
      <c r="J474" s="342">
        <v>830.16666666666674</v>
      </c>
      <c r="K474" s="341">
        <v>800</v>
      </c>
      <c r="L474" s="341">
        <v>773</v>
      </c>
      <c r="M474" s="341">
        <v>0.50573999999999997</v>
      </c>
      <c r="N474" s="1"/>
      <c r="O474" s="1"/>
    </row>
    <row r="475" spans="1:15" ht="12.75" customHeight="1">
      <c r="A475" s="30">
        <v>465</v>
      </c>
      <c r="B475" s="367" t="s">
        <v>851</v>
      </c>
      <c r="C475" s="341">
        <v>117.6</v>
      </c>
      <c r="D475" s="342">
        <v>113.86666666666667</v>
      </c>
      <c r="E475" s="342">
        <v>110.13333333333335</v>
      </c>
      <c r="F475" s="342">
        <v>102.66666666666669</v>
      </c>
      <c r="G475" s="342">
        <v>98.933333333333366</v>
      </c>
      <c r="H475" s="342">
        <v>121.33333333333334</v>
      </c>
      <c r="I475" s="342">
        <v>125.06666666666666</v>
      </c>
      <c r="J475" s="342">
        <v>132.53333333333333</v>
      </c>
      <c r="K475" s="341">
        <v>117.6</v>
      </c>
      <c r="L475" s="341">
        <v>106.4</v>
      </c>
      <c r="M475" s="341">
        <v>53.820869999999999</v>
      </c>
      <c r="N475" s="1"/>
      <c r="O475" s="1"/>
    </row>
    <row r="476" spans="1:15" ht="12.75" customHeight="1">
      <c r="A476" s="30">
        <v>466</v>
      </c>
      <c r="B476" s="367" t="s">
        <v>529</v>
      </c>
      <c r="C476" s="341">
        <v>61.35</v>
      </c>
      <c r="D476" s="342">
        <v>60.416666666666664</v>
      </c>
      <c r="E476" s="342">
        <v>57.983333333333327</v>
      </c>
      <c r="F476" s="342">
        <v>54.61666666666666</v>
      </c>
      <c r="G476" s="342">
        <v>52.183333333333323</v>
      </c>
      <c r="H476" s="342">
        <v>63.783333333333331</v>
      </c>
      <c r="I476" s="342">
        <v>66.216666666666669</v>
      </c>
      <c r="J476" s="342">
        <v>69.583333333333343</v>
      </c>
      <c r="K476" s="341">
        <v>62.85</v>
      </c>
      <c r="L476" s="341">
        <v>57.05</v>
      </c>
      <c r="M476" s="341">
        <v>124.36633</v>
      </c>
      <c r="N476" s="1"/>
      <c r="O476" s="1"/>
    </row>
    <row r="477" spans="1:15" ht="12.75" customHeight="1">
      <c r="A477" s="30">
        <v>467</v>
      </c>
      <c r="B477" s="367" t="s">
        <v>208</v>
      </c>
      <c r="C477" s="341">
        <v>617.6</v>
      </c>
      <c r="D477" s="342">
        <v>619.18333333333339</v>
      </c>
      <c r="E477" s="342">
        <v>608.41666666666674</v>
      </c>
      <c r="F477" s="342">
        <v>599.23333333333335</v>
      </c>
      <c r="G477" s="342">
        <v>588.4666666666667</v>
      </c>
      <c r="H477" s="342">
        <v>628.36666666666679</v>
      </c>
      <c r="I477" s="342">
        <v>639.13333333333344</v>
      </c>
      <c r="J477" s="342">
        <v>648.31666666666683</v>
      </c>
      <c r="K477" s="341">
        <v>629.95000000000005</v>
      </c>
      <c r="L477" s="341">
        <v>610</v>
      </c>
      <c r="M477" s="341">
        <v>16.15551</v>
      </c>
      <c r="N477" s="1"/>
      <c r="O477" s="1"/>
    </row>
    <row r="478" spans="1:15" ht="12.75" customHeight="1">
      <c r="A478" s="30">
        <v>468</v>
      </c>
      <c r="B478" s="367" t="s">
        <v>209</v>
      </c>
      <c r="C478" s="341">
        <v>1500.95</v>
      </c>
      <c r="D478" s="342">
        <v>1492.9333333333334</v>
      </c>
      <c r="E478" s="342">
        <v>1468.2666666666669</v>
      </c>
      <c r="F478" s="342">
        <v>1435.5833333333335</v>
      </c>
      <c r="G478" s="342">
        <v>1410.916666666667</v>
      </c>
      <c r="H478" s="342">
        <v>1525.6166666666668</v>
      </c>
      <c r="I478" s="342">
        <v>1550.2833333333333</v>
      </c>
      <c r="J478" s="342">
        <v>1582.9666666666667</v>
      </c>
      <c r="K478" s="341">
        <v>1517.6</v>
      </c>
      <c r="L478" s="341">
        <v>1460.25</v>
      </c>
      <c r="M478" s="341">
        <v>5.2105199999999998</v>
      </c>
      <c r="N478" s="1"/>
      <c r="O478" s="1"/>
    </row>
    <row r="479" spans="1:15" ht="12.75" customHeight="1">
      <c r="A479" s="30">
        <v>469</v>
      </c>
      <c r="B479" s="367" t="s">
        <v>543</v>
      </c>
      <c r="C479" s="341">
        <v>11.8</v>
      </c>
      <c r="D479" s="342">
        <v>11.766666666666666</v>
      </c>
      <c r="E479" s="342">
        <v>11.683333333333332</v>
      </c>
      <c r="F479" s="342">
        <v>11.566666666666666</v>
      </c>
      <c r="G479" s="342">
        <v>11.483333333333333</v>
      </c>
      <c r="H479" s="342">
        <v>11.883333333333331</v>
      </c>
      <c r="I479" s="342">
        <v>11.966666666666667</v>
      </c>
      <c r="J479" s="342">
        <v>12.08333333333333</v>
      </c>
      <c r="K479" s="341">
        <v>11.85</v>
      </c>
      <c r="L479" s="341">
        <v>11.65</v>
      </c>
      <c r="M479" s="341">
        <v>35.041840000000001</v>
      </c>
      <c r="N479" s="1"/>
      <c r="O479" s="1"/>
    </row>
    <row r="480" spans="1:15" ht="12.75" customHeight="1">
      <c r="A480" s="30">
        <v>470</v>
      </c>
      <c r="B480" s="367" t="s">
        <v>544</v>
      </c>
      <c r="C480" s="341">
        <v>519.9</v>
      </c>
      <c r="D480" s="342">
        <v>514.93333333333339</v>
      </c>
      <c r="E480" s="342">
        <v>506.61666666666679</v>
      </c>
      <c r="F480" s="342">
        <v>493.33333333333337</v>
      </c>
      <c r="G480" s="342">
        <v>485.01666666666677</v>
      </c>
      <c r="H480" s="342">
        <v>528.21666666666681</v>
      </c>
      <c r="I480" s="342">
        <v>536.53333333333342</v>
      </c>
      <c r="J480" s="342">
        <v>549.81666666666683</v>
      </c>
      <c r="K480" s="341">
        <v>523.25</v>
      </c>
      <c r="L480" s="341">
        <v>501.65</v>
      </c>
      <c r="M480" s="341">
        <v>1.31595</v>
      </c>
      <c r="N480" s="1"/>
      <c r="O480" s="1"/>
    </row>
    <row r="481" spans="1:15" ht="12.75" customHeight="1">
      <c r="A481" s="30">
        <v>471</v>
      </c>
      <c r="B481" s="367" t="s">
        <v>546</v>
      </c>
      <c r="C481" s="341">
        <v>107.5</v>
      </c>
      <c r="D481" s="342">
        <v>106.81666666666666</v>
      </c>
      <c r="E481" s="342">
        <v>105.38333333333333</v>
      </c>
      <c r="F481" s="342">
        <v>103.26666666666667</v>
      </c>
      <c r="G481" s="342">
        <v>101.83333333333333</v>
      </c>
      <c r="H481" s="342">
        <v>108.93333333333332</v>
      </c>
      <c r="I481" s="342">
        <v>110.36666666666666</v>
      </c>
      <c r="J481" s="342">
        <v>112.48333333333332</v>
      </c>
      <c r="K481" s="341">
        <v>108.25</v>
      </c>
      <c r="L481" s="341">
        <v>104.7</v>
      </c>
      <c r="M481" s="341">
        <v>7.0382499999999997</v>
      </c>
      <c r="N481" s="1"/>
      <c r="O481" s="1"/>
    </row>
    <row r="482" spans="1:15" ht="12.75" customHeight="1">
      <c r="A482" s="30">
        <v>472</v>
      </c>
      <c r="B482" s="367" t="s">
        <v>547</v>
      </c>
      <c r="C482" s="341">
        <v>17.2</v>
      </c>
      <c r="D482" s="342">
        <v>16.983333333333331</v>
      </c>
      <c r="E482" s="342">
        <v>16.566666666666663</v>
      </c>
      <c r="F482" s="342">
        <v>15.933333333333334</v>
      </c>
      <c r="G482" s="342">
        <v>15.516666666666666</v>
      </c>
      <c r="H482" s="342">
        <v>17.61666666666666</v>
      </c>
      <c r="I482" s="342">
        <v>18.033333333333324</v>
      </c>
      <c r="J482" s="342">
        <v>18.666666666666657</v>
      </c>
      <c r="K482" s="341">
        <v>17.399999999999999</v>
      </c>
      <c r="L482" s="341">
        <v>16.350000000000001</v>
      </c>
      <c r="M482" s="341">
        <v>14.51864</v>
      </c>
      <c r="N482" s="1"/>
      <c r="O482" s="1"/>
    </row>
    <row r="483" spans="1:15" ht="12.75" customHeight="1">
      <c r="A483" s="30">
        <v>473</v>
      </c>
      <c r="B483" s="367" t="s">
        <v>210</v>
      </c>
      <c r="C483" s="341">
        <v>6567.9</v>
      </c>
      <c r="D483" s="342">
        <v>6536.6833333333334</v>
      </c>
      <c r="E483" s="342">
        <v>6471.3666666666668</v>
      </c>
      <c r="F483" s="342">
        <v>6374.833333333333</v>
      </c>
      <c r="G483" s="342">
        <v>6309.5166666666664</v>
      </c>
      <c r="H483" s="342">
        <v>6633.2166666666672</v>
      </c>
      <c r="I483" s="342">
        <v>6698.5333333333347</v>
      </c>
      <c r="J483" s="342">
        <v>6795.0666666666675</v>
      </c>
      <c r="K483" s="341">
        <v>6602</v>
      </c>
      <c r="L483" s="341">
        <v>6440.15</v>
      </c>
      <c r="M483" s="341">
        <v>5.5728900000000001</v>
      </c>
      <c r="N483" s="1"/>
      <c r="O483" s="1"/>
    </row>
    <row r="484" spans="1:15" ht="12.75" customHeight="1">
      <c r="A484" s="30">
        <v>474</v>
      </c>
      <c r="B484" s="367" t="s">
        <v>279</v>
      </c>
      <c r="C484" s="341">
        <v>40.15</v>
      </c>
      <c r="D484" s="342">
        <v>39.983333333333327</v>
      </c>
      <c r="E484" s="342">
        <v>39.566666666666656</v>
      </c>
      <c r="F484" s="342">
        <v>38.983333333333327</v>
      </c>
      <c r="G484" s="342">
        <v>38.566666666666656</v>
      </c>
      <c r="H484" s="342">
        <v>40.566666666666656</v>
      </c>
      <c r="I484" s="342">
        <v>40.983333333333327</v>
      </c>
      <c r="J484" s="342">
        <v>41.566666666666656</v>
      </c>
      <c r="K484" s="341">
        <v>40.4</v>
      </c>
      <c r="L484" s="341">
        <v>39.4</v>
      </c>
      <c r="M484" s="341">
        <v>86.617239999999995</v>
      </c>
      <c r="N484" s="1"/>
      <c r="O484" s="1"/>
    </row>
    <row r="485" spans="1:15" ht="12.75" customHeight="1">
      <c r="A485" s="30">
        <v>475</v>
      </c>
      <c r="B485" s="367" t="s">
        <v>211</v>
      </c>
      <c r="C485" s="341">
        <v>665.45</v>
      </c>
      <c r="D485" s="342">
        <v>659.5</v>
      </c>
      <c r="E485" s="342">
        <v>650.04999999999995</v>
      </c>
      <c r="F485" s="342">
        <v>634.65</v>
      </c>
      <c r="G485" s="342">
        <v>625.19999999999993</v>
      </c>
      <c r="H485" s="342">
        <v>674.9</v>
      </c>
      <c r="I485" s="342">
        <v>684.35</v>
      </c>
      <c r="J485" s="342">
        <v>699.75</v>
      </c>
      <c r="K485" s="341">
        <v>668.95</v>
      </c>
      <c r="L485" s="341">
        <v>644.1</v>
      </c>
      <c r="M485" s="341">
        <v>30.60915</v>
      </c>
      <c r="N485" s="1"/>
      <c r="O485" s="1"/>
    </row>
    <row r="486" spans="1:15" ht="12.75" customHeight="1">
      <c r="A486" s="30">
        <v>476</v>
      </c>
      <c r="B486" s="367" t="s">
        <v>545</v>
      </c>
      <c r="C486" s="341">
        <v>836.05</v>
      </c>
      <c r="D486" s="342">
        <v>813.69999999999993</v>
      </c>
      <c r="E486" s="342">
        <v>742.84999999999991</v>
      </c>
      <c r="F486" s="342">
        <v>649.65</v>
      </c>
      <c r="G486" s="342">
        <v>578.79999999999995</v>
      </c>
      <c r="H486" s="342">
        <v>906.89999999999986</v>
      </c>
      <c r="I486" s="342">
        <v>977.75</v>
      </c>
      <c r="J486" s="342">
        <v>1070.9499999999998</v>
      </c>
      <c r="K486" s="341">
        <v>884.55</v>
      </c>
      <c r="L486" s="341">
        <v>720.5</v>
      </c>
      <c r="M486" s="341">
        <v>13.609970000000001</v>
      </c>
      <c r="N486" s="1"/>
      <c r="O486" s="1"/>
    </row>
    <row r="487" spans="1:15" ht="12.75" customHeight="1">
      <c r="A487" s="30">
        <v>477</v>
      </c>
      <c r="B487" s="367" t="s">
        <v>550</v>
      </c>
      <c r="C487" s="341">
        <v>410.1</v>
      </c>
      <c r="D487" s="342">
        <v>407.66666666666669</v>
      </c>
      <c r="E487" s="342">
        <v>397.33333333333337</v>
      </c>
      <c r="F487" s="342">
        <v>384.56666666666666</v>
      </c>
      <c r="G487" s="342">
        <v>374.23333333333335</v>
      </c>
      <c r="H487" s="342">
        <v>420.43333333333339</v>
      </c>
      <c r="I487" s="342">
        <v>430.76666666666677</v>
      </c>
      <c r="J487" s="342">
        <v>443.53333333333342</v>
      </c>
      <c r="K487" s="341">
        <v>418</v>
      </c>
      <c r="L487" s="341">
        <v>394.9</v>
      </c>
      <c r="M487" s="341">
        <v>0.69854000000000005</v>
      </c>
      <c r="N487" s="1"/>
      <c r="O487" s="1"/>
    </row>
    <row r="488" spans="1:15" ht="12.75" customHeight="1">
      <c r="A488" s="30">
        <v>478</v>
      </c>
      <c r="B488" s="367" t="s">
        <v>551</v>
      </c>
      <c r="C488" s="341">
        <v>31.3</v>
      </c>
      <c r="D488" s="342">
        <v>31.45</v>
      </c>
      <c r="E488" s="342">
        <v>30.5</v>
      </c>
      <c r="F488" s="342">
        <v>29.7</v>
      </c>
      <c r="G488" s="342">
        <v>28.75</v>
      </c>
      <c r="H488" s="342">
        <v>32.25</v>
      </c>
      <c r="I488" s="342">
        <v>33.199999999999996</v>
      </c>
      <c r="J488" s="342">
        <v>34</v>
      </c>
      <c r="K488" s="341">
        <v>32.4</v>
      </c>
      <c r="L488" s="341">
        <v>30.65</v>
      </c>
      <c r="M488" s="341">
        <v>33.630490000000002</v>
      </c>
      <c r="N488" s="1"/>
      <c r="O488" s="1"/>
    </row>
    <row r="489" spans="1:15" ht="12.75" customHeight="1">
      <c r="A489" s="30">
        <v>479</v>
      </c>
      <c r="B489" s="367" t="s">
        <v>552</v>
      </c>
      <c r="C489" s="341">
        <v>886.35</v>
      </c>
      <c r="D489" s="342">
        <v>868.08333333333337</v>
      </c>
      <c r="E489" s="342">
        <v>844.26666666666677</v>
      </c>
      <c r="F489" s="342">
        <v>802.18333333333339</v>
      </c>
      <c r="G489" s="342">
        <v>778.36666666666679</v>
      </c>
      <c r="H489" s="342">
        <v>910.16666666666674</v>
      </c>
      <c r="I489" s="342">
        <v>933.98333333333335</v>
      </c>
      <c r="J489" s="342">
        <v>976.06666666666672</v>
      </c>
      <c r="K489" s="341">
        <v>891.9</v>
      </c>
      <c r="L489" s="341">
        <v>826</v>
      </c>
      <c r="M489" s="341">
        <v>0.47732999999999998</v>
      </c>
      <c r="N489" s="1"/>
      <c r="O489" s="1"/>
    </row>
    <row r="490" spans="1:15" ht="12.75" customHeight="1">
      <c r="A490" s="30">
        <v>480</v>
      </c>
      <c r="B490" s="367" t="s">
        <v>554</v>
      </c>
      <c r="C490" s="341">
        <v>355.9</v>
      </c>
      <c r="D490" s="342">
        <v>358.66666666666669</v>
      </c>
      <c r="E490" s="342">
        <v>350.93333333333339</v>
      </c>
      <c r="F490" s="342">
        <v>345.9666666666667</v>
      </c>
      <c r="G490" s="342">
        <v>338.23333333333341</v>
      </c>
      <c r="H490" s="342">
        <v>363.63333333333338</v>
      </c>
      <c r="I490" s="342">
        <v>371.36666666666662</v>
      </c>
      <c r="J490" s="342">
        <v>376.33333333333337</v>
      </c>
      <c r="K490" s="341">
        <v>366.4</v>
      </c>
      <c r="L490" s="341">
        <v>353.7</v>
      </c>
      <c r="M490" s="341">
        <v>2.5232100000000002</v>
      </c>
      <c r="N490" s="1"/>
      <c r="O490" s="1"/>
    </row>
    <row r="491" spans="1:15" ht="12.75" customHeight="1">
      <c r="A491" s="30">
        <v>481</v>
      </c>
      <c r="B491" s="367" t="s">
        <v>281</v>
      </c>
      <c r="C491" s="341">
        <v>945.5</v>
      </c>
      <c r="D491" s="342">
        <v>938.16666666666663</v>
      </c>
      <c r="E491" s="342">
        <v>925.33333333333326</v>
      </c>
      <c r="F491" s="342">
        <v>905.16666666666663</v>
      </c>
      <c r="G491" s="342">
        <v>892.33333333333326</v>
      </c>
      <c r="H491" s="342">
        <v>958.33333333333326</v>
      </c>
      <c r="I491" s="342">
        <v>971.16666666666652</v>
      </c>
      <c r="J491" s="342">
        <v>991.33333333333326</v>
      </c>
      <c r="K491" s="341">
        <v>951</v>
      </c>
      <c r="L491" s="341">
        <v>918</v>
      </c>
      <c r="M491" s="341">
        <v>2.6490999999999998</v>
      </c>
      <c r="N491" s="1"/>
      <c r="O491" s="1"/>
    </row>
    <row r="492" spans="1:15" ht="12.75" customHeight="1">
      <c r="A492" s="30">
        <v>482</v>
      </c>
      <c r="B492" s="367" t="s">
        <v>212</v>
      </c>
      <c r="C492" s="341">
        <v>380.3</v>
      </c>
      <c r="D492" s="342">
        <v>372.81666666666666</v>
      </c>
      <c r="E492" s="342">
        <v>364.23333333333335</v>
      </c>
      <c r="F492" s="342">
        <v>348.16666666666669</v>
      </c>
      <c r="G492" s="342">
        <v>339.58333333333337</v>
      </c>
      <c r="H492" s="342">
        <v>388.88333333333333</v>
      </c>
      <c r="I492" s="342">
        <v>397.4666666666667</v>
      </c>
      <c r="J492" s="342">
        <v>413.5333333333333</v>
      </c>
      <c r="K492" s="341">
        <v>381.4</v>
      </c>
      <c r="L492" s="341">
        <v>356.75</v>
      </c>
      <c r="M492" s="341">
        <v>138.22663</v>
      </c>
      <c r="N492" s="1"/>
      <c r="O492" s="1"/>
    </row>
    <row r="493" spans="1:15" ht="12.75" customHeight="1">
      <c r="A493" s="30">
        <v>483</v>
      </c>
      <c r="B493" s="367" t="s">
        <v>555</v>
      </c>
      <c r="C493" s="341">
        <v>1999.15</v>
      </c>
      <c r="D493" s="342">
        <v>1975.4833333333333</v>
      </c>
      <c r="E493" s="342">
        <v>1925.9666666666667</v>
      </c>
      <c r="F493" s="342">
        <v>1852.7833333333333</v>
      </c>
      <c r="G493" s="342">
        <v>1803.2666666666667</v>
      </c>
      <c r="H493" s="342">
        <v>2048.666666666667</v>
      </c>
      <c r="I493" s="342">
        <v>2098.1833333333334</v>
      </c>
      <c r="J493" s="342">
        <v>2171.3666666666668</v>
      </c>
      <c r="K493" s="341">
        <v>2025</v>
      </c>
      <c r="L493" s="341">
        <v>1902.3</v>
      </c>
      <c r="M493" s="341">
        <v>0.47926999999999997</v>
      </c>
      <c r="N493" s="1"/>
      <c r="O493" s="1"/>
    </row>
    <row r="494" spans="1:15" ht="12.75" customHeight="1">
      <c r="A494" s="30">
        <v>484</v>
      </c>
      <c r="B494" s="367" t="s">
        <v>280</v>
      </c>
      <c r="C494" s="341">
        <v>195.1</v>
      </c>
      <c r="D494" s="342">
        <v>194.36666666666667</v>
      </c>
      <c r="E494" s="342">
        <v>188.73333333333335</v>
      </c>
      <c r="F494" s="342">
        <v>182.36666666666667</v>
      </c>
      <c r="G494" s="342">
        <v>176.73333333333335</v>
      </c>
      <c r="H494" s="342">
        <v>200.73333333333335</v>
      </c>
      <c r="I494" s="342">
        <v>206.36666666666667</v>
      </c>
      <c r="J494" s="342">
        <v>212.73333333333335</v>
      </c>
      <c r="K494" s="341">
        <v>200</v>
      </c>
      <c r="L494" s="341">
        <v>188</v>
      </c>
      <c r="M494" s="341">
        <v>3.67062</v>
      </c>
      <c r="N494" s="1"/>
      <c r="O494" s="1"/>
    </row>
    <row r="495" spans="1:15" ht="12.75" customHeight="1">
      <c r="A495" s="30">
        <v>485</v>
      </c>
      <c r="B495" s="367" t="s">
        <v>556</v>
      </c>
      <c r="C495" s="341">
        <v>1852.65</v>
      </c>
      <c r="D495" s="342">
        <v>1837.75</v>
      </c>
      <c r="E495" s="342">
        <v>1816.05</v>
      </c>
      <c r="F495" s="342">
        <v>1779.45</v>
      </c>
      <c r="G495" s="342">
        <v>1757.75</v>
      </c>
      <c r="H495" s="342">
        <v>1874.35</v>
      </c>
      <c r="I495" s="342">
        <v>1896.0499999999997</v>
      </c>
      <c r="J495" s="342">
        <v>1932.6499999999999</v>
      </c>
      <c r="K495" s="341">
        <v>1859.45</v>
      </c>
      <c r="L495" s="341">
        <v>1801.15</v>
      </c>
      <c r="M495" s="341">
        <v>0.17892</v>
      </c>
      <c r="N495" s="1"/>
      <c r="O495" s="1"/>
    </row>
    <row r="496" spans="1:15" ht="12.75" customHeight="1">
      <c r="A496" s="30">
        <v>486</v>
      </c>
      <c r="B496" s="367" t="s">
        <v>549</v>
      </c>
      <c r="C496" s="341">
        <v>639.45000000000005</v>
      </c>
      <c r="D496" s="342">
        <v>640.4</v>
      </c>
      <c r="E496" s="342">
        <v>631.9</v>
      </c>
      <c r="F496" s="342">
        <v>624.35</v>
      </c>
      <c r="G496" s="342">
        <v>615.85</v>
      </c>
      <c r="H496" s="342">
        <v>647.94999999999993</v>
      </c>
      <c r="I496" s="342">
        <v>656.44999999999993</v>
      </c>
      <c r="J496" s="342">
        <v>663.99999999999989</v>
      </c>
      <c r="K496" s="341">
        <v>648.9</v>
      </c>
      <c r="L496" s="341">
        <v>632.85</v>
      </c>
      <c r="M496" s="341">
        <v>2.8455699999999999</v>
      </c>
      <c r="N496" s="1"/>
      <c r="O496" s="1"/>
    </row>
    <row r="497" spans="1:15" ht="12.75" customHeight="1">
      <c r="A497" s="30">
        <v>487</v>
      </c>
      <c r="B497" s="367" t="s">
        <v>548</v>
      </c>
      <c r="C497" s="341">
        <v>3409.5</v>
      </c>
      <c r="D497" s="342">
        <v>3408.3666666666668</v>
      </c>
      <c r="E497" s="342">
        <v>3356.7333333333336</v>
      </c>
      <c r="F497" s="342">
        <v>3303.9666666666667</v>
      </c>
      <c r="G497" s="342">
        <v>3252.3333333333335</v>
      </c>
      <c r="H497" s="342">
        <v>3461.1333333333337</v>
      </c>
      <c r="I497" s="342">
        <v>3512.7666666666669</v>
      </c>
      <c r="J497" s="342">
        <v>3565.5333333333338</v>
      </c>
      <c r="K497" s="341">
        <v>3460</v>
      </c>
      <c r="L497" s="341">
        <v>3355.6</v>
      </c>
      <c r="M497" s="341">
        <v>0.14521999999999999</v>
      </c>
      <c r="N497" s="1"/>
      <c r="O497" s="1"/>
    </row>
    <row r="498" spans="1:15" ht="12.75" customHeight="1">
      <c r="A498" s="30">
        <v>488</v>
      </c>
      <c r="B498" s="367" t="s">
        <v>213</v>
      </c>
      <c r="C498" s="341">
        <v>1263.1500000000001</v>
      </c>
      <c r="D498" s="342">
        <v>1250.95</v>
      </c>
      <c r="E498" s="342">
        <v>1232.9000000000001</v>
      </c>
      <c r="F498" s="342">
        <v>1202.6500000000001</v>
      </c>
      <c r="G498" s="342">
        <v>1184.6000000000001</v>
      </c>
      <c r="H498" s="342">
        <v>1281.2</v>
      </c>
      <c r="I498" s="342">
        <v>1299.2499999999998</v>
      </c>
      <c r="J498" s="342">
        <v>1329.5</v>
      </c>
      <c r="K498" s="341">
        <v>1269</v>
      </c>
      <c r="L498" s="341">
        <v>1220.7</v>
      </c>
      <c r="M498" s="341">
        <v>10.394550000000001</v>
      </c>
      <c r="N498" s="1"/>
      <c r="O498" s="1"/>
    </row>
    <row r="499" spans="1:15" ht="12.75" customHeight="1">
      <c r="A499" s="30">
        <v>489</v>
      </c>
      <c r="B499" s="367" t="s">
        <v>553</v>
      </c>
      <c r="C499" s="341">
        <v>2551.1</v>
      </c>
      <c r="D499" s="342">
        <v>2532.0666666666671</v>
      </c>
      <c r="E499" s="342">
        <v>2489.1333333333341</v>
      </c>
      <c r="F499" s="342">
        <v>2427.166666666667</v>
      </c>
      <c r="G499" s="342">
        <v>2384.233333333334</v>
      </c>
      <c r="H499" s="342">
        <v>2594.0333333333342</v>
      </c>
      <c r="I499" s="342">
        <v>2636.9666666666676</v>
      </c>
      <c r="J499" s="342">
        <v>2698.9333333333343</v>
      </c>
      <c r="K499" s="341">
        <v>2575</v>
      </c>
      <c r="L499" s="341">
        <v>2470.1</v>
      </c>
      <c r="M499" s="341">
        <v>0.96975</v>
      </c>
      <c r="N499" s="1"/>
      <c r="O499" s="1"/>
    </row>
    <row r="500" spans="1:15" ht="12.75" customHeight="1">
      <c r="A500" s="30">
        <v>490</v>
      </c>
      <c r="B500" s="367" t="s">
        <v>557</v>
      </c>
      <c r="C500" s="341">
        <v>7559.9</v>
      </c>
      <c r="D500" s="342">
        <v>7478.9000000000005</v>
      </c>
      <c r="E500" s="342">
        <v>7361.8000000000011</v>
      </c>
      <c r="F500" s="342">
        <v>7163.7000000000007</v>
      </c>
      <c r="G500" s="342">
        <v>7046.6000000000013</v>
      </c>
      <c r="H500" s="342">
        <v>7677.0000000000009</v>
      </c>
      <c r="I500" s="342">
        <v>7794.1000000000013</v>
      </c>
      <c r="J500" s="342">
        <v>7992.2000000000007</v>
      </c>
      <c r="K500" s="341">
        <v>7596</v>
      </c>
      <c r="L500" s="341">
        <v>7280.8</v>
      </c>
      <c r="M500" s="341">
        <v>2.256E-2</v>
      </c>
      <c r="N500" s="1"/>
      <c r="O500" s="1"/>
    </row>
    <row r="501" spans="1:15" ht="12.75" customHeight="1">
      <c r="A501" s="30">
        <v>491</v>
      </c>
      <c r="B501" s="367" t="s">
        <v>558</v>
      </c>
      <c r="C501" s="341">
        <v>142.19999999999999</v>
      </c>
      <c r="D501" s="342">
        <v>142.29999999999998</v>
      </c>
      <c r="E501" s="342">
        <v>139.99999999999997</v>
      </c>
      <c r="F501" s="342">
        <v>137.79999999999998</v>
      </c>
      <c r="G501" s="342">
        <v>135.49999999999997</v>
      </c>
      <c r="H501" s="342">
        <v>144.49999999999997</v>
      </c>
      <c r="I501" s="342">
        <v>146.79999999999998</v>
      </c>
      <c r="J501" s="342">
        <v>148.99999999999997</v>
      </c>
      <c r="K501" s="341">
        <v>144.6</v>
      </c>
      <c r="L501" s="341">
        <v>140.1</v>
      </c>
      <c r="M501" s="341">
        <v>8.0637100000000004</v>
      </c>
      <c r="N501" s="1"/>
      <c r="O501" s="1"/>
    </row>
    <row r="502" spans="1:15" ht="12.75" customHeight="1">
      <c r="A502" s="30">
        <v>492</v>
      </c>
      <c r="B502" s="367" t="s">
        <v>559</v>
      </c>
      <c r="C502" s="341">
        <v>104.9</v>
      </c>
      <c r="D502" s="342">
        <v>105.13333333333333</v>
      </c>
      <c r="E502" s="342">
        <v>103.66666666666666</v>
      </c>
      <c r="F502" s="342">
        <v>102.43333333333334</v>
      </c>
      <c r="G502" s="342">
        <v>100.96666666666667</v>
      </c>
      <c r="H502" s="342">
        <v>106.36666666666665</v>
      </c>
      <c r="I502" s="342">
        <v>107.83333333333331</v>
      </c>
      <c r="J502" s="342">
        <v>109.06666666666663</v>
      </c>
      <c r="K502" s="341">
        <v>106.6</v>
      </c>
      <c r="L502" s="341">
        <v>103.9</v>
      </c>
      <c r="M502" s="341">
        <v>17.655999999999999</v>
      </c>
      <c r="N502" s="1"/>
      <c r="O502" s="1"/>
    </row>
    <row r="503" spans="1:15" ht="12.75" customHeight="1">
      <c r="A503" s="30">
        <v>493</v>
      </c>
      <c r="B503" s="367" t="s">
        <v>560</v>
      </c>
      <c r="C503" s="341">
        <v>461.85</v>
      </c>
      <c r="D503" s="342">
        <v>464.43333333333339</v>
      </c>
      <c r="E503" s="342">
        <v>450.01666666666677</v>
      </c>
      <c r="F503" s="342">
        <v>438.18333333333339</v>
      </c>
      <c r="G503" s="342">
        <v>423.76666666666677</v>
      </c>
      <c r="H503" s="342">
        <v>476.26666666666677</v>
      </c>
      <c r="I503" s="342">
        <v>490.68333333333339</v>
      </c>
      <c r="J503" s="342">
        <v>502.51666666666677</v>
      </c>
      <c r="K503" s="341">
        <v>478.85</v>
      </c>
      <c r="L503" s="341">
        <v>452.6</v>
      </c>
      <c r="M503" s="341">
        <v>0.85604000000000002</v>
      </c>
      <c r="N503" s="1"/>
      <c r="O503" s="1"/>
    </row>
    <row r="504" spans="1:15" ht="12.75" customHeight="1">
      <c r="A504" s="30">
        <v>494</v>
      </c>
      <c r="B504" s="367" t="s">
        <v>282</v>
      </c>
      <c r="C504" s="341">
        <v>1672.75</v>
      </c>
      <c r="D504" s="342">
        <v>1661.8999999999999</v>
      </c>
      <c r="E504" s="342">
        <v>1642.0999999999997</v>
      </c>
      <c r="F504" s="342">
        <v>1611.4499999999998</v>
      </c>
      <c r="G504" s="342">
        <v>1591.6499999999996</v>
      </c>
      <c r="H504" s="342">
        <v>1692.5499999999997</v>
      </c>
      <c r="I504" s="342">
        <v>1712.35</v>
      </c>
      <c r="J504" s="342">
        <v>1742.9999999999998</v>
      </c>
      <c r="K504" s="341">
        <v>1681.7</v>
      </c>
      <c r="L504" s="341">
        <v>1631.25</v>
      </c>
      <c r="M504" s="341">
        <v>1.36433</v>
      </c>
      <c r="N504" s="1"/>
      <c r="O504" s="1"/>
    </row>
    <row r="505" spans="1:15" ht="12.75" customHeight="1">
      <c r="A505" s="30">
        <v>495</v>
      </c>
      <c r="B505" s="367" t="s">
        <v>214</v>
      </c>
      <c r="C505" s="341">
        <v>555.79999999999995</v>
      </c>
      <c r="D505" s="342">
        <v>553.33333333333337</v>
      </c>
      <c r="E505" s="342">
        <v>546.56666666666672</v>
      </c>
      <c r="F505" s="342">
        <v>537.33333333333337</v>
      </c>
      <c r="G505" s="342">
        <v>530.56666666666672</v>
      </c>
      <c r="H505" s="342">
        <v>562.56666666666672</v>
      </c>
      <c r="I505" s="342">
        <v>569.33333333333337</v>
      </c>
      <c r="J505" s="342">
        <v>578.56666666666672</v>
      </c>
      <c r="K505" s="341">
        <v>560.1</v>
      </c>
      <c r="L505" s="341">
        <v>544.1</v>
      </c>
      <c r="M505" s="341">
        <v>91.584370000000007</v>
      </c>
      <c r="N505" s="1"/>
      <c r="O505" s="1"/>
    </row>
    <row r="506" spans="1:15" ht="12.75" customHeight="1">
      <c r="A506" s="30">
        <v>496</v>
      </c>
      <c r="B506" s="367" t="s">
        <v>561</v>
      </c>
      <c r="C506" s="341">
        <v>339.05</v>
      </c>
      <c r="D506" s="342">
        <v>337.65</v>
      </c>
      <c r="E506" s="342">
        <v>333.29999999999995</v>
      </c>
      <c r="F506" s="342">
        <v>327.54999999999995</v>
      </c>
      <c r="G506" s="342">
        <v>323.19999999999993</v>
      </c>
      <c r="H506" s="342">
        <v>343.4</v>
      </c>
      <c r="I506" s="342">
        <v>347.75</v>
      </c>
      <c r="J506" s="342">
        <v>353.5</v>
      </c>
      <c r="K506" s="341">
        <v>342</v>
      </c>
      <c r="L506" s="341">
        <v>331.9</v>
      </c>
      <c r="M506" s="341">
        <v>3.60114</v>
      </c>
      <c r="N506" s="1"/>
      <c r="O506" s="1"/>
    </row>
    <row r="507" spans="1:15" ht="12.75" customHeight="1">
      <c r="A507" s="30">
        <v>497</v>
      </c>
      <c r="B507" s="367" t="s">
        <v>283</v>
      </c>
      <c r="C507" s="341">
        <v>13.25</v>
      </c>
      <c r="D507" s="342">
        <v>13.166666666666666</v>
      </c>
      <c r="E507" s="342">
        <v>12.983333333333333</v>
      </c>
      <c r="F507" s="342">
        <v>12.716666666666667</v>
      </c>
      <c r="G507" s="342">
        <v>12.533333333333333</v>
      </c>
      <c r="H507" s="342">
        <v>13.433333333333332</v>
      </c>
      <c r="I507" s="342">
        <v>13.616666666666665</v>
      </c>
      <c r="J507" s="342">
        <v>13.883333333333331</v>
      </c>
      <c r="K507" s="341">
        <v>13.35</v>
      </c>
      <c r="L507" s="341">
        <v>12.9</v>
      </c>
      <c r="M507" s="341">
        <v>1384.60582</v>
      </c>
      <c r="N507" s="1"/>
      <c r="O507" s="1"/>
    </row>
    <row r="508" spans="1:15" ht="12.75" customHeight="1">
      <c r="A508" s="30">
        <v>498</v>
      </c>
      <c r="B508" s="510" t="s">
        <v>215</v>
      </c>
      <c r="C508" s="511">
        <v>229.25</v>
      </c>
      <c r="D508" s="511">
        <v>227.25</v>
      </c>
      <c r="E508" s="511">
        <v>221.5</v>
      </c>
      <c r="F508" s="511">
        <v>213.75</v>
      </c>
      <c r="G508" s="511">
        <v>208</v>
      </c>
      <c r="H508" s="511">
        <v>235</v>
      </c>
      <c r="I508" s="511">
        <v>240.75</v>
      </c>
      <c r="J508" s="510">
        <v>248.5</v>
      </c>
      <c r="K508" s="510">
        <v>233</v>
      </c>
      <c r="L508" s="510">
        <v>219.5</v>
      </c>
      <c r="M508" s="276">
        <v>276.64373999999998</v>
      </c>
      <c r="N508" s="1"/>
      <c r="O508" s="1"/>
    </row>
    <row r="509" spans="1:15" ht="12.75" customHeight="1">
      <c r="A509" s="30">
        <v>499</v>
      </c>
      <c r="B509" s="510" t="s">
        <v>562</v>
      </c>
      <c r="C509" s="511">
        <v>346.35</v>
      </c>
      <c r="D509" s="511">
        <v>343.66666666666669</v>
      </c>
      <c r="E509" s="511">
        <v>333.33333333333337</v>
      </c>
      <c r="F509" s="511">
        <v>320.31666666666666</v>
      </c>
      <c r="G509" s="511">
        <v>309.98333333333335</v>
      </c>
      <c r="H509" s="511">
        <v>356.68333333333339</v>
      </c>
      <c r="I509" s="511">
        <v>367.01666666666677</v>
      </c>
      <c r="J509" s="510">
        <v>380.03333333333342</v>
      </c>
      <c r="K509" s="510">
        <v>354</v>
      </c>
      <c r="L509" s="510">
        <v>330.65</v>
      </c>
      <c r="M509" s="276">
        <v>10.440770000000001</v>
      </c>
      <c r="N509" s="1"/>
      <c r="O509" s="1"/>
    </row>
    <row r="510" spans="1:15" ht="12.75" customHeight="1">
      <c r="A510" s="303">
        <v>500</v>
      </c>
      <c r="B510" s="510" t="s">
        <v>563</v>
      </c>
      <c r="C510" s="511">
        <v>1582.25</v>
      </c>
      <c r="D510" s="511">
        <v>1582.6000000000001</v>
      </c>
      <c r="E510" s="511">
        <v>1555.2000000000003</v>
      </c>
      <c r="F510" s="511">
        <v>1528.15</v>
      </c>
      <c r="G510" s="511">
        <v>1500.7500000000002</v>
      </c>
      <c r="H510" s="511">
        <v>1609.6500000000003</v>
      </c>
      <c r="I510" s="511">
        <v>1637.0500000000004</v>
      </c>
      <c r="J510" s="510">
        <v>1664.1000000000004</v>
      </c>
      <c r="K510" s="510">
        <v>1610</v>
      </c>
      <c r="L510" s="510">
        <v>1555.55</v>
      </c>
      <c r="M510" s="276">
        <v>0.24037</v>
      </c>
      <c r="N510" s="1"/>
      <c r="O510" s="1"/>
    </row>
    <row r="511" spans="1:15" ht="12.75" customHeight="1">
      <c r="A511" s="303"/>
      <c r="B511" s="303"/>
      <c r="C511" s="304"/>
      <c r="D511" s="304"/>
      <c r="E511" s="304"/>
      <c r="F511" s="304"/>
      <c r="G511" s="304"/>
      <c r="H511" s="304"/>
      <c r="I511" s="304"/>
      <c r="J511" s="303"/>
      <c r="K511" s="303"/>
      <c r="L511" s="303"/>
      <c r="M511" s="305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A515" s="63" t="s">
        <v>286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46" t="s">
        <v>216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218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220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67" t="s">
        <v>222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225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226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227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228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229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230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8"/>
      <c r="B5" s="489"/>
      <c r="C5" s="488"/>
      <c r="D5" s="489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71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565</v>
      </c>
      <c r="B7" s="490" t="s">
        <v>566</v>
      </c>
      <c r="C7" s="489"/>
      <c r="D7" s="7">
        <f>Main!B10</f>
        <v>44622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567</v>
      </c>
      <c r="B9" s="85" t="s">
        <v>568</v>
      </c>
      <c r="C9" s="85" t="s">
        <v>569</v>
      </c>
      <c r="D9" s="85" t="s">
        <v>570</v>
      </c>
      <c r="E9" s="85" t="s">
        <v>571</v>
      </c>
      <c r="F9" s="85" t="s">
        <v>572</v>
      </c>
      <c r="G9" s="85" t="s">
        <v>573</v>
      </c>
      <c r="H9" s="85" t="s">
        <v>574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44620</v>
      </c>
      <c r="B10" s="29">
        <v>539773</v>
      </c>
      <c r="C10" s="28" t="s">
        <v>1124</v>
      </c>
      <c r="D10" s="28" t="s">
        <v>1125</v>
      </c>
      <c r="E10" s="28" t="s">
        <v>575</v>
      </c>
      <c r="F10" s="87">
        <v>300000</v>
      </c>
      <c r="G10" s="29">
        <v>3.2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44620</v>
      </c>
      <c r="B11" s="29">
        <v>539773</v>
      </c>
      <c r="C11" s="28" t="s">
        <v>1124</v>
      </c>
      <c r="D11" s="28" t="s">
        <v>1125</v>
      </c>
      <c r="E11" s="28" t="s">
        <v>576</v>
      </c>
      <c r="F11" s="87">
        <v>13606</v>
      </c>
      <c r="G11" s="29">
        <v>3.2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44620</v>
      </c>
      <c r="B12" s="29">
        <v>542579</v>
      </c>
      <c r="C12" s="28" t="s">
        <v>1126</v>
      </c>
      <c r="D12" s="28" t="s">
        <v>1127</v>
      </c>
      <c r="E12" s="28" t="s">
        <v>576</v>
      </c>
      <c r="F12" s="87">
        <v>200000</v>
      </c>
      <c r="G12" s="29">
        <v>65.06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44620</v>
      </c>
      <c r="B13" s="29">
        <v>540718</v>
      </c>
      <c r="C13" s="28" t="s">
        <v>1128</v>
      </c>
      <c r="D13" s="28" t="s">
        <v>1129</v>
      </c>
      <c r="E13" s="28" t="s">
        <v>575</v>
      </c>
      <c r="F13" s="87">
        <v>42000</v>
      </c>
      <c r="G13" s="29">
        <v>31.24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44620</v>
      </c>
      <c r="B14" s="29">
        <v>540718</v>
      </c>
      <c r="C14" s="28" t="s">
        <v>1128</v>
      </c>
      <c r="D14" s="28" t="s">
        <v>1129</v>
      </c>
      <c r="E14" s="28" t="s">
        <v>576</v>
      </c>
      <c r="F14" s="87">
        <v>36000</v>
      </c>
      <c r="G14" s="29">
        <v>25.5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44620</v>
      </c>
      <c r="B15" s="29">
        <v>540718</v>
      </c>
      <c r="C15" s="28" t="s">
        <v>1128</v>
      </c>
      <c r="D15" s="28" t="s">
        <v>1130</v>
      </c>
      <c r="E15" s="28" t="s">
        <v>575</v>
      </c>
      <c r="F15" s="87">
        <v>36000</v>
      </c>
      <c r="G15" s="29">
        <v>25.5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44620</v>
      </c>
      <c r="B16" s="29">
        <v>540718</v>
      </c>
      <c r="C16" s="28" t="s">
        <v>1128</v>
      </c>
      <c r="D16" s="28" t="s">
        <v>1130</v>
      </c>
      <c r="E16" s="28" t="s">
        <v>576</v>
      </c>
      <c r="F16" s="87">
        <v>18000</v>
      </c>
      <c r="G16" s="29">
        <v>31.3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44620</v>
      </c>
      <c r="B17" s="29">
        <v>532166</v>
      </c>
      <c r="C17" s="28" t="s">
        <v>1131</v>
      </c>
      <c r="D17" s="28" t="s">
        <v>853</v>
      </c>
      <c r="E17" s="28" t="s">
        <v>575</v>
      </c>
      <c r="F17" s="87">
        <v>150000</v>
      </c>
      <c r="G17" s="29">
        <v>0.48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44620</v>
      </c>
      <c r="B18" s="29">
        <v>532166</v>
      </c>
      <c r="C18" s="28" t="s">
        <v>1131</v>
      </c>
      <c r="D18" s="28" t="s">
        <v>853</v>
      </c>
      <c r="E18" s="28" t="s">
        <v>576</v>
      </c>
      <c r="F18" s="87">
        <v>800000</v>
      </c>
      <c r="G18" s="29">
        <v>0.48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44620</v>
      </c>
      <c r="B19" s="29">
        <v>532166</v>
      </c>
      <c r="C19" s="28" t="s">
        <v>1131</v>
      </c>
      <c r="D19" s="28" t="s">
        <v>1132</v>
      </c>
      <c r="E19" s="28" t="s">
        <v>576</v>
      </c>
      <c r="F19" s="87">
        <v>650000</v>
      </c>
      <c r="G19" s="29">
        <v>0.48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44620</v>
      </c>
      <c r="B20" s="29">
        <v>501270</v>
      </c>
      <c r="C20" s="28" t="s">
        <v>1133</v>
      </c>
      <c r="D20" s="28" t="s">
        <v>1134</v>
      </c>
      <c r="E20" s="28" t="s">
        <v>575</v>
      </c>
      <c r="F20" s="87">
        <v>2001</v>
      </c>
      <c r="G20" s="29">
        <v>1.22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44620</v>
      </c>
      <c r="B21" s="29">
        <v>501270</v>
      </c>
      <c r="C21" s="28" t="s">
        <v>1133</v>
      </c>
      <c r="D21" s="28" t="s">
        <v>1135</v>
      </c>
      <c r="E21" s="28" t="s">
        <v>576</v>
      </c>
      <c r="F21" s="87">
        <v>2000</v>
      </c>
      <c r="G21" s="29">
        <v>1.22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44620</v>
      </c>
      <c r="B22" s="29">
        <v>537069</v>
      </c>
      <c r="C22" s="28" t="s">
        <v>1136</v>
      </c>
      <c r="D22" s="28" t="s">
        <v>1137</v>
      </c>
      <c r="E22" s="28" t="s">
        <v>575</v>
      </c>
      <c r="F22" s="87">
        <v>744500</v>
      </c>
      <c r="G22" s="29">
        <v>12.05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44620</v>
      </c>
      <c r="B23" s="29">
        <v>537069</v>
      </c>
      <c r="C23" s="28" t="s">
        <v>1136</v>
      </c>
      <c r="D23" s="28" t="s">
        <v>1138</v>
      </c>
      <c r="E23" s="28" t="s">
        <v>575</v>
      </c>
      <c r="F23" s="87">
        <v>791541</v>
      </c>
      <c r="G23" s="29">
        <v>12.01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44620</v>
      </c>
      <c r="B24" s="29">
        <v>537069</v>
      </c>
      <c r="C24" s="28" t="s">
        <v>1136</v>
      </c>
      <c r="D24" s="28" t="s">
        <v>1139</v>
      </c>
      <c r="E24" s="28" t="s">
        <v>575</v>
      </c>
      <c r="F24" s="87">
        <v>1500000</v>
      </c>
      <c r="G24" s="29">
        <v>12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44620</v>
      </c>
      <c r="B25" s="29">
        <v>537069</v>
      </c>
      <c r="C25" s="28" t="s">
        <v>1136</v>
      </c>
      <c r="D25" s="28" t="s">
        <v>1140</v>
      </c>
      <c r="E25" s="28" t="s">
        <v>576</v>
      </c>
      <c r="F25" s="87">
        <v>3002000</v>
      </c>
      <c r="G25" s="29">
        <v>12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44620</v>
      </c>
      <c r="B26" s="29">
        <v>539288</v>
      </c>
      <c r="C26" s="28" t="s">
        <v>1141</v>
      </c>
      <c r="D26" s="28" t="s">
        <v>1142</v>
      </c>
      <c r="E26" s="28" t="s">
        <v>576</v>
      </c>
      <c r="F26" s="87">
        <v>24500</v>
      </c>
      <c r="G26" s="29">
        <v>35.82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44620</v>
      </c>
      <c r="B27" s="29">
        <v>540545</v>
      </c>
      <c r="C27" s="28" t="s">
        <v>1143</v>
      </c>
      <c r="D27" s="28" t="s">
        <v>853</v>
      </c>
      <c r="E27" s="28" t="s">
        <v>576</v>
      </c>
      <c r="F27" s="87">
        <v>150000</v>
      </c>
      <c r="G27" s="29">
        <v>17.43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44620</v>
      </c>
      <c r="B28" s="29">
        <v>539405</v>
      </c>
      <c r="C28" s="28" t="s">
        <v>1144</v>
      </c>
      <c r="D28" s="28" t="s">
        <v>1145</v>
      </c>
      <c r="E28" s="28" t="s">
        <v>575</v>
      </c>
      <c r="F28" s="87">
        <v>20000</v>
      </c>
      <c r="G28" s="29">
        <v>19.5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44620</v>
      </c>
      <c r="B29" s="29">
        <v>543272</v>
      </c>
      <c r="C29" s="28" t="s">
        <v>1146</v>
      </c>
      <c r="D29" s="28" t="s">
        <v>1147</v>
      </c>
      <c r="E29" s="28" t="s">
        <v>575</v>
      </c>
      <c r="F29" s="87">
        <v>600000</v>
      </c>
      <c r="G29" s="29">
        <v>275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44620</v>
      </c>
      <c r="B30" s="29">
        <v>542803</v>
      </c>
      <c r="C30" s="28" t="s">
        <v>1097</v>
      </c>
      <c r="D30" s="28" t="s">
        <v>1148</v>
      </c>
      <c r="E30" s="28" t="s">
        <v>575</v>
      </c>
      <c r="F30" s="87">
        <v>14832</v>
      </c>
      <c r="G30" s="29">
        <v>22.87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44620</v>
      </c>
      <c r="B31" s="29">
        <v>542803</v>
      </c>
      <c r="C31" s="28" t="s">
        <v>1097</v>
      </c>
      <c r="D31" s="28" t="s">
        <v>1149</v>
      </c>
      <c r="E31" s="28" t="s">
        <v>576</v>
      </c>
      <c r="F31" s="87">
        <v>12000</v>
      </c>
      <c r="G31" s="29">
        <v>22.9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44620</v>
      </c>
      <c r="B32" s="29">
        <v>543312</v>
      </c>
      <c r="C32" s="28" t="s">
        <v>1150</v>
      </c>
      <c r="D32" s="28" t="s">
        <v>1151</v>
      </c>
      <c r="E32" s="28" t="s">
        <v>576</v>
      </c>
      <c r="F32" s="87">
        <v>12000</v>
      </c>
      <c r="G32" s="29">
        <v>25.04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44620</v>
      </c>
      <c r="B33" s="29">
        <v>539032</v>
      </c>
      <c r="C33" s="28" t="s">
        <v>1152</v>
      </c>
      <c r="D33" s="28" t="s">
        <v>1153</v>
      </c>
      <c r="E33" s="28" t="s">
        <v>576</v>
      </c>
      <c r="F33" s="87">
        <v>60051</v>
      </c>
      <c r="G33" s="29">
        <v>7.6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44620</v>
      </c>
      <c r="B34" s="29">
        <v>540936</v>
      </c>
      <c r="C34" s="28" t="s">
        <v>1154</v>
      </c>
      <c r="D34" s="28" t="s">
        <v>1155</v>
      </c>
      <c r="E34" s="28" t="s">
        <v>576</v>
      </c>
      <c r="F34" s="87">
        <v>78065</v>
      </c>
      <c r="G34" s="29">
        <v>12.9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44620</v>
      </c>
      <c r="B35" s="29">
        <v>540936</v>
      </c>
      <c r="C35" s="28" t="s">
        <v>1154</v>
      </c>
      <c r="D35" s="28" t="s">
        <v>1156</v>
      </c>
      <c r="E35" s="28" t="s">
        <v>575</v>
      </c>
      <c r="F35" s="87">
        <v>104845</v>
      </c>
      <c r="G35" s="29">
        <v>12.71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44620</v>
      </c>
      <c r="B36" s="29">
        <v>540936</v>
      </c>
      <c r="C36" s="28" t="s">
        <v>1154</v>
      </c>
      <c r="D36" s="28" t="s">
        <v>1156</v>
      </c>
      <c r="E36" s="28" t="s">
        <v>576</v>
      </c>
      <c r="F36" s="87">
        <v>16430</v>
      </c>
      <c r="G36" s="29">
        <v>13.41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44620</v>
      </c>
      <c r="B37" s="29">
        <v>540134</v>
      </c>
      <c r="C37" s="28" t="s">
        <v>1157</v>
      </c>
      <c r="D37" s="28" t="s">
        <v>1158</v>
      </c>
      <c r="E37" s="28" t="s">
        <v>576</v>
      </c>
      <c r="F37" s="87">
        <v>38442</v>
      </c>
      <c r="G37" s="29">
        <v>3.72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44620</v>
      </c>
      <c r="B38" s="29">
        <v>540134</v>
      </c>
      <c r="C38" s="28" t="s">
        <v>1157</v>
      </c>
      <c r="D38" s="28" t="s">
        <v>1159</v>
      </c>
      <c r="E38" s="28" t="s">
        <v>575</v>
      </c>
      <c r="F38" s="87">
        <v>34553</v>
      </c>
      <c r="G38" s="29">
        <v>3.72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44620</v>
      </c>
      <c r="B39" s="29">
        <v>536709</v>
      </c>
      <c r="C39" s="28" t="s">
        <v>1160</v>
      </c>
      <c r="D39" s="28" t="s">
        <v>1161</v>
      </c>
      <c r="E39" s="28" t="s">
        <v>575</v>
      </c>
      <c r="F39" s="87">
        <v>23000</v>
      </c>
      <c r="G39" s="29">
        <v>8.26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44620</v>
      </c>
      <c r="B40" s="29">
        <v>536709</v>
      </c>
      <c r="C40" s="28" t="s">
        <v>1160</v>
      </c>
      <c r="D40" s="28" t="s">
        <v>1162</v>
      </c>
      <c r="E40" s="28" t="s">
        <v>576</v>
      </c>
      <c r="F40" s="87">
        <v>27170</v>
      </c>
      <c r="G40" s="29">
        <v>8.26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44620</v>
      </c>
      <c r="B41" s="29">
        <v>523467</v>
      </c>
      <c r="C41" s="28" t="s">
        <v>1163</v>
      </c>
      <c r="D41" s="28" t="s">
        <v>1164</v>
      </c>
      <c r="E41" s="28" t="s">
        <v>576</v>
      </c>
      <c r="F41" s="87">
        <v>732273</v>
      </c>
      <c r="G41" s="29">
        <v>0.55000000000000004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44620</v>
      </c>
      <c r="B42" s="29">
        <v>532154</v>
      </c>
      <c r="C42" s="28" t="s">
        <v>1165</v>
      </c>
      <c r="D42" s="28" t="s">
        <v>1166</v>
      </c>
      <c r="E42" s="28" t="s">
        <v>575</v>
      </c>
      <c r="F42" s="87">
        <v>2700000</v>
      </c>
      <c r="G42" s="29">
        <v>1.0900000000000001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44620</v>
      </c>
      <c r="B43" s="29">
        <v>532154</v>
      </c>
      <c r="C43" s="28" t="s">
        <v>1165</v>
      </c>
      <c r="D43" s="28" t="s">
        <v>1166</v>
      </c>
      <c r="E43" s="28" t="s">
        <v>576</v>
      </c>
      <c r="F43" s="87">
        <v>777995</v>
      </c>
      <c r="G43" s="29">
        <v>1.1100000000000001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44620</v>
      </c>
      <c r="B44" s="29">
        <v>535730</v>
      </c>
      <c r="C44" s="28" t="s">
        <v>1082</v>
      </c>
      <c r="D44" s="28" t="s">
        <v>853</v>
      </c>
      <c r="E44" s="28" t="s">
        <v>576</v>
      </c>
      <c r="F44" s="87">
        <v>1980000</v>
      </c>
      <c r="G44" s="29">
        <v>2.84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44620</v>
      </c>
      <c r="B45" s="29">
        <v>535730</v>
      </c>
      <c r="C45" s="28" t="s">
        <v>1082</v>
      </c>
      <c r="D45" s="28" t="s">
        <v>1167</v>
      </c>
      <c r="E45" s="28" t="s">
        <v>576</v>
      </c>
      <c r="F45" s="87">
        <v>4084457</v>
      </c>
      <c r="G45" s="29">
        <v>2.84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44620</v>
      </c>
      <c r="B46" s="29">
        <v>535730</v>
      </c>
      <c r="C46" s="28" t="s">
        <v>1082</v>
      </c>
      <c r="D46" s="28" t="s">
        <v>1168</v>
      </c>
      <c r="E46" s="28" t="s">
        <v>576</v>
      </c>
      <c r="F46" s="87">
        <v>683035</v>
      </c>
      <c r="G46" s="29">
        <v>2.84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44620</v>
      </c>
      <c r="B47" s="29">
        <v>535730</v>
      </c>
      <c r="C47" s="28" t="s">
        <v>1082</v>
      </c>
      <c r="D47" s="28" t="s">
        <v>1169</v>
      </c>
      <c r="E47" s="28" t="s">
        <v>576</v>
      </c>
      <c r="F47" s="87">
        <v>1000000</v>
      </c>
      <c r="G47" s="29">
        <v>2.84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44620</v>
      </c>
      <c r="B48" s="29">
        <v>535730</v>
      </c>
      <c r="C48" s="28" t="s">
        <v>1082</v>
      </c>
      <c r="D48" s="28" t="s">
        <v>1125</v>
      </c>
      <c r="E48" s="28" t="s">
        <v>575</v>
      </c>
      <c r="F48" s="87">
        <v>150000</v>
      </c>
      <c r="G48" s="29">
        <v>2.84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44620</v>
      </c>
      <c r="B49" s="29">
        <v>535730</v>
      </c>
      <c r="C49" s="28" t="s">
        <v>1082</v>
      </c>
      <c r="D49" s="28" t="s">
        <v>1125</v>
      </c>
      <c r="E49" s="28" t="s">
        <v>576</v>
      </c>
      <c r="F49" s="87">
        <v>1200000</v>
      </c>
      <c r="G49" s="29">
        <v>2.84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44620</v>
      </c>
      <c r="B50" s="29">
        <v>531176</v>
      </c>
      <c r="C50" s="28" t="s">
        <v>1170</v>
      </c>
      <c r="D50" s="28" t="s">
        <v>1171</v>
      </c>
      <c r="E50" s="28" t="s">
        <v>576</v>
      </c>
      <c r="F50" s="87">
        <v>51000</v>
      </c>
      <c r="G50" s="29">
        <v>23.75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44620</v>
      </c>
      <c r="B51" s="29">
        <v>513721</v>
      </c>
      <c r="C51" s="28" t="s">
        <v>1029</v>
      </c>
      <c r="D51" s="28" t="s">
        <v>1172</v>
      </c>
      <c r="E51" s="28" t="s">
        <v>575</v>
      </c>
      <c r="F51" s="87">
        <v>29641</v>
      </c>
      <c r="G51" s="29">
        <v>53.93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44620</v>
      </c>
      <c r="B52" s="29">
        <v>513721</v>
      </c>
      <c r="C52" s="28" t="s">
        <v>1029</v>
      </c>
      <c r="D52" s="28" t="s">
        <v>1173</v>
      </c>
      <c r="E52" s="28" t="s">
        <v>576</v>
      </c>
      <c r="F52" s="87">
        <v>100505</v>
      </c>
      <c r="G52" s="29">
        <v>54.93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44620</v>
      </c>
      <c r="B53" s="29">
        <v>539767</v>
      </c>
      <c r="C53" s="28" t="s">
        <v>1174</v>
      </c>
      <c r="D53" s="28" t="s">
        <v>1175</v>
      </c>
      <c r="E53" s="28" t="s">
        <v>576</v>
      </c>
      <c r="F53" s="87">
        <v>128000</v>
      </c>
      <c r="G53" s="29">
        <v>13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44620</v>
      </c>
      <c r="B54" s="29">
        <v>539767</v>
      </c>
      <c r="C54" s="28" t="s">
        <v>1174</v>
      </c>
      <c r="D54" s="28" t="s">
        <v>1176</v>
      </c>
      <c r="E54" s="28" t="s">
        <v>575</v>
      </c>
      <c r="F54" s="87">
        <v>51400</v>
      </c>
      <c r="G54" s="29">
        <v>13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44620</v>
      </c>
      <c r="B55" s="29">
        <v>539767</v>
      </c>
      <c r="C55" s="28" t="s">
        <v>1174</v>
      </c>
      <c r="D55" s="28" t="s">
        <v>1176</v>
      </c>
      <c r="E55" s="28" t="s">
        <v>575</v>
      </c>
      <c r="F55" s="87">
        <v>63000</v>
      </c>
      <c r="G55" s="29">
        <v>13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44620</v>
      </c>
      <c r="B56" s="29">
        <v>530557</v>
      </c>
      <c r="C56" s="28" t="s">
        <v>1177</v>
      </c>
      <c r="D56" s="28" t="s">
        <v>1166</v>
      </c>
      <c r="E56" s="28" t="s">
        <v>575</v>
      </c>
      <c r="F56" s="87">
        <v>2950000</v>
      </c>
      <c r="G56" s="29">
        <v>1.34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44620</v>
      </c>
      <c r="B57" s="29">
        <v>530557</v>
      </c>
      <c r="C57" s="28" t="s">
        <v>1177</v>
      </c>
      <c r="D57" s="28" t="s">
        <v>1166</v>
      </c>
      <c r="E57" s="28" t="s">
        <v>576</v>
      </c>
      <c r="F57" s="87">
        <v>500000</v>
      </c>
      <c r="G57" s="29">
        <v>1.43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44620</v>
      </c>
      <c r="B58" s="29">
        <v>540243</v>
      </c>
      <c r="C58" s="28" t="s">
        <v>1074</v>
      </c>
      <c r="D58" s="28" t="s">
        <v>1153</v>
      </c>
      <c r="E58" s="28" t="s">
        <v>576</v>
      </c>
      <c r="F58" s="87">
        <v>25000</v>
      </c>
      <c r="G58" s="29">
        <v>19.399999999999999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44620</v>
      </c>
      <c r="B59" s="29">
        <v>504335</v>
      </c>
      <c r="C59" s="28" t="s">
        <v>1178</v>
      </c>
      <c r="D59" s="28" t="s">
        <v>1179</v>
      </c>
      <c r="E59" s="28" t="s">
        <v>576</v>
      </c>
      <c r="F59" s="87">
        <v>900365</v>
      </c>
      <c r="G59" s="29">
        <v>0.54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44620</v>
      </c>
      <c r="B60" s="29">
        <v>504335</v>
      </c>
      <c r="C60" s="28" t="s">
        <v>1178</v>
      </c>
      <c r="D60" s="28" t="s">
        <v>1180</v>
      </c>
      <c r="E60" s="28" t="s">
        <v>576</v>
      </c>
      <c r="F60" s="87">
        <v>1008000</v>
      </c>
      <c r="G60" s="29">
        <v>0.53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44620</v>
      </c>
      <c r="B61" s="29">
        <v>531879</v>
      </c>
      <c r="C61" s="28" t="s">
        <v>1181</v>
      </c>
      <c r="D61" s="28" t="s">
        <v>1182</v>
      </c>
      <c r="E61" s="28" t="s">
        <v>575</v>
      </c>
      <c r="F61" s="87">
        <v>89763</v>
      </c>
      <c r="G61" s="29">
        <v>146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44620</v>
      </c>
      <c r="B62" s="29">
        <v>531879</v>
      </c>
      <c r="C62" s="28" t="s">
        <v>1181</v>
      </c>
      <c r="D62" s="28" t="s">
        <v>1182</v>
      </c>
      <c r="E62" s="28" t="s">
        <v>576</v>
      </c>
      <c r="F62" s="87">
        <v>263</v>
      </c>
      <c r="G62" s="29">
        <v>177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44620</v>
      </c>
      <c r="B63" s="29">
        <v>531879</v>
      </c>
      <c r="C63" s="28" t="s">
        <v>1181</v>
      </c>
      <c r="D63" s="28" t="s">
        <v>1183</v>
      </c>
      <c r="E63" s="28" t="s">
        <v>576</v>
      </c>
      <c r="F63" s="87">
        <v>90010</v>
      </c>
      <c r="G63" s="29">
        <v>146.05000000000001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44620</v>
      </c>
      <c r="B64" s="29">
        <v>540727</v>
      </c>
      <c r="C64" s="28" t="s">
        <v>1184</v>
      </c>
      <c r="D64" s="28" t="s">
        <v>1185</v>
      </c>
      <c r="E64" s="28" t="s">
        <v>576</v>
      </c>
      <c r="F64" s="87">
        <v>58849</v>
      </c>
      <c r="G64" s="29">
        <v>37.049999999999997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44620</v>
      </c>
      <c r="B65" s="29">
        <v>502448</v>
      </c>
      <c r="C65" s="28" t="s">
        <v>1186</v>
      </c>
      <c r="D65" s="28" t="s">
        <v>1187</v>
      </c>
      <c r="E65" s="28" t="s">
        <v>576</v>
      </c>
      <c r="F65" s="87">
        <v>2500000</v>
      </c>
      <c r="G65" s="29">
        <v>2.4500000000000002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44620</v>
      </c>
      <c r="B66" s="29">
        <v>502448</v>
      </c>
      <c r="C66" s="28" t="s">
        <v>1186</v>
      </c>
      <c r="D66" s="28" t="s">
        <v>1188</v>
      </c>
      <c r="E66" s="28" t="s">
        <v>575</v>
      </c>
      <c r="F66" s="87">
        <v>2493479</v>
      </c>
      <c r="G66" s="29">
        <v>2.4500000000000002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44620</v>
      </c>
      <c r="B67" s="29">
        <v>539833</v>
      </c>
      <c r="C67" s="28" t="s">
        <v>1189</v>
      </c>
      <c r="D67" s="28" t="s">
        <v>1190</v>
      </c>
      <c r="E67" s="28" t="s">
        <v>576</v>
      </c>
      <c r="F67" s="87">
        <v>395000</v>
      </c>
      <c r="G67" s="29">
        <v>0.72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44620</v>
      </c>
      <c r="B68" s="29">
        <v>539833</v>
      </c>
      <c r="C68" s="28" t="s">
        <v>1189</v>
      </c>
      <c r="D68" s="28" t="s">
        <v>853</v>
      </c>
      <c r="E68" s="28" t="s">
        <v>575</v>
      </c>
      <c r="F68" s="87">
        <v>400000</v>
      </c>
      <c r="G68" s="29">
        <v>0.72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44620</v>
      </c>
      <c r="B69" s="29">
        <v>539833</v>
      </c>
      <c r="C69" s="28" t="s">
        <v>1189</v>
      </c>
      <c r="D69" s="28" t="s">
        <v>853</v>
      </c>
      <c r="E69" s="28" t="s">
        <v>576</v>
      </c>
      <c r="F69" s="87">
        <v>699540</v>
      </c>
      <c r="G69" s="29">
        <v>0.72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44620</v>
      </c>
      <c r="B70" s="29">
        <v>541701</v>
      </c>
      <c r="C70" s="28" t="s">
        <v>1191</v>
      </c>
      <c r="D70" s="28" t="s">
        <v>1192</v>
      </c>
      <c r="E70" s="28" t="s">
        <v>576</v>
      </c>
      <c r="F70" s="87">
        <v>175500</v>
      </c>
      <c r="G70" s="29">
        <v>305.02999999999997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44620</v>
      </c>
      <c r="B71" s="29">
        <v>541701</v>
      </c>
      <c r="C71" s="28" t="s">
        <v>1191</v>
      </c>
      <c r="D71" s="28" t="s">
        <v>1193</v>
      </c>
      <c r="E71" s="28" t="s">
        <v>575</v>
      </c>
      <c r="F71" s="87">
        <v>120000</v>
      </c>
      <c r="G71" s="29">
        <v>305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44620</v>
      </c>
      <c r="B72" s="29">
        <v>531205</v>
      </c>
      <c r="C72" s="28" t="s">
        <v>1194</v>
      </c>
      <c r="D72" s="28" t="s">
        <v>1195</v>
      </c>
      <c r="E72" s="28" t="s">
        <v>576</v>
      </c>
      <c r="F72" s="87">
        <v>30000</v>
      </c>
      <c r="G72" s="29">
        <v>46.2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44620</v>
      </c>
      <c r="B73" s="29">
        <v>531205</v>
      </c>
      <c r="C73" s="28" t="s">
        <v>1194</v>
      </c>
      <c r="D73" s="28" t="s">
        <v>1196</v>
      </c>
      <c r="E73" s="28" t="s">
        <v>576</v>
      </c>
      <c r="F73" s="87">
        <v>30000</v>
      </c>
      <c r="G73" s="29">
        <v>46.2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44620</v>
      </c>
      <c r="B74" s="29">
        <v>531205</v>
      </c>
      <c r="C74" s="28" t="s">
        <v>1194</v>
      </c>
      <c r="D74" s="28" t="s">
        <v>1197</v>
      </c>
      <c r="E74" s="28" t="s">
        <v>575</v>
      </c>
      <c r="F74" s="87">
        <v>30007</v>
      </c>
      <c r="G74" s="29">
        <v>46.2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44620</v>
      </c>
      <c r="B75" s="29">
        <v>531205</v>
      </c>
      <c r="C75" s="28" t="s">
        <v>1194</v>
      </c>
      <c r="D75" s="28" t="s">
        <v>1197</v>
      </c>
      <c r="E75" s="28" t="s">
        <v>576</v>
      </c>
      <c r="F75" s="87">
        <v>30007</v>
      </c>
      <c r="G75" s="29">
        <v>46.2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44620</v>
      </c>
      <c r="B76" s="29">
        <v>531644</v>
      </c>
      <c r="C76" s="28" t="s">
        <v>1052</v>
      </c>
      <c r="D76" s="28" t="s">
        <v>1083</v>
      </c>
      <c r="E76" s="28" t="s">
        <v>575</v>
      </c>
      <c r="F76" s="87">
        <v>42143</v>
      </c>
      <c r="G76" s="29">
        <v>10.039999999999999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44620</v>
      </c>
      <c r="B77" s="29">
        <v>531644</v>
      </c>
      <c r="C77" s="28" t="s">
        <v>1052</v>
      </c>
      <c r="D77" s="28" t="s">
        <v>1198</v>
      </c>
      <c r="E77" s="28" t="s">
        <v>576</v>
      </c>
      <c r="F77" s="87">
        <v>69309</v>
      </c>
      <c r="G77" s="29">
        <v>10.06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44620</v>
      </c>
      <c r="B78" s="29">
        <v>542923</v>
      </c>
      <c r="C78" s="28" t="s">
        <v>1199</v>
      </c>
      <c r="D78" s="28" t="s">
        <v>1200</v>
      </c>
      <c r="E78" s="28" t="s">
        <v>575</v>
      </c>
      <c r="F78" s="87">
        <v>20000</v>
      </c>
      <c r="G78" s="29">
        <v>16.98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44620</v>
      </c>
      <c r="B79" s="29">
        <v>542923</v>
      </c>
      <c r="C79" s="28" t="s">
        <v>1199</v>
      </c>
      <c r="D79" s="28" t="s">
        <v>1200</v>
      </c>
      <c r="E79" s="28" t="s">
        <v>576</v>
      </c>
      <c r="F79" s="87">
        <v>120000</v>
      </c>
      <c r="G79" s="29">
        <v>15.53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44620</v>
      </c>
      <c r="B80" s="29" t="s">
        <v>1201</v>
      </c>
      <c r="C80" s="28" t="s">
        <v>1202</v>
      </c>
      <c r="D80" s="28" t="s">
        <v>1203</v>
      </c>
      <c r="E80" s="28" t="s">
        <v>575</v>
      </c>
      <c r="F80" s="87">
        <v>158243</v>
      </c>
      <c r="G80" s="29">
        <v>146.12</v>
      </c>
      <c r="H80" s="29" t="s">
        <v>858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44620</v>
      </c>
      <c r="B81" s="29" t="s">
        <v>1201</v>
      </c>
      <c r="C81" s="28" t="s">
        <v>1202</v>
      </c>
      <c r="D81" s="28" t="s">
        <v>1204</v>
      </c>
      <c r="E81" s="28" t="s">
        <v>575</v>
      </c>
      <c r="F81" s="87">
        <v>150593</v>
      </c>
      <c r="G81" s="29">
        <v>146.34</v>
      </c>
      <c r="H81" s="29" t="s">
        <v>858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44620</v>
      </c>
      <c r="B82" s="29" t="s">
        <v>1201</v>
      </c>
      <c r="C82" s="28" t="s">
        <v>1202</v>
      </c>
      <c r="D82" s="28" t="s">
        <v>1084</v>
      </c>
      <c r="E82" s="28" t="s">
        <v>575</v>
      </c>
      <c r="F82" s="87">
        <v>251901</v>
      </c>
      <c r="G82" s="29">
        <v>146.22</v>
      </c>
      <c r="H82" s="29" t="s">
        <v>858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44620</v>
      </c>
      <c r="B83" s="29" t="s">
        <v>1205</v>
      </c>
      <c r="C83" s="28" t="s">
        <v>1206</v>
      </c>
      <c r="D83" s="28" t="s">
        <v>1207</v>
      </c>
      <c r="E83" s="28" t="s">
        <v>575</v>
      </c>
      <c r="F83" s="87">
        <v>126000</v>
      </c>
      <c r="G83" s="29">
        <v>6.16</v>
      </c>
      <c r="H83" s="29" t="s">
        <v>858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44620</v>
      </c>
      <c r="B84" s="29" t="s">
        <v>1098</v>
      </c>
      <c r="C84" s="28" t="s">
        <v>1099</v>
      </c>
      <c r="D84" s="28" t="s">
        <v>1100</v>
      </c>
      <c r="E84" s="28" t="s">
        <v>575</v>
      </c>
      <c r="F84" s="87">
        <v>25200</v>
      </c>
      <c r="G84" s="29">
        <v>99</v>
      </c>
      <c r="H84" s="29" t="s">
        <v>858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44620</v>
      </c>
      <c r="B85" s="29" t="s">
        <v>1208</v>
      </c>
      <c r="C85" s="28" t="s">
        <v>1209</v>
      </c>
      <c r="D85" s="28" t="s">
        <v>1210</v>
      </c>
      <c r="E85" s="28" t="s">
        <v>575</v>
      </c>
      <c r="F85" s="87">
        <v>186000</v>
      </c>
      <c r="G85" s="29">
        <v>13.86</v>
      </c>
      <c r="H85" s="29" t="s">
        <v>858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44620</v>
      </c>
      <c r="B86" s="29" t="s">
        <v>1211</v>
      </c>
      <c r="C86" s="28" t="s">
        <v>1212</v>
      </c>
      <c r="D86" s="28" t="s">
        <v>1203</v>
      </c>
      <c r="E86" s="28" t="s">
        <v>575</v>
      </c>
      <c r="F86" s="87">
        <v>83135</v>
      </c>
      <c r="G86" s="29">
        <v>627.20000000000005</v>
      </c>
      <c r="H86" s="29" t="s">
        <v>858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44620</v>
      </c>
      <c r="B87" s="29" t="s">
        <v>1213</v>
      </c>
      <c r="C87" s="28" t="s">
        <v>1214</v>
      </c>
      <c r="D87" s="28" t="s">
        <v>1215</v>
      </c>
      <c r="E87" s="28" t="s">
        <v>575</v>
      </c>
      <c r="F87" s="87">
        <v>44000</v>
      </c>
      <c r="G87" s="29">
        <v>92.05</v>
      </c>
      <c r="H87" s="29" t="s">
        <v>858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44620</v>
      </c>
      <c r="B88" s="29" t="s">
        <v>1216</v>
      </c>
      <c r="C88" s="28" t="s">
        <v>1217</v>
      </c>
      <c r="D88" s="28" t="s">
        <v>1218</v>
      </c>
      <c r="E88" s="28" t="s">
        <v>575</v>
      </c>
      <c r="F88" s="87">
        <v>122000</v>
      </c>
      <c r="G88" s="29">
        <v>118.9</v>
      </c>
      <c r="H88" s="29" t="s">
        <v>858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44620</v>
      </c>
      <c r="B89" s="29" t="s">
        <v>1219</v>
      </c>
      <c r="C89" s="28" t="s">
        <v>1220</v>
      </c>
      <c r="D89" s="28" t="s">
        <v>1221</v>
      </c>
      <c r="E89" s="28" t="s">
        <v>575</v>
      </c>
      <c r="F89" s="87">
        <v>28081</v>
      </c>
      <c r="G89" s="29">
        <v>59.64</v>
      </c>
      <c r="H89" s="29" t="s">
        <v>858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44620</v>
      </c>
      <c r="B90" s="29" t="s">
        <v>1219</v>
      </c>
      <c r="C90" s="28" t="s">
        <v>1220</v>
      </c>
      <c r="D90" s="28" t="s">
        <v>1084</v>
      </c>
      <c r="E90" s="28" t="s">
        <v>575</v>
      </c>
      <c r="F90" s="87">
        <v>130949</v>
      </c>
      <c r="G90" s="29">
        <v>58.46</v>
      </c>
      <c r="H90" s="29" t="s">
        <v>858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44620</v>
      </c>
      <c r="B91" s="29" t="s">
        <v>1219</v>
      </c>
      <c r="C91" s="28" t="s">
        <v>1220</v>
      </c>
      <c r="D91" s="28" t="s">
        <v>1222</v>
      </c>
      <c r="E91" s="28" t="s">
        <v>575</v>
      </c>
      <c r="F91" s="87">
        <v>92985</v>
      </c>
      <c r="G91" s="29">
        <v>55.39</v>
      </c>
      <c r="H91" s="29" t="s">
        <v>858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44620</v>
      </c>
      <c r="B92" s="29" t="s">
        <v>1219</v>
      </c>
      <c r="C92" s="28" t="s">
        <v>1220</v>
      </c>
      <c r="D92" s="28" t="s">
        <v>1204</v>
      </c>
      <c r="E92" s="28" t="s">
        <v>575</v>
      </c>
      <c r="F92" s="87">
        <v>54170</v>
      </c>
      <c r="G92" s="29">
        <v>57.56</v>
      </c>
      <c r="H92" s="29" t="s">
        <v>858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44620</v>
      </c>
      <c r="B93" s="29" t="s">
        <v>1219</v>
      </c>
      <c r="C93" s="28" t="s">
        <v>1220</v>
      </c>
      <c r="D93" s="28" t="s">
        <v>1203</v>
      </c>
      <c r="E93" s="28" t="s">
        <v>575</v>
      </c>
      <c r="F93" s="87">
        <v>133744</v>
      </c>
      <c r="G93" s="29">
        <v>57.61</v>
      </c>
      <c r="H93" s="29" t="s">
        <v>858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44620</v>
      </c>
      <c r="B94" s="29" t="s">
        <v>1223</v>
      </c>
      <c r="C94" s="28" t="s">
        <v>1224</v>
      </c>
      <c r="D94" s="28" t="s">
        <v>1225</v>
      </c>
      <c r="E94" s="28" t="s">
        <v>575</v>
      </c>
      <c r="F94" s="87">
        <v>1213355</v>
      </c>
      <c r="G94" s="29">
        <v>20.77</v>
      </c>
      <c r="H94" s="29" t="s">
        <v>858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44620</v>
      </c>
      <c r="B95" s="29" t="s">
        <v>1223</v>
      </c>
      <c r="C95" s="28" t="s">
        <v>1224</v>
      </c>
      <c r="D95" s="28" t="s">
        <v>1226</v>
      </c>
      <c r="E95" s="28" t="s">
        <v>575</v>
      </c>
      <c r="F95" s="87">
        <v>90396</v>
      </c>
      <c r="G95" s="29">
        <v>20.95</v>
      </c>
      <c r="H95" s="29" t="s">
        <v>858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44620</v>
      </c>
      <c r="B96" s="29" t="s">
        <v>1201</v>
      </c>
      <c r="C96" s="28" t="s">
        <v>1202</v>
      </c>
      <c r="D96" s="28" t="s">
        <v>1204</v>
      </c>
      <c r="E96" s="28" t="s">
        <v>576</v>
      </c>
      <c r="F96" s="87">
        <v>152707</v>
      </c>
      <c r="G96" s="29">
        <v>145.86000000000001</v>
      </c>
      <c r="H96" s="29" t="s">
        <v>858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44620</v>
      </c>
      <c r="B97" s="29" t="s">
        <v>1201</v>
      </c>
      <c r="C97" s="28" t="s">
        <v>1202</v>
      </c>
      <c r="D97" s="28" t="s">
        <v>1203</v>
      </c>
      <c r="E97" s="28" t="s">
        <v>576</v>
      </c>
      <c r="F97" s="87">
        <v>154247</v>
      </c>
      <c r="G97" s="29">
        <v>146.74</v>
      </c>
      <c r="H97" s="29" t="s">
        <v>858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44620</v>
      </c>
      <c r="B98" s="29" t="s">
        <v>1201</v>
      </c>
      <c r="C98" s="28" t="s">
        <v>1202</v>
      </c>
      <c r="D98" s="28" t="s">
        <v>1084</v>
      </c>
      <c r="E98" s="28" t="s">
        <v>576</v>
      </c>
      <c r="F98" s="87">
        <v>251901</v>
      </c>
      <c r="G98" s="29">
        <v>146.13</v>
      </c>
      <c r="H98" s="29" t="s">
        <v>858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44620</v>
      </c>
      <c r="B99" s="29" t="s">
        <v>1205</v>
      </c>
      <c r="C99" s="28" t="s">
        <v>1206</v>
      </c>
      <c r="D99" s="28" t="s">
        <v>1227</v>
      </c>
      <c r="E99" s="28" t="s">
        <v>576</v>
      </c>
      <c r="F99" s="87">
        <v>258000</v>
      </c>
      <c r="G99" s="29">
        <v>6.06</v>
      </c>
      <c r="H99" s="29" t="s">
        <v>858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44620</v>
      </c>
      <c r="B100" s="29" t="s">
        <v>1098</v>
      </c>
      <c r="C100" s="28" t="s">
        <v>1099</v>
      </c>
      <c r="D100" s="28" t="s">
        <v>1101</v>
      </c>
      <c r="E100" s="28" t="s">
        <v>576</v>
      </c>
      <c r="F100" s="87">
        <v>25200</v>
      </c>
      <c r="G100" s="29">
        <v>99</v>
      </c>
      <c r="H100" s="29" t="s">
        <v>858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44620</v>
      </c>
      <c r="B101" s="29" t="s">
        <v>1208</v>
      </c>
      <c r="C101" s="28" t="s">
        <v>1209</v>
      </c>
      <c r="D101" s="28" t="s">
        <v>1228</v>
      </c>
      <c r="E101" s="28" t="s">
        <v>576</v>
      </c>
      <c r="F101" s="87">
        <v>75000</v>
      </c>
      <c r="G101" s="29">
        <v>13.89</v>
      </c>
      <c r="H101" s="29" t="s">
        <v>858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44620</v>
      </c>
      <c r="B102" s="29" t="s">
        <v>1208</v>
      </c>
      <c r="C102" s="28" t="s">
        <v>1209</v>
      </c>
      <c r="D102" s="28" t="s">
        <v>1229</v>
      </c>
      <c r="E102" s="28" t="s">
        <v>576</v>
      </c>
      <c r="F102" s="87">
        <v>108000</v>
      </c>
      <c r="G102" s="29">
        <v>13.84</v>
      </c>
      <c r="H102" s="29" t="s">
        <v>858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44620</v>
      </c>
      <c r="B103" s="29" t="s">
        <v>1230</v>
      </c>
      <c r="C103" s="28" t="s">
        <v>1231</v>
      </c>
      <c r="D103" s="28" t="s">
        <v>1232</v>
      </c>
      <c r="E103" s="28" t="s">
        <v>576</v>
      </c>
      <c r="F103" s="87">
        <v>80000</v>
      </c>
      <c r="G103" s="29">
        <v>255.63</v>
      </c>
      <c r="H103" s="29" t="s">
        <v>858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44620</v>
      </c>
      <c r="B104" s="29" t="s">
        <v>1211</v>
      </c>
      <c r="C104" s="28" t="s">
        <v>1212</v>
      </c>
      <c r="D104" s="28" t="s">
        <v>1203</v>
      </c>
      <c r="E104" s="28" t="s">
        <v>576</v>
      </c>
      <c r="F104" s="87">
        <v>82878</v>
      </c>
      <c r="G104" s="29">
        <v>629.70000000000005</v>
      </c>
      <c r="H104" s="29" t="s">
        <v>858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44620</v>
      </c>
      <c r="B105" s="29" t="s">
        <v>1216</v>
      </c>
      <c r="C105" s="28" t="s">
        <v>1217</v>
      </c>
      <c r="D105" s="28" t="s">
        <v>1233</v>
      </c>
      <c r="E105" s="28" t="s">
        <v>576</v>
      </c>
      <c r="F105" s="87">
        <v>150000</v>
      </c>
      <c r="G105" s="29">
        <v>118.9</v>
      </c>
      <c r="H105" s="29" t="s">
        <v>858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44620</v>
      </c>
      <c r="B106" s="29" t="s">
        <v>1216</v>
      </c>
      <c r="C106" s="28" t="s">
        <v>1217</v>
      </c>
      <c r="D106" s="28" t="s">
        <v>1234</v>
      </c>
      <c r="E106" s="28" t="s">
        <v>576</v>
      </c>
      <c r="F106" s="87">
        <v>139969</v>
      </c>
      <c r="G106" s="29">
        <v>118.9</v>
      </c>
      <c r="H106" s="29" t="s">
        <v>858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44620</v>
      </c>
      <c r="B107" s="29" t="s">
        <v>1216</v>
      </c>
      <c r="C107" s="28" t="s">
        <v>1217</v>
      </c>
      <c r="D107" s="28" t="s">
        <v>1235</v>
      </c>
      <c r="E107" s="28" t="s">
        <v>576</v>
      </c>
      <c r="F107" s="87">
        <v>571500</v>
      </c>
      <c r="G107" s="29">
        <v>118.9</v>
      </c>
      <c r="H107" s="29" t="s">
        <v>858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44620</v>
      </c>
      <c r="B108" s="29" t="s">
        <v>1216</v>
      </c>
      <c r="C108" s="28" t="s">
        <v>1217</v>
      </c>
      <c r="D108" s="28" t="s">
        <v>1236</v>
      </c>
      <c r="E108" s="28" t="s">
        <v>576</v>
      </c>
      <c r="F108" s="87">
        <v>170000</v>
      </c>
      <c r="G108" s="29">
        <v>118.9</v>
      </c>
      <c r="H108" s="29" t="s">
        <v>858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44620</v>
      </c>
      <c r="B109" s="29" t="s">
        <v>1219</v>
      </c>
      <c r="C109" s="28" t="s">
        <v>1220</v>
      </c>
      <c r="D109" s="28" t="s">
        <v>1204</v>
      </c>
      <c r="E109" s="28" t="s">
        <v>576</v>
      </c>
      <c r="F109" s="87">
        <v>54170</v>
      </c>
      <c r="G109" s="29">
        <v>57.34</v>
      </c>
      <c r="H109" s="29" t="s">
        <v>858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44620</v>
      </c>
      <c r="B110" s="29" t="s">
        <v>1219</v>
      </c>
      <c r="C110" s="28" t="s">
        <v>1220</v>
      </c>
      <c r="D110" s="28" t="s">
        <v>1084</v>
      </c>
      <c r="E110" s="28" t="s">
        <v>576</v>
      </c>
      <c r="F110" s="87">
        <v>130949</v>
      </c>
      <c r="G110" s="29">
        <v>57.98</v>
      </c>
      <c r="H110" s="29" t="s">
        <v>858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44620</v>
      </c>
      <c r="B111" s="29" t="s">
        <v>1219</v>
      </c>
      <c r="C111" s="28" t="s">
        <v>1220</v>
      </c>
      <c r="D111" s="28" t="s">
        <v>1221</v>
      </c>
      <c r="E111" s="28" t="s">
        <v>576</v>
      </c>
      <c r="F111" s="87">
        <v>75670</v>
      </c>
      <c r="G111" s="29">
        <v>60.07</v>
      </c>
      <c r="H111" s="29" t="s">
        <v>858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44620</v>
      </c>
      <c r="B112" s="29" t="s">
        <v>1219</v>
      </c>
      <c r="C112" s="28" t="s">
        <v>1220</v>
      </c>
      <c r="D112" s="28" t="s">
        <v>1237</v>
      </c>
      <c r="E112" s="28" t="s">
        <v>576</v>
      </c>
      <c r="F112" s="87">
        <v>109000</v>
      </c>
      <c r="G112" s="29">
        <v>58.4</v>
      </c>
      <c r="H112" s="29" t="s">
        <v>858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44620</v>
      </c>
      <c r="B113" s="29" t="s">
        <v>1219</v>
      </c>
      <c r="C113" s="28" t="s">
        <v>1220</v>
      </c>
      <c r="D113" s="28" t="s">
        <v>1203</v>
      </c>
      <c r="E113" s="28" t="s">
        <v>576</v>
      </c>
      <c r="F113" s="87">
        <v>136574</v>
      </c>
      <c r="G113" s="29">
        <v>57.7</v>
      </c>
      <c r="H113" s="29" t="s">
        <v>858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44620</v>
      </c>
      <c r="B114" s="29" t="s">
        <v>1219</v>
      </c>
      <c r="C114" s="28" t="s">
        <v>1220</v>
      </c>
      <c r="D114" s="28" t="s">
        <v>1222</v>
      </c>
      <c r="E114" s="28" t="s">
        <v>576</v>
      </c>
      <c r="F114" s="87">
        <v>92985</v>
      </c>
      <c r="G114" s="29">
        <v>58.19</v>
      </c>
      <c r="H114" s="29" t="s">
        <v>858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44620</v>
      </c>
      <c r="B115" s="29" t="s">
        <v>1223</v>
      </c>
      <c r="C115" s="28" t="s">
        <v>1224</v>
      </c>
      <c r="D115" s="28" t="s">
        <v>1226</v>
      </c>
      <c r="E115" s="28" t="s">
        <v>576</v>
      </c>
      <c r="F115" s="87">
        <v>1531716</v>
      </c>
      <c r="G115" s="29">
        <v>20.68</v>
      </c>
      <c r="H115" s="29" t="s">
        <v>858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44620</v>
      </c>
      <c r="B116" s="29" t="s">
        <v>1223</v>
      </c>
      <c r="C116" s="28" t="s">
        <v>1224</v>
      </c>
      <c r="D116" s="28" t="s">
        <v>1238</v>
      </c>
      <c r="E116" s="28" t="s">
        <v>576</v>
      </c>
      <c r="F116" s="87">
        <v>955402</v>
      </c>
      <c r="G116" s="29">
        <v>20.98</v>
      </c>
      <c r="H116" s="29" t="s">
        <v>858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44620</v>
      </c>
      <c r="B117" s="29" t="s">
        <v>1223</v>
      </c>
      <c r="C117" s="28" t="s">
        <v>1224</v>
      </c>
      <c r="D117" s="28" t="s">
        <v>1225</v>
      </c>
      <c r="E117" s="28" t="s">
        <v>576</v>
      </c>
      <c r="F117" s="87">
        <v>1281355</v>
      </c>
      <c r="G117" s="29">
        <v>20.83</v>
      </c>
      <c r="H117" s="29" t="s">
        <v>858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41"/>
  <sheetViews>
    <sheetView zoomScale="85" zoomScaleNormal="85" workbookViewId="0">
      <selection activeCell="F11" sqref="F11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70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894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44622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577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567</v>
      </c>
      <c r="C9" s="96"/>
      <c r="D9" s="97" t="s">
        <v>578</v>
      </c>
      <c r="E9" s="96" t="s">
        <v>579</v>
      </c>
      <c r="F9" s="96" t="s">
        <v>580</v>
      </c>
      <c r="G9" s="96" t="s">
        <v>581</v>
      </c>
      <c r="H9" s="96" t="s">
        <v>582</v>
      </c>
      <c r="I9" s="96" t="s">
        <v>583</v>
      </c>
      <c r="J9" s="95" t="s">
        <v>584</v>
      </c>
      <c r="K9" s="96" t="s">
        <v>585</v>
      </c>
      <c r="L9" s="98" t="s">
        <v>586</v>
      </c>
      <c r="M9" s="98" t="s">
        <v>587</v>
      </c>
      <c r="N9" s="96" t="s">
        <v>588</v>
      </c>
      <c r="O9" s="97" t="s">
        <v>589</v>
      </c>
      <c r="P9" s="96" t="s">
        <v>822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9">
        <v>1</v>
      </c>
      <c r="B10" s="306">
        <v>44582</v>
      </c>
      <c r="C10" s="451"/>
      <c r="D10" s="307" t="s">
        <v>114</v>
      </c>
      <c r="E10" s="308" t="s">
        <v>592</v>
      </c>
      <c r="F10" s="309" t="s">
        <v>862</v>
      </c>
      <c r="G10" s="309">
        <v>1090</v>
      </c>
      <c r="H10" s="308"/>
      <c r="I10" s="310" t="s">
        <v>863</v>
      </c>
      <c r="J10" s="284" t="s">
        <v>593</v>
      </c>
      <c r="K10" s="284"/>
      <c r="L10" s="285"/>
      <c r="M10" s="286"/>
      <c r="N10" s="284"/>
      <c r="O10" s="287"/>
      <c r="P10" s="282">
        <f>VLOOKUP(D10,'MidCap Intra'!B55:C544,2,0)</f>
        <v>1126.95</v>
      </c>
      <c r="Q10" s="251"/>
      <c r="R10" s="251" t="s">
        <v>591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26">
        <v>2</v>
      </c>
      <c r="B11" s="327">
        <v>44582</v>
      </c>
      <c r="C11" s="452"/>
      <c r="D11" s="425" t="s">
        <v>202</v>
      </c>
      <c r="E11" s="426" t="s">
        <v>592</v>
      </c>
      <c r="F11" s="326">
        <v>3775</v>
      </c>
      <c r="G11" s="326">
        <v>3590</v>
      </c>
      <c r="H11" s="426">
        <v>3590</v>
      </c>
      <c r="I11" s="427" t="s">
        <v>864</v>
      </c>
      <c r="J11" s="386" t="s">
        <v>1066</v>
      </c>
      <c r="K11" s="386">
        <f t="shared" ref="K11" si="0">H11-F11</f>
        <v>-185</v>
      </c>
      <c r="L11" s="387">
        <f t="shared" ref="L11" si="1">(F11*-0.7)/100</f>
        <v>-26.425000000000001</v>
      </c>
      <c r="M11" s="388">
        <f t="shared" ref="M11" si="2">(K11+L11)/F11</f>
        <v>-5.6006622516556297E-2</v>
      </c>
      <c r="N11" s="386" t="s">
        <v>603</v>
      </c>
      <c r="O11" s="389">
        <v>44615</v>
      </c>
      <c r="P11" s="387"/>
      <c r="Q11" s="251"/>
      <c r="R11" s="251" t="s">
        <v>591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53">
        <v>3</v>
      </c>
      <c r="B12" s="250">
        <v>44586</v>
      </c>
      <c r="C12" s="453"/>
      <c r="D12" s="351" t="s">
        <v>533</v>
      </c>
      <c r="E12" s="352" t="s">
        <v>592</v>
      </c>
      <c r="F12" s="353">
        <v>1255</v>
      </c>
      <c r="G12" s="353">
        <v>1190</v>
      </c>
      <c r="H12" s="352">
        <v>1327.5</v>
      </c>
      <c r="I12" s="354" t="s">
        <v>865</v>
      </c>
      <c r="J12" s="99" t="s">
        <v>902</v>
      </c>
      <c r="K12" s="99">
        <f t="shared" ref="K12" si="3">H12-F12</f>
        <v>72.5</v>
      </c>
      <c r="L12" s="100">
        <f t="shared" ref="L12" si="4">(F12*-0.7)/100</f>
        <v>-8.7850000000000001</v>
      </c>
      <c r="M12" s="101">
        <f t="shared" ref="M12" si="5">(K12+L12)/F12</f>
        <v>5.076892430278885E-2</v>
      </c>
      <c r="N12" s="99" t="s">
        <v>590</v>
      </c>
      <c r="O12" s="102">
        <v>44595</v>
      </c>
      <c r="P12" s="100"/>
      <c r="Q12" s="251"/>
      <c r="R12" s="251" t="s">
        <v>591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53">
        <v>4</v>
      </c>
      <c r="B13" s="250">
        <v>44586</v>
      </c>
      <c r="C13" s="453"/>
      <c r="D13" s="351" t="s">
        <v>115</v>
      </c>
      <c r="E13" s="352" t="s">
        <v>592</v>
      </c>
      <c r="F13" s="353">
        <v>2500</v>
      </c>
      <c r="G13" s="353">
        <v>2340</v>
      </c>
      <c r="H13" s="352">
        <v>2595</v>
      </c>
      <c r="I13" s="354" t="s">
        <v>866</v>
      </c>
      <c r="J13" s="99" t="s">
        <v>882</v>
      </c>
      <c r="K13" s="99">
        <f t="shared" ref="K13" si="6">H13-F13</f>
        <v>95</v>
      </c>
      <c r="L13" s="100">
        <f t="shared" ref="L13" si="7">(F13*-0.7)/100</f>
        <v>-17.5</v>
      </c>
      <c r="M13" s="101">
        <f t="shared" ref="M13" si="8">(K13+L13)/F13</f>
        <v>3.1E-2</v>
      </c>
      <c r="N13" s="99" t="s">
        <v>590</v>
      </c>
      <c r="O13" s="102">
        <v>44593</v>
      </c>
      <c r="P13" s="355"/>
      <c r="Q13" s="251"/>
      <c r="R13" s="251" t="s">
        <v>591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53">
        <v>5</v>
      </c>
      <c r="B14" s="250">
        <v>44586</v>
      </c>
      <c r="C14" s="453"/>
      <c r="D14" s="351" t="s">
        <v>332</v>
      </c>
      <c r="E14" s="352" t="s">
        <v>592</v>
      </c>
      <c r="F14" s="353">
        <v>855</v>
      </c>
      <c r="G14" s="353">
        <v>815</v>
      </c>
      <c r="H14" s="352">
        <v>905</v>
      </c>
      <c r="I14" s="354" t="s">
        <v>867</v>
      </c>
      <c r="J14" s="99" t="s">
        <v>919</v>
      </c>
      <c r="K14" s="99">
        <f t="shared" ref="K14:K15" si="9">H14-F14</f>
        <v>50</v>
      </c>
      <c r="L14" s="100">
        <f t="shared" ref="L14:L15" si="10">(F14*-0.7)/100</f>
        <v>-5.9850000000000003</v>
      </c>
      <c r="M14" s="101">
        <f t="shared" ref="M14:M15" si="11">(K14+L14)/F14</f>
        <v>5.1479532163742688E-2</v>
      </c>
      <c r="N14" s="99" t="s">
        <v>590</v>
      </c>
      <c r="O14" s="102">
        <v>44596</v>
      </c>
      <c r="P14" s="355"/>
      <c r="Q14" s="251"/>
      <c r="R14" s="251" t="s">
        <v>591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469">
        <v>6</v>
      </c>
      <c r="B15" s="464">
        <v>44586</v>
      </c>
      <c r="C15" s="470"/>
      <c r="D15" s="471" t="s">
        <v>207</v>
      </c>
      <c r="E15" s="472" t="s">
        <v>592</v>
      </c>
      <c r="F15" s="469">
        <v>1070</v>
      </c>
      <c r="G15" s="469">
        <v>995</v>
      </c>
      <c r="H15" s="472">
        <v>1115</v>
      </c>
      <c r="I15" s="473" t="s">
        <v>870</v>
      </c>
      <c r="J15" s="474" t="s">
        <v>1240</v>
      </c>
      <c r="K15" s="474">
        <f t="shared" si="9"/>
        <v>45</v>
      </c>
      <c r="L15" s="475">
        <f t="shared" si="10"/>
        <v>-7.49</v>
      </c>
      <c r="M15" s="476">
        <f t="shared" si="11"/>
        <v>3.5056074766355139E-2</v>
      </c>
      <c r="N15" s="474" t="s">
        <v>590</v>
      </c>
      <c r="O15" s="477">
        <v>44620</v>
      </c>
      <c r="P15" s="475">
        <f>VLOOKUP(D15,'MidCap Intra'!B60:C549,2,0)</f>
        <v>1108.0999999999999</v>
      </c>
      <c r="Q15" s="251"/>
      <c r="R15" s="251" t="s">
        <v>591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53">
        <v>7</v>
      </c>
      <c r="B16" s="250">
        <v>44588</v>
      </c>
      <c r="C16" s="453"/>
      <c r="D16" s="351" t="s">
        <v>193</v>
      </c>
      <c r="E16" s="352" t="s">
        <v>592</v>
      </c>
      <c r="F16" s="353">
        <v>2360</v>
      </c>
      <c r="G16" s="353">
        <v>2200</v>
      </c>
      <c r="H16" s="352">
        <v>2505</v>
      </c>
      <c r="I16" s="354" t="s">
        <v>872</v>
      </c>
      <c r="J16" s="99" t="s">
        <v>738</v>
      </c>
      <c r="K16" s="99">
        <f t="shared" ref="K16:K18" si="12">H16-F16</f>
        <v>145</v>
      </c>
      <c r="L16" s="100">
        <f t="shared" ref="L16:L18" si="13">(F16*-0.7)/100</f>
        <v>-16.52</v>
      </c>
      <c r="M16" s="101">
        <f t="shared" ref="M16:M18" si="14">(K16+L16)/F16</f>
        <v>5.4440677966101692E-2</v>
      </c>
      <c r="N16" s="99" t="s">
        <v>590</v>
      </c>
      <c r="O16" s="102">
        <v>44599</v>
      </c>
      <c r="P16" s="100"/>
      <c r="Q16" s="1"/>
      <c r="R16" s="251" t="s">
        <v>594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291">
        <v>8</v>
      </c>
      <c r="B17" s="250">
        <v>44589</v>
      </c>
      <c r="C17" s="454"/>
      <c r="D17" s="372" t="s">
        <v>132</v>
      </c>
      <c r="E17" s="373" t="s">
        <v>592</v>
      </c>
      <c r="F17" s="291">
        <v>1860</v>
      </c>
      <c r="G17" s="291">
        <v>1695</v>
      </c>
      <c r="H17" s="373">
        <v>1900</v>
      </c>
      <c r="I17" s="374" t="s">
        <v>873</v>
      </c>
      <c r="J17" s="378" t="s">
        <v>635</v>
      </c>
      <c r="K17" s="378">
        <f t="shared" si="12"/>
        <v>40</v>
      </c>
      <c r="L17" s="379">
        <f t="shared" si="13"/>
        <v>-13.02</v>
      </c>
      <c r="M17" s="380">
        <f t="shared" si="14"/>
        <v>1.4505376344086022E-2</v>
      </c>
      <c r="N17" s="378" t="s">
        <v>590</v>
      </c>
      <c r="O17" s="381">
        <v>44593</v>
      </c>
      <c r="P17" s="382"/>
      <c r="Q17" s="1"/>
      <c r="R17" s="251" t="s">
        <v>591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326">
        <v>9</v>
      </c>
      <c r="B18" s="327">
        <v>44595</v>
      </c>
      <c r="C18" s="452"/>
      <c r="D18" s="425" t="s">
        <v>54</v>
      </c>
      <c r="E18" s="426" t="s">
        <v>592</v>
      </c>
      <c r="F18" s="326">
        <v>223.5</v>
      </c>
      <c r="G18" s="326">
        <v>210</v>
      </c>
      <c r="H18" s="426">
        <v>210</v>
      </c>
      <c r="I18" s="427" t="s">
        <v>906</v>
      </c>
      <c r="J18" s="386" t="s">
        <v>1037</v>
      </c>
      <c r="K18" s="386">
        <f t="shared" si="12"/>
        <v>-13.5</v>
      </c>
      <c r="L18" s="387">
        <f t="shared" si="13"/>
        <v>-1.5644999999999998</v>
      </c>
      <c r="M18" s="388">
        <f t="shared" si="14"/>
        <v>-6.7402684563758378E-2</v>
      </c>
      <c r="N18" s="386" t="s">
        <v>603</v>
      </c>
      <c r="O18" s="389">
        <v>44610</v>
      </c>
      <c r="P18" s="387"/>
      <c r="Q18" s="251"/>
      <c r="R18" s="251" t="s">
        <v>594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326">
        <v>10</v>
      </c>
      <c r="B19" s="327">
        <v>44599</v>
      </c>
      <c r="C19" s="452"/>
      <c r="D19" s="425" t="s">
        <v>515</v>
      </c>
      <c r="E19" s="426" t="s">
        <v>592</v>
      </c>
      <c r="F19" s="326">
        <v>412.5</v>
      </c>
      <c r="G19" s="326">
        <v>387</v>
      </c>
      <c r="H19" s="426">
        <v>387</v>
      </c>
      <c r="I19" s="427" t="s">
        <v>924</v>
      </c>
      <c r="J19" s="386" t="s">
        <v>1024</v>
      </c>
      <c r="K19" s="386">
        <f t="shared" ref="K19" si="15">H19-F19</f>
        <v>-25.5</v>
      </c>
      <c r="L19" s="387">
        <f t="shared" ref="L19" si="16">(F19*-0.7)/100</f>
        <v>-2.8875000000000002</v>
      </c>
      <c r="M19" s="388">
        <f t="shared" ref="M19" si="17">(K19+L19)/F19</f>
        <v>-6.881818181818182E-2</v>
      </c>
      <c r="N19" s="386" t="s">
        <v>603</v>
      </c>
      <c r="O19" s="389">
        <v>44609</v>
      </c>
      <c r="P19" s="387"/>
      <c r="Q19" s="251"/>
      <c r="R19" s="251" t="s">
        <v>591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291">
        <v>11</v>
      </c>
      <c r="B20" s="250">
        <v>44601</v>
      </c>
      <c r="C20" s="454"/>
      <c r="D20" s="372" t="s">
        <v>489</v>
      </c>
      <c r="E20" s="373" t="s">
        <v>592</v>
      </c>
      <c r="F20" s="291">
        <v>162.5</v>
      </c>
      <c r="G20" s="291">
        <v>149</v>
      </c>
      <c r="H20" s="373">
        <v>177</v>
      </c>
      <c r="I20" s="374" t="s">
        <v>943</v>
      </c>
      <c r="J20" s="99" t="s">
        <v>948</v>
      </c>
      <c r="K20" s="99">
        <f t="shared" ref="K20:K21" si="18">H20-F20</f>
        <v>14.5</v>
      </c>
      <c r="L20" s="100">
        <f t="shared" ref="L20:L21" si="19">(F20*-0.7)/100</f>
        <v>-1.1375</v>
      </c>
      <c r="M20" s="101">
        <f t="shared" ref="M20:M21" si="20">(K20+L20)/F20</f>
        <v>8.2230769230769232E-2</v>
      </c>
      <c r="N20" s="99" t="s">
        <v>590</v>
      </c>
      <c r="O20" s="102">
        <v>44602</v>
      </c>
      <c r="P20" s="100"/>
      <c r="Q20" s="251"/>
      <c r="R20" s="251" t="s">
        <v>591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326">
        <v>12</v>
      </c>
      <c r="B21" s="327">
        <v>44603</v>
      </c>
      <c r="C21" s="452"/>
      <c r="D21" s="425" t="s">
        <v>489</v>
      </c>
      <c r="E21" s="426" t="s">
        <v>592</v>
      </c>
      <c r="F21" s="326">
        <v>169.5</v>
      </c>
      <c r="G21" s="326">
        <v>156</v>
      </c>
      <c r="H21" s="426">
        <v>156</v>
      </c>
      <c r="I21" s="427" t="s">
        <v>960</v>
      </c>
      <c r="J21" s="386" t="s">
        <v>1037</v>
      </c>
      <c r="K21" s="386">
        <f t="shared" si="18"/>
        <v>-13.5</v>
      </c>
      <c r="L21" s="387">
        <f t="shared" si="19"/>
        <v>-1.1864999999999999</v>
      </c>
      <c r="M21" s="388">
        <f t="shared" si="20"/>
        <v>-8.6646017699115049E-2</v>
      </c>
      <c r="N21" s="386" t="s">
        <v>603</v>
      </c>
      <c r="O21" s="389">
        <v>44615</v>
      </c>
      <c r="P21" s="387"/>
      <c r="Q21" s="251"/>
      <c r="R21" s="251" t="s">
        <v>591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256">
        <v>13</v>
      </c>
      <c r="B22" s="253">
        <v>44603</v>
      </c>
      <c r="C22" s="455"/>
      <c r="D22" s="375" t="s">
        <v>332</v>
      </c>
      <c r="E22" s="376" t="s">
        <v>592</v>
      </c>
      <c r="F22" s="256" t="s">
        <v>961</v>
      </c>
      <c r="G22" s="256">
        <v>798</v>
      </c>
      <c r="H22" s="376"/>
      <c r="I22" s="377" t="s">
        <v>962</v>
      </c>
      <c r="J22" s="316" t="s">
        <v>593</v>
      </c>
      <c r="K22" s="316"/>
      <c r="L22" s="317"/>
      <c r="M22" s="318"/>
      <c r="N22" s="316"/>
      <c r="O22" s="364"/>
      <c r="P22" s="400">
        <f>VLOOKUP(D22,'MidCap Intra'!B5:C558,2,0)</f>
        <v>804.55</v>
      </c>
      <c r="Q22" s="251"/>
      <c r="R22" s="251" t="s">
        <v>591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291">
        <v>14</v>
      </c>
      <c r="B23" s="250">
        <v>44607</v>
      </c>
      <c r="C23" s="454"/>
      <c r="D23" s="372" t="s">
        <v>251</v>
      </c>
      <c r="E23" s="373" t="s">
        <v>592</v>
      </c>
      <c r="F23" s="291">
        <v>377</v>
      </c>
      <c r="G23" s="291">
        <v>354</v>
      </c>
      <c r="H23" s="373">
        <v>399.5</v>
      </c>
      <c r="I23" s="374" t="s">
        <v>999</v>
      </c>
      <c r="J23" s="378" t="s">
        <v>1002</v>
      </c>
      <c r="K23" s="378">
        <f t="shared" ref="K23:K24" si="21">H23-F23</f>
        <v>22.5</v>
      </c>
      <c r="L23" s="379">
        <f t="shared" ref="L23:L24" si="22">(F23*-0.7)/100</f>
        <v>-2.6389999999999998</v>
      </c>
      <c r="M23" s="380">
        <f t="shared" ref="M23:M24" si="23">(K23+L23)/F23</f>
        <v>5.2681697612732094E-2</v>
      </c>
      <c r="N23" s="378" t="s">
        <v>590</v>
      </c>
      <c r="O23" s="381">
        <v>44608</v>
      </c>
      <c r="P23" s="379"/>
      <c r="Q23" s="251"/>
      <c r="R23" s="251" t="s">
        <v>591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3.9" customHeight="1">
      <c r="A24" s="326">
        <v>15</v>
      </c>
      <c r="B24" s="327">
        <v>44613</v>
      </c>
      <c r="C24" s="452"/>
      <c r="D24" s="425" t="s">
        <v>123</v>
      </c>
      <c r="E24" s="426" t="s">
        <v>592</v>
      </c>
      <c r="F24" s="326">
        <v>2295</v>
      </c>
      <c r="G24" s="326">
        <v>2175</v>
      </c>
      <c r="H24" s="426">
        <v>2175</v>
      </c>
      <c r="I24" s="427" t="s">
        <v>1051</v>
      </c>
      <c r="J24" s="386" t="s">
        <v>1054</v>
      </c>
      <c r="K24" s="386">
        <f t="shared" si="21"/>
        <v>-120</v>
      </c>
      <c r="L24" s="387">
        <f t="shared" si="22"/>
        <v>-16.065000000000001</v>
      </c>
      <c r="M24" s="388">
        <f t="shared" si="23"/>
        <v>-5.9287581699346406E-2</v>
      </c>
      <c r="N24" s="386" t="s">
        <v>603</v>
      </c>
      <c r="O24" s="389">
        <v>44620</v>
      </c>
      <c r="P24" s="387"/>
      <c r="Q24" s="251"/>
      <c r="R24" s="251" t="s">
        <v>591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3.9" customHeight="1">
      <c r="A25" s="326">
        <v>16</v>
      </c>
      <c r="B25" s="327">
        <v>44614</v>
      </c>
      <c r="C25" s="452"/>
      <c r="D25" s="425" t="s">
        <v>54</v>
      </c>
      <c r="E25" s="426" t="s">
        <v>592</v>
      </c>
      <c r="F25" s="326">
        <v>196</v>
      </c>
      <c r="G25" s="326">
        <v>184</v>
      </c>
      <c r="H25" s="426">
        <v>184</v>
      </c>
      <c r="I25" s="427" t="s">
        <v>1055</v>
      </c>
      <c r="J25" s="386" t="s">
        <v>1075</v>
      </c>
      <c r="K25" s="386">
        <f t="shared" ref="K25:K26" si="24">H25-F25</f>
        <v>-12</v>
      </c>
      <c r="L25" s="387">
        <f t="shared" ref="L25" si="25">(F25*-0.7)/100</f>
        <v>-1.3719999999999999</v>
      </c>
      <c r="M25" s="388">
        <f t="shared" ref="M25:M26" si="26">(K25+L25)/F25</f>
        <v>-6.8224489795918372E-2</v>
      </c>
      <c r="N25" s="386" t="s">
        <v>603</v>
      </c>
      <c r="O25" s="389">
        <v>44616</v>
      </c>
      <c r="P25" s="387"/>
      <c r="Q25" s="251"/>
      <c r="R25" s="251" t="s">
        <v>591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2.75" customHeight="1">
      <c r="A26" s="469">
        <v>17</v>
      </c>
      <c r="B26" s="464">
        <v>44620</v>
      </c>
      <c r="C26" s="470"/>
      <c r="D26" s="471" t="s">
        <v>489</v>
      </c>
      <c r="E26" s="472" t="s">
        <v>592</v>
      </c>
      <c r="F26" s="469">
        <v>148</v>
      </c>
      <c r="G26" s="469">
        <v>138</v>
      </c>
      <c r="H26" s="472">
        <v>154.5</v>
      </c>
      <c r="I26" s="473" t="s">
        <v>1108</v>
      </c>
      <c r="J26" s="474" t="s">
        <v>1239</v>
      </c>
      <c r="K26" s="474">
        <f t="shared" si="24"/>
        <v>6.5</v>
      </c>
      <c r="L26" s="475">
        <f>(F26*-0.07)/100</f>
        <v>-0.10360000000000001</v>
      </c>
      <c r="M26" s="476">
        <f t="shared" si="26"/>
        <v>4.3218918918918915E-2</v>
      </c>
      <c r="N26" s="474" t="s">
        <v>590</v>
      </c>
      <c r="O26" s="477">
        <v>44620</v>
      </c>
      <c r="P26" s="475">
        <f>VLOOKUP(D26,'MidCap Intra'!B9:C562,2,0)</f>
        <v>153.25</v>
      </c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s="252" customFormat="1" ht="13.9" customHeight="1">
      <c r="A27" s="256">
        <v>18</v>
      </c>
      <c r="B27" s="253">
        <v>44620</v>
      </c>
      <c r="C27" s="455"/>
      <c r="D27" s="375" t="s">
        <v>115</v>
      </c>
      <c r="E27" s="376" t="s">
        <v>592</v>
      </c>
      <c r="F27" s="256" t="s">
        <v>1096</v>
      </c>
      <c r="G27" s="256">
        <v>2230</v>
      </c>
      <c r="H27" s="376"/>
      <c r="I27" s="377" t="s">
        <v>1109</v>
      </c>
      <c r="J27" s="316" t="s">
        <v>593</v>
      </c>
      <c r="K27" s="316"/>
      <c r="L27" s="317"/>
      <c r="M27" s="318"/>
      <c r="N27" s="316"/>
      <c r="O27" s="364"/>
      <c r="P27" s="400">
        <f>VLOOKUP(D27,'MidCap Intra'!B10:C563,2,0)</f>
        <v>2364.5</v>
      </c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</row>
    <row r="28" spans="1:38" s="252" customFormat="1" ht="12.75" customHeight="1">
      <c r="A28" s="469">
        <v>19</v>
      </c>
      <c r="B28" s="464">
        <v>44620</v>
      </c>
      <c r="C28" s="470"/>
      <c r="D28" s="471" t="s">
        <v>125</v>
      </c>
      <c r="E28" s="472" t="s">
        <v>592</v>
      </c>
      <c r="F28" s="469">
        <v>715</v>
      </c>
      <c r="G28" s="469">
        <v>675</v>
      </c>
      <c r="H28" s="472">
        <v>738.5</v>
      </c>
      <c r="I28" s="473" t="s">
        <v>1110</v>
      </c>
      <c r="J28" s="474" t="s">
        <v>1241</v>
      </c>
      <c r="K28" s="474">
        <f t="shared" ref="K28" si="27">H28-F28</f>
        <v>23.5</v>
      </c>
      <c r="L28" s="475">
        <f>(F28*-0.07)/100</f>
        <v>-0.50050000000000006</v>
      </c>
      <c r="M28" s="476">
        <f t="shared" ref="M28" si="28">(K28+L28)/F28</f>
        <v>3.2167132867132867E-2</v>
      </c>
      <c r="N28" s="474" t="s">
        <v>590</v>
      </c>
      <c r="O28" s="477">
        <v>44620</v>
      </c>
      <c r="P28" s="475">
        <f>VLOOKUP(D28,'MidCap Intra'!B11:C564,2,0)</f>
        <v>742.7</v>
      </c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</row>
    <row r="29" spans="1:38" s="252" customFormat="1" ht="13.9" customHeight="1">
      <c r="A29" s="256">
        <v>20</v>
      </c>
      <c r="B29" s="253">
        <v>44620</v>
      </c>
      <c r="C29" s="455"/>
      <c r="D29" s="375" t="s">
        <v>39</v>
      </c>
      <c r="E29" s="376" t="s">
        <v>592</v>
      </c>
      <c r="F29" s="256" t="s">
        <v>1111</v>
      </c>
      <c r="G29" s="256">
        <v>860</v>
      </c>
      <c r="H29" s="376"/>
      <c r="I29" s="377" t="s">
        <v>1112</v>
      </c>
      <c r="J29" s="316" t="s">
        <v>593</v>
      </c>
      <c r="K29" s="316"/>
      <c r="L29" s="317"/>
      <c r="M29" s="318"/>
      <c r="N29" s="316"/>
      <c r="O29" s="364"/>
      <c r="P29" s="400">
        <f>VLOOKUP(D29,'MidCap Intra'!B12:C565,2,0)</f>
        <v>926.15</v>
      </c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</row>
    <row r="30" spans="1:38" ht="13.9" customHeight="1">
      <c r="A30" s="456"/>
      <c r="B30" s="457"/>
      <c r="C30" s="458"/>
      <c r="D30" s="459"/>
      <c r="E30" s="460"/>
      <c r="F30" s="456"/>
      <c r="G30" s="456"/>
      <c r="H30" s="460"/>
      <c r="I30" s="461"/>
      <c r="J30" s="462"/>
      <c r="K30" s="456"/>
      <c r="L30" s="457"/>
      <c r="M30" s="458"/>
      <c r="N30" s="459"/>
      <c r="O30" s="460"/>
      <c r="P30" s="442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11"/>
      <c r="B31" s="112"/>
      <c r="C31" s="113"/>
      <c r="D31" s="114"/>
      <c r="E31" s="115"/>
      <c r="F31" s="115"/>
      <c r="H31" s="115"/>
      <c r="I31" s="116"/>
      <c r="J31" s="117"/>
      <c r="K31" s="117"/>
      <c r="L31" s="118"/>
      <c r="M31" s="119"/>
      <c r="N31" s="120"/>
      <c r="O31" s="121"/>
      <c r="P31" s="122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111"/>
      <c r="B32" s="112"/>
      <c r="C32" s="113"/>
      <c r="D32" s="114"/>
      <c r="E32" s="115"/>
      <c r="F32" s="115"/>
      <c r="G32" s="111"/>
      <c r="H32" s="115"/>
      <c r="I32" s="116"/>
      <c r="J32" s="117"/>
      <c r="K32" s="117"/>
      <c r="L32" s="118"/>
      <c r="M32" s="119"/>
      <c r="N32" s="120"/>
      <c r="O32" s="121"/>
      <c r="P32" s="122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3" t="s">
        <v>595</v>
      </c>
      <c r="B33" s="124"/>
      <c r="C33" s="125"/>
      <c r="D33" s="126"/>
      <c r="E33" s="127"/>
      <c r="F33" s="127"/>
      <c r="G33" s="127"/>
      <c r="H33" s="127"/>
      <c r="I33" s="127"/>
      <c r="J33" s="128"/>
      <c r="K33" s="127"/>
      <c r="L33" s="129"/>
      <c r="M33" s="56"/>
      <c r="N33" s="128"/>
      <c r="O33" s="125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30" t="s">
        <v>596</v>
      </c>
      <c r="B34" s="123"/>
      <c r="C34" s="123"/>
      <c r="D34" s="123"/>
      <c r="E34" s="41"/>
      <c r="F34" s="131" t="s">
        <v>597</v>
      </c>
      <c r="G34" s="6"/>
      <c r="H34" s="6"/>
      <c r="I34" s="6"/>
      <c r="J34" s="132"/>
      <c r="K34" s="133"/>
      <c r="L34" s="133"/>
      <c r="M34" s="134"/>
      <c r="N34" s="1"/>
      <c r="O34" s="135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3" t="s">
        <v>598</v>
      </c>
      <c r="B35" s="123"/>
      <c r="C35" s="123"/>
      <c r="D35" s="123" t="s">
        <v>857</v>
      </c>
      <c r="E35" s="6"/>
      <c r="F35" s="131" t="s">
        <v>599</v>
      </c>
      <c r="G35" s="6"/>
      <c r="H35" s="6"/>
      <c r="I35" s="6"/>
      <c r="J35" s="132"/>
      <c r="K35" s="133"/>
      <c r="L35" s="133"/>
      <c r="M35" s="134"/>
      <c r="N35" s="1"/>
      <c r="O35" s="135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23"/>
      <c r="B36" s="123"/>
      <c r="C36" s="123"/>
      <c r="D36" s="123"/>
      <c r="E36" s="6"/>
      <c r="F36" s="6"/>
      <c r="G36" s="6"/>
      <c r="H36" s="6"/>
      <c r="I36" s="6"/>
      <c r="J36" s="136"/>
      <c r="K36" s="133"/>
      <c r="L36" s="133"/>
      <c r="M36" s="6"/>
      <c r="N36" s="137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38" t="s">
        <v>600</v>
      </c>
      <c r="C37" s="138"/>
      <c r="D37" s="138"/>
      <c r="E37" s="138"/>
      <c r="F37" s="139"/>
      <c r="G37" s="6"/>
      <c r="H37" s="6"/>
      <c r="I37" s="140"/>
      <c r="J37" s="141"/>
      <c r="K37" s="142"/>
      <c r="L37" s="141"/>
      <c r="M37" s="6"/>
      <c r="N37" s="1"/>
      <c r="O37" s="1"/>
      <c r="P37" s="1"/>
      <c r="R37" s="56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95" t="s">
        <v>16</v>
      </c>
      <c r="B38" s="96" t="s">
        <v>567</v>
      </c>
      <c r="C38" s="98"/>
      <c r="D38" s="97" t="s">
        <v>578</v>
      </c>
      <c r="E38" s="96" t="s">
        <v>579</v>
      </c>
      <c r="F38" s="96" t="s">
        <v>580</v>
      </c>
      <c r="G38" s="96" t="s">
        <v>601</v>
      </c>
      <c r="H38" s="96" t="s">
        <v>582</v>
      </c>
      <c r="I38" s="96" t="s">
        <v>583</v>
      </c>
      <c r="J38" s="96" t="s">
        <v>584</v>
      </c>
      <c r="K38" s="96" t="s">
        <v>602</v>
      </c>
      <c r="L38" s="144" t="s">
        <v>586</v>
      </c>
      <c r="M38" s="98" t="s">
        <v>587</v>
      </c>
      <c r="N38" s="95" t="s">
        <v>588</v>
      </c>
      <c r="O38" s="323" t="s">
        <v>589</v>
      </c>
      <c r="P38" s="288"/>
      <c r="Q38" s="1"/>
      <c r="R38" s="320"/>
      <c r="S38" s="320"/>
      <c r="T38" s="320"/>
      <c r="U38" s="303"/>
      <c r="V38" s="303"/>
      <c r="W38" s="303"/>
      <c r="X38" s="303"/>
      <c r="Y38" s="303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63" customFormat="1" ht="15" customHeight="1">
      <c r="A39" s="384">
        <v>1</v>
      </c>
      <c r="B39" s="327">
        <v>44586</v>
      </c>
      <c r="C39" s="328"/>
      <c r="D39" s="385" t="s">
        <v>309</v>
      </c>
      <c r="E39" s="326" t="s">
        <v>592</v>
      </c>
      <c r="F39" s="326">
        <v>615</v>
      </c>
      <c r="G39" s="326">
        <v>595</v>
      </c>
      <c r="H39" s="326">
        <v>595</v>
      </c>
      <c r="I39" s="326" t="s">
        <v>859</v>
      </c>
      <c r="J39" s="386" t="s">
        <v>914</v>
      </c>
      <c r="K39" s="386">
        <f t="shared" ref="K39" si="29">H39-F39</f>
        <v>-20</v>
      </c>
      <c r="L39" s="387">
        <f>(F39*-0.7)/100</f>
        <v>-4.3049999999999997</v>
      </c>
      <c r="M39" s="388">
        <f t="shared" ref="M39" si="30">(K39+L39)/F39</f>
        <v>-3.9520325203252035E-2</v>
      </c>
      <c r="N39" s="386" t="s">
        <v>603</v>
      </c>
      <c r="O39" s="389">
        <v>44596</v>
      </c>
      <c r="P39" s="321"/>
      <c r="Q39" s="321"/>
      <c r="R39" s="322" t="s">
        <v>594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19"/>
      <c r="AJ39" s="302"/>
      <c r="AK39" s="302"/>
      <c r="AL39" s="302"/>
    </row>
    <row r="40" spans="1:38" s="263" customFormat="1" ht="15" customHeight="1">
      <c r="A40" s="324">
        <v>2</v>
      </c>
      <c r="B40" s="250">
        <v>44589</v>
      </c>
      <c r="C40" s="292"/>
      <c r="D40" s="325" t="s">
        <v>180</v>
      </c>
      <c r="E40" s="291" t="s">
        <v>592</v>
      </c>
      <c r="F40" s="291">
        <v>41.15</v>
      </c>
      <c r="G40" s="291">
        <v>39.9</v>
      </c>
      <c r="H40" s="291">
        <v>42.7</v>
      </c>
      <c r="I40" s="291" t="s">
        <v>874</v>
      </c>
      <c r="J40" s="99" t="s">
        <v>900</v>
      </c>
      <c r="K40" s="99">
        <f t="shared" ref="K40" si="31">H40-F40</f>
        <v>1.5500000000000043</v>
      </c>
      <c r="L40" s="100">
        <f>(F40*-0.7)/100</f>
        <v>-0.28804999999999997</v>
      </c>
      <c r="M40" s="101">
        <f t="shared" ref="M40" si="32">(K40+L40)/F40</f>
        <v>3.0667071688942997E-2</v>
      </c>
      <c r="N40" s="99" t="s">
        <v>590</v>
      </c>
      <c r="O40" s="102">
        <v>44594</v>
      </c>
      <c r="P40" s="321"/>
      <c r="Q40" s="321"/>
      <c r="R40" s="322" t="s">
        <v>591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19"/>
      <c r="AJ40" s="302"/>
      <c r="AK40" s="302"/>
      <c r="AL40" s="302"/>
    </row>
    <row r="41" spans="1:38" s="263" customFormat="1" ht="15" customHeight="1">
      <c r="A41" s="324">
        <v>3</v>
      </c>
      <c r="B41" s="250">
        <v>44593</v>
      </c>
      <c r="C41" s="292"/>
      <c r="D41" s="325" t="s">
        <v>146</v>
      </c>
      <c r="E41" s="291" t="s">
        <v>592</v>
      </c>
      <c r="F41" s="291">
        <v>1955</v>
      </c>
      <c r="G41" s="291">
        <v>1880</v>
      </c>
      <c r="H41" s="291">
        <v>1997.5</v>
      </c>
      <c r="I41" s="291" t="s">
        <v>888</v>
      </c>
      <c r="J41" s="99" t="s">
        <v>901</v>
      </c>
      <c r="K41" s="99">
        <f t="shared" ref="K41:K42" si="33">H41-F41</f>
        <v>42.5</v>
      </c>
      <c r="L41" s="100">
        <f>(F41*-0.07)/100</f>
        <v>-1.3685000000000003</v>
      </c>
      <c r="M41" s="101">
        <f t="shared" ref="M41:M42" si="34">(K41+L41)/F41</f>
        <v>2.1039130434782609E-2</v>
      </c>
      <c r="N41" s="99" t="s">
        <v>590</v>
      </c>
      <c r="O41" s="383">
        <v>44593</v>
      </c>
      <c r="P41" s="321"/>
      <c r="Q41" s="321"/>
      <c r="R41" s="322" t="s">
        <v>591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19"/>
      <c r="AJ41" s="302"/>
      <c r="AK41" s="302"/>
      <c r="AL41" s="302"/>
    </row>
    <row r="42" spans="1:38" s="263" customFormat="1" ht="15" customHeight="1">
      <c r="A42" s="384">
        <v>4</v>
      </c>
      <c r="B42" s="327">
        <v>44593</v>
      </c>
      <c r="C42" s="328"/>
      <c r="D42" s="385" t="s">
        <v>137</v>
      </c>
      <c r="E42" s="326" t="s">
        <v>592</v>
      </c>
      <c r="F42" s="326">
        <v>863.5</v>
      </c>
      <c r="G42" s="326">
        <v>839</v>
      </c>
      <c r="H42" s="326">
        <v>839</v>
      </c>
      <c r="I42" s="326" t="s">
        <v>889</v>
      </c>
      <c r="J42" s="386" t="s">
        <v>936</v>
      </c>
      <c r="K42" s="386">
        <f t="shared" si="33"/>
        <v>-24.5</v>
      </c>
      <c r="L42" s="387">
        <f>(F42*-0.7)/100</f>
        <v>-6.0444999999999993</v>
      </c>
      <c r="M42" s="388">
        <f t="shared" si="34"/>
        <v>-3.5372900984365949E-2</v>
      </c>
      <c r="N42" s="386" t="s">
        <v>603</v>
      </c>
      <c r="O42" s="389">
        <v>44599</v>
      </c>
      <c r="P42" s="321"/>
      <c r="Q42" s="321"/>
      <c r="R42" s="322" t="s">
        <v>591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19"/>
      <c r="AJ42" s="302"/>
      <c r="AK42" s="302"/>
      <c r="AL42" s="302"/>
    </row>
    <row r="43" spans="1:38" s="263" customFormat="1" ht="15" customHeight="1">
      <c r="A43" s="324">
        <v>5</v>
      </c>
      <c r="B43" s="250">
        <v>44593</v>
      </c>
      <c r="C43" s="292"/>
      <c r="D43" s="325" t="s">
        <v>51</v>
      </c>
      <c r="E43" s="291" t="s">
        <v>592</v>
      </c>
      <c r="F43" s="291">
        <v>374</v>
      </c>
      <c r="G43" s="291">
        <v>364</v>
      </c>
      <c r="H43" s="291">
        <v>385</v>
      </c>
      <c r="I43" s="291" t="s">
        <v>890</v>
      </c>
      <c r="J43" s="99" t="s">
        <v>899</v>
      </c>
      <c r="K43" s="99">
        <f t="shared" ref="K43" si="35">H43-F43</f>
        <v>11</v>
      </c>
      <c r="L43" s="100">
        <f>(F43*-0.7)/100</f>
        <v>-2.6180000000000003</v>
      </c>
      <c r="M43" s="101">
        <f t="shared" ref="M43" si="36">(K43+L43)/F43</f>
        <v>2.2411764705882353E-2</v>
      </c>
      <c r="N43" s="99" t="s">
        <v>590</v>
      </c>
      <c r="O43" s="102">
        <v>44594</v>
      </c>
      <c r="P43" s="321"/>
      <c r="Q43" s="321"/>
      <c r="R43" s="322" t="s">
        <v>591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19"/>
      <c r="AJ43" s="302"/>
      <c r="AK43" s="302"/>
      <c r="AL43" s="302"/>
    </row>
    <row r="44" spans="1:38" s="263" customFormat="1" ht="15" customHeight="1">
      <c r="A44" s="324">
        <v>6</v>
      </c>
      <c r="B44" s="250">
        <v>44593</v>
      </c>
      <c r="C44" s="292"/>
      <c r="D44" s="325" t="s">
        <v>390</v>
      </c>
      <c r="E44" s="291" t="s">
        <v>592</v>
      </c>
      <c r="F44" s="291">
        <v>126.5</v>
      </c>
      <c r="G44" s="291">
        <v>122</v>
      </c>
      <c r="H44" s="291">
        <v>130.25</v>
      </c>
      <c r="I44" s="291" t="s">
        <v>891</v>
      </c>
      <c r="J44" s="99" t="s">
        <v>898</v>
      </c>
      <c r="K44" s="99">
        <f t="shared" ref="K44:K45" si="37">H44-F44</f>
        <v>3.75</v>
      </c>
      <c r="L44" s="100">
        <f>(F44*-0.7)/100</f>
        <v>-0.88549999999999995</v>
      </c>
      <c r="M44" s="101">
        <f t="shared" ref="M44:M45" si="38">(K44+L44)/F44</f>
        <v>2.2644268774703557E-2</v>
      </c>
      <c r="N44" s="99" t="s">
        <v>590</v>
      </c>
      <c r="O44" s="102">
        <v>44594</v>
      </c>
      <c r="P44" s="321"/>
      <c r="Q44" s="321"/>
      <c r="R44" s="322" t="s">
        <v>594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19"/>
      <c r="AJ44" s="302"/>
      <c r="AK44" s="302"/>
      <c r="AL44" s="302"/>
    </row>
    <row r="45" spans="1:38" s="263" customFormat="1" ht="15" customHeight="1">
      <c r="A45" s="384">
        <v>7</v>
      </c>
      <c r="B45" s="327">
        <v>44593</v>
      </c>
      <c r="C45" s="328"/>
      <c r="D45" s="385" t="s">
        <v>415</v>
      </c>
      <c r="E45" s="326" t="s">
        <v>592</v>
      </c>
      <c r="F45" s="326">
        <v>3357.5</v>
      </c>
      <c r="G45" s="326">
        <v>3250</v>
      </c>
      <c r="H45" s="326">
        <v>3250</v>
      </c>
      <c r="I45" s="326" t="s">
        <v>892</v>
      </c>
      <c r="J45" s="386" t="s">
        <v>954</v>
      </c>
      <c r="K45" s="386">
        <f t="shared" si="37"/>
        <v>-107.5</v>
      </c>
      <c r="L45" s="387">
        <f>(F45*-0.7)/100</f>
        <v>-23.502500000000001</v>
      </c>
      <c r="M45" s="388">
        <f t="shared" si="38"/>
        <v>-3.9017870439314963E-2</v>
      </c>
      <c r="N45" s="386" t="s">
        <v>603</v>
      </c>
      <c r="O45" s="389">
        <v>44603</v>
      </c>
      <c r="P45" s="321"/>
      <c r="Q45" s="321"/>
      <c r="R45" s="322" t="s">
        <v>594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19"/>
      <c r="AJ45" s="302"/>
      <c r="AK45" s="302"/>
      <c r="AL45" s="302"/>
    </row>
    <row r="46" spans="1:38" s="263" customFormat="1" ht="15" customHeight="1">
      <c r="A46" s="324">
        <v>8</v>
      </c>
      <c r="B46" s="250">
        <v>44595</v>
      </c>
      <c r="C46" s="292"/>
      <c r="D46" s="325" t="s">
        <v>54</v>
      </c>
      <c r="E46" s="291" t="s">
        <v>592</v>
      </c>
      <c r="F46" s="291">
        <v>219.5</v>
      </c>
      <c r="G46" s="291">
        <v>213.5</v>
      </c>
      <c r="H46" s="291">
        <v>226</v>
      </c>
      <c r="I46" s="291" t="s">
        <v>903</v>
      </c>
      <c r="J46" s="99" t="s">
        <v>904</v>
      </c>
      <c r="K46" s="99">
        <f t="shared" ref="K46:K47" si="39">H46-F46</f>
        <v>6.5</v>
      </c>
      <c r="L46" s="100">
        <f>(F46*-0.07)/100</f>
        <v>-0.15365000000000001</v>
      </c>
      <c r="M46" s="101">
        <f t="shared" ref="M46:M47" si="40">(K46+L46)/F46</f>
        <v>2.8912756264236904E-2</v>
      </c>
      <c r="N46" s="99" t="s">
        <v>590</v>
      </c>
      <c r="O46" s="383">
        <v>44595</v>
      </c>
      <c r="P46" s="321"/>
      <c r="Q46" s="321"/>
      <c r="R46" s="322" t="s">
        <v>594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19"/>
      <c r="AJ46" s="302"/>
      <c r="AK46" s="302"/>
      <c r="AL46" s="302"/>
    </row>
    <row r="47" spans="1:38" s="263" customFormat="1" ht="15" customHeight="1">
      <c r="A47" s="384">
        <v>9</v>
      </c>
      <c r="B47" s="327">
        <v>44595</v>
      </c>
      <c r="C47" s="328"/>
      <c r="D47" s="385" t="s">
        <v>146</v>
      </c>
      <c r="E47" s="326" t="s">
        <v>592</v>
      </c>
      <c r="F47" s="326">
        <v>1952.5</v>
      </c>
      <c r="G47" s="326">
        <v>1890</v>
      </c>
      <c r="H47" s="326">
        <v>1890</v>
      </c>
      <c r="I47" s="326" t="s">
        <v>905</v>
      </c>
      <c r="J47" s="386" t="s">
        <v>965</v>
      </c>
      <c r="K47" s="386">
        <f t="shared" si="39"/>
        <v>-62.5</v>
      </c>
      <c r="L47" s="387">
        <f t="shared" ref="L47:L54" si="41">(F47*-0.7)/100</f>
        <v>-13.6675</v>
      </c>
      <c r="M47" s="388">
        <f t="shared" si="40"/>
        <v>-3.9010243277848911E-2</v>
      </c>
      <c r="N47" s="386" t="s">
        <v>603</v>
      </c>
      <c r="O47" s="389">
        <v>44603</v>
      </c>
      <c r="P47" s="321"/>
      <c r="Q47" s="321"/>
      <c r="R47" s="322" t="s">
        <v>591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19"/>
      <c r="AJ47" s="302"/>
      <c r="AK47" s="302"/>
      <c r="AL47" s="302"/>
    </row>
    <row r="48" spans="1:38" s="263" customFormat="1" ht="15" customHeight="1">
      <c r="A48" s="324">
        <v>10</v>
      </c>
      <c r="B48" s="250">
        <v>44599</v>
      </c>
      <c r="C48" s="292"/>
      <c r="D48" s="325" t="s">
        <v>450</v>
      </c>
      <c r="E48" s="291" t="s">
        <v>592</v>
      </c>
      <c r="F48" s="291">
        <v>348</v>
      </c>
      <c r="G48" s="291">
        <v>338</v>
      </c>
      <c r="H48" s="291">
        <v>358.5</v>
      </c>
      <c r="I48" s="291" t="s">
        <v>923</v>
      </c>
      <c r="J48" s="99" t="s">
        <v>937</v>
      </c>
      <c r="K48" s="99">
        <f t="shared" ref="K48:K49" si="42">H48-F48</f>
        <v>10.5</v>
      </c>
      <c r="L48" s="100">
        <f t="shared" si="41"/>
        <v>-2.4359999999999999</v>
      </c>
      <c r="M48" s="101">
        <f t="shared" ref="M48:M49" si="43">(K48+L48)/F48</f>
        <v>2.3172413793103447E-2</v>
      </c>
      <c r="N48" s="99" t="s">
        <v>590</v>
      </c>
      <c r="O48" s="102">
        <v>44600</v>
      </c>
      <c r="P48" s="321"/>
      <c r="Q48" s="321"/>
      <c r="R48" s="322" t="s">
        <v>591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19"/>
      <c r="AJ48" s="302"/>
      <c r="AK48" s="302"/>
      <c r="AL48" s="302"/>
    </row>
    <row r="49" spans="1:38" s="263" customFormat="1" ht="15" customHeight="1">
      <c r="A49" s="384">
        <v>11</v>
      </c>
      <c r="B49" s="327">
        <v>44601</v>
      </c>
      <c r="C49" s="328"/>
      <c r="D49" s="385" t="s">
        <v>844</v>
      </c>
      <c r="E49" s="326" t="s">
        <v>592</v>
      </c>
      <c r="F49" s="326">
        <v>2675</v>
      </c>
      <c r="G49" s="326">
        <v>2590</v>
      </c>
      <c r="H49" s="326">
        <v>2590</v>
      </c>
      <c r="I49" s="326" t="s">
        <v>946</v>
      </c>
      <c r="J49" s="386" t="s">
        <v>968</v>
      </c>
      <c r="K49" s="386">
        <f t="shared" si="42"/>
        <v>-85</v>
      </c>
      <c r="L49" s="387">
        <f t="shared" si="41"/>
        <v>-18.724999999999998</v>
      </c>
      <c r="M49" s="388">
        <f t="shared" si="43"/>
        <v>-3.8775700934579438E-2</v>
      </c>
      <c r="N49" s="386" t="s">
        <v>603</v>
      </c>
      <c r="O49" s="389">
        <v>44603</v>
      </c>
      <c r="P49" s="321"/>
      <c r="Q49" s="321"/>
      <c r="R49" s="322" t="s">
        <v>591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19"/>
      <c r="AJ49" s="302"/>
      <c r="AK49" s="302"/>
      <c r="AL49" s="302"/>
    </row>
    <row r="50" spans="1:38" s="263" customFormat="1" ht="15" customHeight="1">
      <c r="A50" s="324">
        <v>12</v>
      </c>
      <c r="B50" s="250">
        <v>44601</v>
      </c>
      <c r="C50" s="292"/>
      <c r="D50" s="325" t="s">
        <v>450</v>
      </c>
      <c r="E50" s="291" t="s">
        <v>592</v>
      </c>
      <c r="F50" s="291">
        <v>361.5</v>
      </c>
      <c r="G50" s="291">
        <v>349</v>
      </c>
      <c r="H50" s="291">
        <v>372.5</v>
      </c>
      <c r="I50" s="291" t="s">
        <v>947</v>
      </c>
      <c r="J50" s="99" t="s">
        <v>899</v>
      </c>
      <c r="K50" s="99">
        <f t="shared" ref="K50:K51" si="44">H50-F50</f>
        <v>11</v>
      </c>
      <c r="L50" s="100">
        <f t="shared" si="41"/>
        <v>-2.5305</v>
      </c>
      <c r="M50" s="101">
        <f t="shared" ref="M50:M51" si="45">(K50+L50)/F50</f>
        <v>2.3428769017980636E-2</v>
      </c>
      <c r="N50" s="99" t="s">
        <v>590</v>
      </c>
      <c r="O50" s="102">
        <v>44602</v>
      </c>
      <c r="P50" s="321"/>
      <c r="Q50" s="321"/>
      <c r="R50" s="322" t="s">
        <v>591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19"/>
      <c r="AJ50" s="302"/>
      <c r="AK50" s="302"/>
      <c r="AL50" s="302"/>
    </row>
    <row r="51" spans="1:38" s="263" customFormat="1" ht="15" customHeight="1">
      <c r="A51" s="384">
        <v>13</v>
      </c>
      <c r="B51" s="327">
        <v>44602</v>
      </c>
      <c r="C51" s="328"/>
      <c r="D51" s="385" t="s">
        <v>197</v>
      </c>
      <c r="E51" s="326" t="s">
        <v>592</v>
      </c>
      <c r="F51" s="326">
        <v>967.5</v>
      </c>
      <c r="G51" s="326">
        <v>940</v>
      </c>
      <c r="H51" s="326">
        <v>940</v>
      </c>
      <c r="I51" s="326" t="s">
        <v>952</v>
      </c>
      <c r="J51" s="386" t="s">
        <v>953</v>
      </c>
      <c r="K51" s="386">
        <f t="shared" si="44"/>
        <v>-27.5</v>
      </c>
      <c r="L51" s="387">
        <f t="shared" si="41"/>
        <v>-6.7725</v>
      </c>
      <c r="M51" s="388">
        <f t="shared" si="45"/>
        <v>-3.5423772609819125E-2</v>
      </c>
      <c r="N51" s="386" t="s">
        <v>603</v>
      </c>
      <c r="O51" s="389">
        <v>44606</v>
      </c>
      <c r="P51" s="321"/>
      <c r="Q51" s="321"/>
      <c r="R51" s="322" t="s">
        <v>594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19"/>
      <c r="AJ51" s="302"/>
      <c r="AK51" s="302"/>
      <c r="AL51" s="302"/>
    </row>
    <row r="52" spans="1:38" s="263" customFormat="1" ht="15" customHeight="1">
      <c r="A52" s="384">
        <v>14</v>
      </c>
      <c r="B52" s="327">
        <v>44603</v>
      </c>
      <c r="C52" s="328"/>
      <c r="D52" s="385" t="s">
        <v>955</v>
      </c>
      <c r="E52" s="326" t="s">
        <v>592</v>
      </c>
      <c r="F52" s="326">
        <v>1132.5</v>
      </c>
      <c r="G52" s="326">
        <v>1095</v>
      </c>
      <c r="H52" s="326">
        <v>1095</v>
      </c>
      <c r="I52" s="326" t="s">
        <v>956</v>
      </c>
      <c r="J52" s="386" t="s">
        <v>1076</v>
      </c>
      <c r="K52" s="386">
        <f t="shared" ref="K52" si="46">H52-F52</f>
        <v>-37.5</v>
      </c>
      <c r="L52" s="387">
        <f t="shared" si="41"/>
        <v>-7.9275000000000002</v>
      </c>
      <c r="M52" s="388">
        <f t="shared" ref="M52" si="47">(K52+L52)/F52</f>
        <v>-4.0112582781456955E-2</v>
      </c>
      <c r="N52" s="386" t="s">
        <v>603</v>
      </c>
      <c r="O52" s="389">
        <v>44616</v>
      </c>
      <c r="P52" s="321"/>
      <c r="Q52" s="321"/>
      <c r="R52" s="322" t="s">
        <v>591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19"/>
      <c r="AJ52" s="302"/>
      <c r="AK52" s="302"/>
      <c r="AL52" s="302"/>
    </row>
    <row r="53" spans="1:38" s="263" customFormat="1" ht="15" customHeight="1">
      <c r="A53" s="384">
        <v>15</v>
      </c>
      <c r="B53" s="327">
        <v>44603</v>
      </c>
      <c r="C53" s="328"/>
      <c r="D53" s="385" t="s">
        <v>521</v>
      </c>
      <c r="E53" s="326" t="s">
        <v>592</v>
      </c>
      <c r="F53" s="326">
        <v>2003</v>
      </c>
      <c r="G53" s="326">
        <v>1940</v>
      </c>
      <c r="H53" s="326">
        <v>1940</v>
      </c>
      <c r="I53" s="326" t="s">
        <v>958</v>
      </c>
      <c r="J53" s="386" t="s">
        <v>969</v>
      </c>
      <c r="K53" s="386">
        <f t="shared" ref="K53:K55" si="48">H53-F53</f>
        <v>-63</v>
      </c>
      <c r="L53" s="387">
        <f t="shared" si="41"/>
        <v>-14.020999999999999</v>
      </c>
      <c r="M53" s="388">
        <f t="shared" ref="M53:M55" si="49">(K53+L53)/F53</f>
        <v>-3.8452820768846728E-2</v>
      </c>
      <c r="N53" s="386" t="s">
        <v>603</v>
      </c>
      <c r="O53" s="389">
        <v>44606</v>
      </c>
      <c r="P53" s="321"/>
      <c r="Q53" s="321"/>
      <c r="R53" s="322" t="s">
        <v>591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19"/>
      <c r="AJ53" s="302"/>
      <c r="AK53" s="302"/>
      <c r="AL53" s="302"/>
    </row>
    <row r="54" spans="1:38" s="263" customFormat="1" ht="15" customHeight="1">
      <c r="A54" s="384">
        <v>16</v>
      </c>
      <c r="B54" s="327">
        <v>44603</v>
      </c>
      <c r="C54" s="328"/>
      <c r="D54" s="385" t="s">
        <v>349</v>
      </c>
      <c r="E54" s="326" t="s">
        <v>592</v>
      </c>
      <c r="F54" s="326">
        <v>761</v>
      </c>
      <c r="G54" s="326">
        <v>735</v>
      </c>
      <c r="H54" s="326">
        <v>735</v>
      </c>
      <c r="I54" s="326" t="s">
        <v>959</v>
      </c>
      <c r="J54" s="386" t="s">
        <v>970</v>
      </c>
      <c r="K54" s="386">
        <f t="shared" si="48"/>
        <v>-26</v>
      </c>
      <c r="L54" s="387">
        <f t="shared" si="41"/>
        <v>-5.3269999999999991</v>
      </c>
      <c r="M54" s="388">
        <f t="shared" si="49"/>
        <v>-4.1165571616294347E-2</v>
      </c>
      <c r="N54" s="386" t="s">
        <v>603</v>
      </c>
      <c r="O54" s="389">
        <v>44606</v>
      </c>
      <c r="P54" s="321"/>
      <c r="Q54" s="321"/>
      <c r="R54" s="322" t="s">
        <v>594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19"/>
      <c r="AJ54" s="302"/>
      <c r="AK54" s="302"/>
      <c r="AL54" s="302"/>
    </row>
    <row r="55" spans="1:38" s="263" customFormat="1" ht="15" customHeight="1">
      <c r="A55" s="324">
        <v>17</v>
      </c>
      <c r="B55" s="250">
        <v>44607</v>
      </c>
      <c r="C55" s="292"/>
      <c r="D55" s="325" t="s">
        <v>533</v>
      </c>
      <c r="E55" s="291" t="s">
        <v>592</v>
      </c>
      <c r="F55" s="291">
        <v>1212.5</v>
      </c>
      <c r="G55" s="291">
        <v>1180</v>
      </c>
      <c r="H55" s="291">
        <v>1240</v>
      </c>
      <c r="I55" s="291" t="s">
        <v>981</v>
      </c>
      <c r="J55" s="99" t="s">
        <v>982</v>
      </c>
      <c r="K55" s="390">
        <f t="shared" si="48"/>
        <v>27.5</v>
      </c>
      <c r="L55" s="363">
        <f t="shared" ref="L55:L62" si="50">(F55*-0.07)/100</f>
        <v>-0.84875000000000012</v>
      </c>
      <c r="M55" s="414">
        <f t="shared" si="49"/>
        <v>2.1980412371134021E-2</v>
      </c>
      <c r="N55" s="99" t="s">
        <v>590</v>
      </c>
      <c r="O55" s="383">
        <v>44607</v>
      </c>
      <c r="P55" s="321"/>
      <c r="Q55" s="321"/>
      <c r="R55" s="322" t="s">
        <v>591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19"/>
      <c r="AJ55" s="302"/>
      <c r="AK55" s="302"/>
      <c r="AL55" s="302"/>
    </row>
    <row r="56" spans="1:38" s="263" customFormat="1" ht="15" customHeight="1">
      <c r="A56" s="324">
        <v>18</v>
      </c>
      <c r="B56" s="250">
        <v>44607</v>
      </c>
      <c r="C56" s="292"/>
      <c r="D56" s="325" t="s">
        <v>201</v>
      </c>
      <c r="E56" s="291" t="s">
        <v>592</v>
      </c>
      <c r="F56" s="291">
        <v>1184</v>
      </c>
      <c r="G56" s="291">
        <v>1144</v>
      </c>
      <c r="H56" s="291">
        <v>1211</v>
      </c>
      <c r="I56" s="291">
        <v>1250</v>
      </c>
      <c r="J56" s="99" t="s">
        <v>998</v>
      </c>
      <c r="K56" s="390">
        <f t="shared" ref="K56" si="51">H56-F56</f>
        <v>27</v>
      </c>
      <c r="L56" s="363">
        <f t="shared" si="50"/>
        <v>-0.82880000000000009</v>
      </c>
      <c r="M56" s="414">
        <f t="shared" ref="M56" si="52">(K56+L56)/F56</f>
        <v>2.2104054054054054E-2</v>
      </c>
      <c r="N56" s="99" t="s">
        <v>590</v>
      </c>
      <c r="O56" s="383">
        <v>44607</v>
      </c>
      <c r="P56" s="321"/>
      <c r="Q56" s="321"/>
      <c r="R56" s="322" t="s">
        <v>591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319"/>
      <c r="AJ56" s="302"/>
      <c r="AK56" s="302"/>
      <c r="AL56" s="302"/>
    </row>
    <row r="57" spans="1:38" s="263" customFormat="1" ht="15" customHeight="1">
      <c r="A57" s="324">
        <v>19</v>
      </c>
      <c r="B57" s="250">
        <v>44613</v>
      </c>
      <c r="C57" s="292"/>
      <c r="D57" s="325" t="s">
        <v>1042</v>
      </c>
      <c r="E57" s="291" t="s">
        <v>592</v>
      </c>
      <c r="F57" s="291">
        <v>364.5</v>
      </c>
      <c r="G57" s="291">
        <v>354</v>
      </c>
      <c r="H57" s="291">
        <v>372</v>
      </c>
      <c r="I57" s="291" t="s">
        <v>1043</v>
      </c>
      <c r="J57" s="99" t="s">
        <v>1044</v>
      </c>
      <c r="K57" s="390">
        <f t="shared" ref="K57" si="53">H57-F57</f>
        <v>7.5</v>
      </c>
      <c r="L57" s="363">
        <f t="shared" si="50"/>
        <v>-0.25515000000000004</v>
      </c>
      <c r="M57" s="414">
        <f t="shared" ref="M57" si="54">(K57+L57)/F57</f>
        <v>1.9876131687242796E-2</v>
      </c>
      <c r="N57" s="99" t="s">
        <v>590</v>
      </c>
      <c r="O57" s="383">
        <v>44613</v>
      </c>
      <c r="P57" s="321"/>
      <c r="Q57" s="321"/>
      <c r="R57" s="322" t="s">
        <v>591</v>
      </c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319"/>
      <c r="AJ57" s="302"/>
      <c r="AK57" s="302"/>
      <c r="AL57" s="302"/>
    </row>
    <row r="58" spans="1:38" s="263" customFormat="1" ht="15" customHeight="1">
      <c r="A58" s="324">
        <v>20</v>
      </c>
      <c r="B58" s="250">
        <v>44614</v>
      </c>
      <c r="C58" s="292"/>
      <c r="D58" s="325" t="s">
        <v>1042</v>
      </c>
      <c r="E58" s="291" t="s">
        <v>592</v>
      </c>
      <c r="F58" s="291">
        <v>362</v>
      </c>
      <c r="G58" s="291">
        <v>354</v>
      </c>
      <c r="H58" s="291">
        <v>369.5</v>
      </c>
      <c r="I58" s="291" t="s">
        <v>1043</v>
      </c>
      <c r="J58" s="99" t="s">
        <v>1044</v>
      </c>
      <c r="K58" s="390">
        <f t="shared" ref="K58:K59" si="55">H58-F58</f>
        <v>7.5</v>
      </c>
      <c r="L58" s="363">
        <f t="shared" si="50"/>
        <v>-0.25340000000000001</v>
      </c>
      <c r="M58" s="414">
        <f t="shared" ref="M58:M61" si="56">(K58+L58)/F58</f>
        <v>2.0018232044198895E-2</v>
      </c>
      <c r="N58" s="99" t="s">
        <v>590</v>
      </c>
      <c r="O58" s="383">
        <v>44614</v>
      </c>
      <c r="P58" s="321"/>
      <c r="Q58" s="321"/>
      <c r="R58" s="322" t="s">
        <v>591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319"/>
      <c r="AJ58" s="302"/>
      <c r="AK58" s="302"/>
      <c r="AL58" s="302"/>
    </row>
    <row r="59" spans="1:38" s="263" customFormat="1" ht="15" customHeight="1">
      <c r="A59" s="384">
        <v>21</v>
      </c>
      <c r="B59" s="327">
        <v>44616</v>
      </c>
      <c r="C59" s="328"/>
      <c r="D59" s="385" t="s">
        <v>1042</v>
      </c>
      <c r="E59" s="326" t="s">
        <v>592</v>
      </c>
      <c r="F59" s="326">
        <v>356.5</v>
      </c>
      <c r="G59" s="326">
        <v>348</v>
      </c>
      <c r="H59" s="326">
        <v>348</v>
      </c>
      <c r="I59" s="326" t="s">
        <v>1077</v>
      </c>
      <c r="J59" s="430" t="s">
        <v>1081</v>
      </c>
      <c r="K59" s="430">
        <f t="shared" si="55"/>
        <v>-8.5</v>
      </c>
      <c r="L59" s="431">
        <f t="shared" si="50"/>
        <v>-0.24955000000000002</v>
      </c>
      <c r="M59" s="432">
        <f t="shared" si="56"/>
        <v>-2.4542917251051892E-2</v>
      </c>
      <c r="N59" s="430" t="s">
        <v>603</v>
      </c>
      <c r="O59" s="433">
        <v>44616</v>
      </c>
      <c r="P59" s="321"/>
      <c r="Q59" s="321"/>
      <c r="R59" s="322" t="s">
        <v>591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319"/>
      <c r="AJ59" s="302"/>
      <c r="AK59" s="302"/>
      <c r="AL59" s="302"/>
    </row>
    <row r="60" spans="1:38" s="263" customFormat="1" ht="15" customHeight="1">
      <c r="A60" s="324">
        <v>22</v>
      </c>
      <c r="B60" s="412">
        <v>44617</v>
      </c>
      <c r="C60" s="292"/>
      <c r="D60" s="325" t="s">
        <v>180</v>
      </c>
      <c r="E60" s="291" t="s">
        <v>856</v>
      </c>
      <c r="F60" s="291">
        <v>34.85</v>
      </c>
      <c r="G60" s="291">
        <v>36</v>
      </c>
      <c r="H60" s="291">
        <v>34.5</v>
      </c>
      <c r="I60" s="291" t="s">
        <v>1090</v>
      </c>
      <c r="J60" s="99" t="s">
        <v>1093</v>
      </c>
      <c r="K60" s="390">
        <f>F60-H60</f>
        <v>0.35000000000000142</v>
      </c>
      <c r="L60" s="363">
        <f t="shared" si="50"/>
        <v>-2.4395000000000003E-2</v>
      </c>
      <c r="M60" s="414">
        <f t="shared" si="56"/>
        <v>9.343041606886697E-3</v>
      </c>
      <c r="N60" s="99" t="s">
        <v>590</v>
      </c>
      <c r="O60" s="383">
        <v>44617</v>
      </c>
      <c r="P60" s="321"/>
      <c r="Q60" s="321"/>
      <c r="R60" s="322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319"/>
      <c r="AJ60" s="302"/>
      <c r="AK60" s="302"/>
      <c r="AL60" s="302"/>
    </row>
    <row r="61" spans="1:38" s="263" customFormat="1" ht="15" customHeight="1">
      <c r="A61" s="324">
        <v>23</v>
      </c>
      <c r="B61" s="412">
        <v>44617</v>
      </c>
      <c r="C61" s="292"/>
      <c r="D61" s="325" t="s">
        <v>76</v>
      </c>
      <c r="E61" s="291" t="s">
        <v>856</v>
      </c>
      <c r="F61" s="291">
        <v>48.15</v>
      </c>
      <c r="G61" s="291">
        <v>49.7</v>
      </c>
      <c r="H61" s="291">
        <v>47.8</v>
      </c>
      <c r="I61" s="291" t="s">
        <v>1091</v>
      </c>
      <c r="J61" s="99" t="s">
        <v>1093</v>
      </c>
      <c r="K61" s="390">
        <f>F61-H61</f>
        <v>0.35000000000000142</v>
      </c>
      <c r="L61" s="363">
        <f t="shared" si="50"/>
        <v>-3.3705000000000006E-2</v>
      </c>
      <c r="M61" s="414">
        <f t="shared" si="56"/>
        <v>6.5689511941848687E-3</v>
      </c>
      <c r="N61" s="99" t="s">
        <v>590</v>
      </c>
      <c r="O61" s="383">
        <v>44617</v>
      </c>
      <c r="P61" s="321"/>
      <c r="Q61" s="321"/>
      <c r="R61" s="322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319"/>
      <c r="AJ61" s="302"/>
      <c r="AK61" s="302"/>
      <c r="AL61" s="302"/>
    </row>
    <row r="62" spans="1:38" s="263" customFormat="1" ht="15" customHeight="1">
      <c r="A62" s="324">
        <v>24</v>
      </c>
      <c r="B62" s="412">
        <v>44617</v>
      </c>
      <c r="C62" s="292"/>
      <c r="D62" s="325" t="s">
        <v>251</v>
      </c>
      <c r="E62" s="291" t="s">
        <v>592</v>
      </c>
      <c r="F62" s="291">
        <v>414</v>
      </c>
      <c r="G62" s="291">
        <v>400</v>
      </c>
      <c r="H62" s="291">
        <v>418</v>
      </c>
      <c r="I62" s="291" t="s">
        <v>1092</v>
      </c>
      <c r="J62" s="378" t="s">
        <v>1015</v>
      </c>
      <c r="K62" s="436">
        <f t="shared" ref="K62" si="57">H62-F62</f>
        <v>4</v>
      </c>
      <c r="L62" s="362">
        <f t="shared" si="50"/>
        <v>-0.28980000000000006</v>
      </c>
      <c r="M62" s="439">
        <f t="shared" ref="M62" si="58">(K62+L62)/F62</f>
        <v>8.9618357487922708E-3</v>
      </c>
      <c r="N62" s="378" t="s">
        <v>590</v>
      </c>
      <c r="O62" s="440">
        <v>44617</v>
      </c>
      <c r="P62" s="321"/>
      <c r="Q62" s="321"/>
      <c r="R62" s="322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319"/>
      <c r="AJ62" s="302"/>
      <c r="AK62" s="302"/>
      <c r="AL62" s="302"/>
    </row>
    <row r="63" spans="1:38" s="263" customFormat="1" ht="15" customHeight="1">
      <c r="A63" s="324">
        <v>25</v>
      </c>
      <c r="B63" s="412">
        <v>44620</v>
      </c>
      <c r="C63" s="292"/>
      <c r="D63" s="325" t="s">
        <v>492</v>
      </c>
      <c r="E63" s="291" t="s">
        <v>592</v>
      </c>
      <c r="F63" s="291">
        <v>1465</v>
      </c>
      <c r="G63" s="291">
        <v>1418</v>
      </c>
      <c r="H63" s="291">
        <v>1505</v>
      </c>
      <c r="I63" s="291" t="s">
        <v>1118</v>
      </c>
      <c r="J63" s="378" t="s">
        <v>635</v>
      </c>
      <c r="K63" s="436">
        <f t="shared" ref="K63" si="59">H63-F63</f>
        <v>40</v>
      </c>
      <c r="L63" s="362">
        <f t="shared" ref="L63" si="60">(F63*-0.07)/100</f>
        <v>-1.0255000000000001</v>
      </c>
      <c r="M63" s="439">
        <f t="shared" ref="M63" si="61">(K63+L63)/F63</f>
        <v>2.6603754266211605E-2</v>
      </c>
      <c r="N63" s="378" t="s">
        <v>590</v>
      </c>
      <c r="O63" s="440">
        <v>44620</v>
      </c>
      <c r="P63" s="321"/>
      <c r="Q63" s="321"/>
      <c r="R63" s="322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319"/>
      <c r="AJ63" s="302"/>
      <c r="AK63" s="302"/>
      <c r="AL63" s="302"/>
    </row>
    <row r="64" spans="1:38" s="263" customFormat="1" ht="15" customHeight="1">
      <c r="A64" s="465">
        <v>26</v>
      </c>
      <c r="B64" s="364">
        <v>44620</v>
      </c>
      <c r="C64" s="466"/>
      <c r="D64" s="467" t="s">
        <v>66</v>
      </c>
      <c r="E64" s="256" t="s">
        <v>592</v>
      </c>
      <c r="F64" s="256" t="s">
        <v>1119</v>
      </c>
      <c r="G64" s="256">
        <v>1750</v>
      </c>
      <c r="H64" s="256"/>
      <c r="I64" s="256" t="s">
        <v>1120</v>
      </c>
      <c r="J64" s="316" t="s">
        <v>593</v>
      </c>
      <c r="K64" s="316"/>
      <c r="L64" s="317"/>
      <c r="M64" s="318"/>
      <c r="N64" s="316"/>
      <c r="O64" s="468"/>
      <c r="P64" s="321"/>
      <c r="Q64" s="321"/>
      <c r="R64" s="322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319"/>
      <c r="AJ64" s="302"/>
      <c r="AK64" s="302"/>
      <c r="AL64" s="302"/>
    </row>
    <row r="65" spans="1:38" s="263" customFormat="1" ht="15" customHeight="1">
      <c r="A65" s="324">
        <v>27</v>
      </c>
      <c r="B65" s="412">
        <v>44620</v>
      </c>
      <c r="C65" s="292"/>
      <c r="D65" s="325" t="s">
        <v>57</v>
      </c>
      <c r="E65" s="291" t="s">
        <v>592</v>
      </c>
      <c r="F65" s="291">
        <v>3115</v>
      </c>
      <c r="G65" s="291">
        <v>3000</v>
      </c>
      <c r="H65" s="291">
        <v>3185</v>
      </c>
      <c r="I65" s="291" t="s">
        <v>1121</v>
      </c>
      <c r="J65" s="378" t="s">
        <v>774</v>
      </c>
      <c r="K65" s="436">
        <f t="shared" ref="K65" si="62">H65-F65</f>
        <v>70</v>
      </c>
      <c r="L65" s="362">
        <f t="shared" ref="L65" si="63">(F65*-0.07)/100</f>
        <v>-2.1805000000000003</v>
      </c>
      <c r="M65" s="439">
        <f t="shared" ref="M65" si="64">(K65+L65)/F65</f>
        <v>2.1771910112359551E-2</v>
      </c>
      <c r="N65" s="378" t="s">
        <v>590</v>
      </c>
      <c r="O65" s="440">
        <v>44620</v>
      </c>
      <c r="P65" s="321"/>
      <c r="Q65" s="321"/>
      <c r="R65" s="322"/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251"/>
      <c r="AG65" s="251"/>
      <c r="AH65" s="251"/>
      <c r="AI65" s="319"/>
      <c r="AJ65" s="302"/>
      <c r="AK65" s="302"/>
      <c r="AL65" s="302"/>
    </row>
    <row r="66" spans="1:38" s="276" customFormat="1" ht="15" customHeight="1">
      <c r="K66" s="257"/>
      <c r="L66" s="289"/>
      <c r="M66" s="343"/>
      <c r="N66" s="257"/>
      <c r="O66" s="300"/>
      <c r="P66" s="1"/>
      <c r="Q66" s="1"/>
      <c r="R66" s="339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345"/>
      <c r="AJ66" s="344"/>
      <c r="AK66" s="344"/>
      <c r="AL66" s="344"/>
    </row>
    <row r="67" spans="1:38" ht="15" customHeight="1">
      <c r="A67" s="330"/>
      <c r="B67" s="331"/>
      <c r="C67" s="332"/>
      <c r="D67" s="333"/>
      <c r="E67" s="334"/>
      <c r="F67" s="334"/>
      <c r="G67" s="334"/>
      <c r="H67" s="334"/>
      <c r="I67" s="334"/>
      <c r="J67" s="335"/>
      <c r="K67" s="335"/>
      <c r="L67" s="336"/>
      <c r="M67" s="337"/>
      <c r="N67" s="335"/>
      <c r="O67" s="338"/>
      <c r="P67" s="1"/>
      <c r="Q67" s="1"/>
      <c r="R67" s="339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44.25" customHeight="1">
      <c r="A68" s="123" t="s">
        <v>595</v>
      </c>
      <c r="B68" s="146"/>
      <c r="C68" s="146"/>
      <c r="D68" s="1"/>
      <c r="E68" s="6"/>
      <c r="F68" s="6"/>
      <c r="G68" s="6"/>
      <c r="H68" s="6" t="s">
        <v>607</v>
      </c>
      <c r="I68" s="6"/>
      <c r="J68" s="6"/>
      <c r="K68" s="119"/>
      <c r="L68" s="148"/>
      <c r="M68" s="119"/>
      <c r="N68" s="120"/>
      <c r="O68" s="119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305"/>
      <c r="AD68" s="305"/>
      <c r="AE68" s="305"/>
      <c r="AF68" s="305"/>
      <c r="AG68" s="305"/>
      <c r="AH68" s="305"/>
    </row>
    <row r="69" spans="1:38" ht="12.75" customHeight="1">
      <c r="A69" s="130" t="s">
        <v>596</v>
      </c>
      <c r="B69" s="123"/>
      <c r="C69" s="123"/>
      <c r="D69" s="123"/>
      <c r="E69" s="41"/>
      <c r="F69" s="131" t="s">
        <v>597</v>
      </c>
      <c r="G69" s="56"/>
      <c r="H69" s="41"/>
      <c r="I69" s="56"/>
      <c r="J69" s="6"/>
      <c r="K69" s="149"/>
      <c r="L69" s="150"/>
      <c r="M69" s="6"/>
      <c r="N69" s="113"/>
      <c r="O69" s="151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30"/>
      <c r="B70" s="123"/>
      <c r="C70" s="123"/>
      <c r="D70" s="123"/>
      <c r="E70" s="6"/>
      <c r="F70" s="131" t="s">
        <v>599</v>
      </c>
      <c r="G70" s="56"/>
      <c r="H70" s="41"/>
      <c r="I70" s="56"/>
      <c r="J70" s="6"/>
      <c r="K70" s="149"/>
      <c r="L70" s="150"/>
      <c r="M70" s="6"/>
      <c r="N70" s="113"/>
      <c r="O70" s="15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4.25" customHeight="1">
      <c r="A71" s="123"/>
      <c r="B71" s="123"/>
      <c r="C71" s="123"/>
      <c r="D71" s="123"/>
      <c r="E71" s="6"/>
      <c r="F71" s="6"/>
      <c r="G71" s="6"/>
      <c r="H71" s="6"/>
      <c r="I71" s="6"/>
      <c r="J71" s="136"/>
      <c r="K71" s="133"/>
      <c r="L71" s="134"/>
      <c r="M71" s="6"/>
      <c r="N71" s="137"/>
      <c r="O71" s="1"/>
      <c r="P71" s="4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12.75" customHeight="1">
      <c r="A72" s="152" t="s">
        <v>608</v>
      </c>
      <c r="B72" s="152"/>
      <c r="C72" s="152"/>
      <c r="D72" s="152"/>
      <c r="E72" s="6"/>
      <c r="F72" s="6"/>
      <c r="G72" s="6"/>
      <c r="H72" s="6"/>
      <c r="I72" s="6"/>
      <c r="J72" s="6"/>
      <c r="K72" s="6"/>
      <c r="L72" s="6"/>
      <c r="M72" s="6"/>
      <c r="N72" s="6"/>
      <c r="O72" s="21"/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ht="38.25" customHeight="1">
      <c r="A73" s="96" t="s">
        <v>16</v>
      </c>
      <c r="B73" s="96" t="s">
        <v>567</v>
      </c>
      <c r="C73" s="96"/>
      <c r="D73" s="97" t="s">
        <v>578</v>
      </c>
      <c r="E73" s="96" t="s">
        <v>579</v>
      </c>
      <c r="F73" s="96" t="s">
        <v>580</v>
      </c>
      <c r="G73" s="96" t="s">
        <v>601</v>
      </c>
      <c r="H73" s="96" t="s">
        <v>582</v>
      </c>
      <c r="I73" s="96" t="s">
        <v>583</v>
      </c>
      <c r="J73" s="95" t="s">
        <v>584</v>
      </c>
      <c r="K73" s="153" t="s">
        <v>609</v>
      </c>
      <c r="L73" s="98" t="s">
        <v>586</v>
      </c>
      <c r="M73" s="153" t="s">
        <v>610</v>
      </c>
      <c r="N73" s="96" t="s">
        <v>611</v>
      </c>
      <c r="O73" s="95" t="s">
        <v>588</v>
      </c>
      <c r="P73" s="97" t="s">
        <v>589</v>
      </c>
      <c r="Q73" s="41"/>
      <c r="R73" s="6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</row>
    <row r="74" spans="1:38" s="252" customFormat="1" ht="13.5" customHeight="1">
      <c r="A74" s="326">
        <v>1</v>
      </c>
      <c r="B74" s="327">
        <v>44593</v>
      </c>
      <c r="C74" s="360"/>
      <c r="D74" s="360" t="s">
        <v>883</v>
      </c>
      <c r="E74" s="326" t="s">
        <v>592</v>
      </c>
      <c r="F74" s="326">
        <v>2414</v>
      </c>
      <c r="G74" s="326">
        <v>238</v>
      </c>
      <c r="H74" s="329">
        <v>2380</v>
      </c>
      <c r="I74" s="329" t="s">
        <v>884</v>
      </c>
      <c r="J74" s="340" t="s">
        <v>967</v>
      </c>
      <c r="K74" s="329">
        <f t="shared" ref="K74" si="65">H74-F74</f>
        <v>-34</v>
      </c>
      <c r="L74" s="356">
        <f t="shared" ref="L74:L76" si="66">(H74*N74)*0.07%</f>
        <v>624.75000000000011</v>
      </c>
      <c r="M74" s="357">
        <f t="shared" ref="M74" si="67">(K74*N74)-L74</f>
        <v>-13374.75</v>
      </c>
      <c r="N74" s="329">
        <v>375</v>
      </c>
      <c r="O74" s="358" t="s">
        <v>603</v>
      </c>
      <c r="P74" s="399">
        <v>44228</v>
      </c>
      <c r="Q74" s="254"/>
      <c r="R74" s="259" t="s">
        <v>591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8"/>
      <c r="AG74" s="253"/>
      <c r="AH74" s="301"/>
      <c r="AI74" s="301"/>
      <c r="AJ74" s="282"/>
      <c r="AK74" s="282"/>
      <c r="AL74" s="282"/>
    </row>
    <row r="75" spans="1:38" s="252" customFormat="1" ht="13.5" customHeight="1">
      <c r="A75" s="326">
        <v>2</v>
      </c>
      <c r="B75" s="327">
        <v>44595</v>
      </c>
      <c r="C75" s="360"/>
      <c r="D75" s="360" t="s">
        <v>907</v>
      </c>
      <c r="E75" s="326" t="s">
        <v>592</v>
      </c>
      <c r="F75" s="326">
        <v>640</v>
      </c>
      <c r="G75" s="326">
        <v>630</v>
      </c>
      <c r="H75" s="329">
        <v>630</v>
      </c>
      <c r="I75" s="329" t="s">
        <v>908</v>
      </c>
      <c r="J75" s="340" t="s">
        <v>918</v>
      </c>
      <c r="K75" s="329">
        <f t="shared" ref="K75" si="68">H75-F75</f>
        <v>-10</v>
      </c>
      <c r="L75" s="356">
        <f t="shared" ref="L75" si="69">(H75*N75)*0.07%</f>
        <v>485.10000000000008</v>
      </c>
      <c r="M75" s="357">
        <f t="shared" ref="M75" si="70">(K75*N75)-L75</f>
        <v>-11485.1</v>
      </c>
      <c r="N75" s="329">
        <v>1100</v>
      </c>
      <c r="O75" s="358" t="s">
        <v>603</v>
      </c>
      <c r="P75" s="359">
        <v>44231</v>
      </c>
      <c r="Q75" s="254"/>
      <c r="R75" s="259" t="s">
        <v>591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34"/>
      <c r="AG75" s="331"/>
      <c r="AH75" s="254"/>
      <c r="AI75" s="254"/>
      <c r="AJ75" s="334"/>
      <c r="AK75" s="334"/>
      <c r="AL75" s="334"/>
    </row>
    <row r="76" spans="1:38" s="252" customFormat="1" ht="13.5" customHeight="1">
      <c r="A76" s="495">
        <v>3</v>
      </c>
      <c r="B76" s="491">
        <v>44595</v>
      </c>
      <c r="C76" s="328"/>
      <c r="D76" s="463" t="s">
        <v>909</v>
      </c>
      <c r="E76" s="326" t="s">
        <v>592</v>
      </c>
      <c r="F76" s="326">
        <v>545</v>
      </c>
      <c r="G76" s="326">
        <v>534</v>
      </c>
      <c r="H76" s="326">
        <v>534</v>
      </c>
      <c r="I76" s="329">
        <v>565</v>
      </c>
      <c r="J76" s="497" t="s">
        <v>917</v>
      </c>
      <c r="K76" s="395">
        <f>H76-F76</f>
        <v>-11</v>
      </c>
      <c r="L76" s="356">
        <f t="shared" si="66"/>
        <v>560.70000000000005</v>
      </c>
      <c r="M76" s="497">
        <f>(-1500*6)-660.7</f>
        <v>-9660.7000000000007</v>
      </c>
      <c r="N76" s="498">
        <v>1500</v>
      </c>
      <c r="O76" s="491" t="s">
        <v>603</v>
      </c>
      <c r="P76" s="493">
        <v>44596</v>
      </c>
      <c r="Q76" s="254"/>
      <c r="R76" s="259" t="s">
        <v>591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34"/>
      <c r="AG76" s="331"/>
      <c r="AH76" s="254"/>
      <c r="AI76" s="254"/>
      <c r="AJ76" s="334"/>
      <c r="AK76" s="334"/>
      <c r="AL76" s="334"/>
    </row>
    <row r="77" spans="1:38" s="252" customFormat="1" ht="13.5" customHeight="1">
      <c r="A77" s="496"/>
      <c r="B77" s="492"/>
      <c r="C77" s="328"/>
      <c r="D77" s="463" t="s">
        <v>910</v>
      </c>
      <c r="E77" s="326" t="s">
        <v>856</v>
      </c>
      <c r="F77" s="326">
        <v>14.5</v>
      </c>
      <c r="G77" s="326"/>
      <c r="H77" s="326">
        <v>9.5</v>
      </c>
      <c r="I77" s="329"/>
      <c r="J77" s="494"/>
      <c r="K77" s="395">
        <f>F77-H77</f>
        <v>5</v>
      </c>
      <c r="L77" s="396">
        <v>100</v>
      </c>
      <c r="M77" s="494"/>
      <c r="N77" s="499"/>
      <c r="O77" s="492"/>
      <c r="P77" s="494"/>
      <c r="Q77" s="254"/>
      <c r="R77" s="259" t="s">
        <v>591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34"/>
      <c r="AG77" s="331"/>
      <c r="AH77" s="254"/>
      <c r="AI77" s="254"/>
      <c r="AJ77" s="334"/>
      <c r="AK77" s="334"/>
      <c r="AL77" s="334"/>
    </row>
    <row r="78" spans="1:38" s="252" customFormat="1" ht="13.5" customHeight="1">
      <c r="A78" s="437">
        <v>4</v>
      </c>
      <c r="B78" s="438">
        <v>44599</v>
      </c>
      <c r="C78" s="292"/>
      <c r="D78" s="402" t="s">
        <v>925</v>
      </c>
      <c r="E78" s="291" t="s">
        <v>592</v>
      </c>
      <c r="F78" s="291">
        <v>3020</v>
      </c>
      <c r="G78" s="291">
        <v>2940</v>
      </c>
      <c r="H78" s="291">
        <v>3080</v>
      </c>
      <c r="I78" s="361" t="s">
        <v>926</v>
      </c>
      <c r="J78" s="390" t="s">
        <v>800</v>
      </c>
      <c r="K78" s="361">
        <f t="shared" ref="K78" si="71">H78-F78</f>
        <v>60</v>
      </c>
      <c r="L78" s="391">
        <f t="shared" ref="L78" si="72">(H78*N78)*0.07%</f>
        <v>377.30000000000007</v>
      </c>
      <c r="M78" s="392">
        <f t="shared" ref="M78" si="73">(K78*N78)-L78</f>
        <v>10122.700000000001</v>
      </c>
      <c r="N78" s="361">
        <v>175</v>
      </c>
      <c r="O78" s="393" t="s">
        <v>590</v>
      </c>
      <c r="P78" s="394">
        <v>44236</v>
      </c>
      <c r="Q78" s="254"/>
      <c r="R78" s="259" t="s">
        <v>594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34"/>
      <c r="AG78" s="331"/>
      <c r="AH78" s="254"/>
      <c r="AI78" s="254"/>
      <c r="AJ78" s="334"/>
      <c r="AK78" s="334"/>
      <c r="AL78" s="334"/>
    </row>
    <row r="79" spans="1:38" s="252" customFormat="1" ht="13.5" customHeight="1">
      <c r="A79" s="437">
        <v>5</v>
      </c>
      <c r="B79" s="438">
        <v>44599</v>
      </c>
      <c r="C79" s="292"/>
      <c r="D79" s="397" t="s">
        <v>930</v>
      </c>
      <c r="E79" s="291" t="s">
        <v>592</v>
      </c>
      <c r="F79" s="291">
        <v>221</v>
      </c>
      <c r="G79" s="291">
        <v>216</v>
      </c>
      <c r="H79" s="291">
        <v>225.5</v>
      </c>
      <c r="I79" s="361" t="s">
        <v>931</v>
      </c>
      <c r="J79" s="390" t="s">
        <v>941</v>
      </c>
      <c r="K79" s="361">
        <f t="shared" ref="K79:K80" si="74">H79-F79</f>
        <v>4.5</v>
      </c>
      <c r="L79" s="391">
        <f t="shared" ref="L79:L80" si="75">(H79*N79)*0.07%</f>
        <v>394.62500000000006</v>
      </c>
      <c r="M79" s="392">
        <f t="shared" ref="M79:M80" si="76">(K79*N79)-L79</f>
        <v>10855.375</v>
      </c>
      <c r="N79" s="361">
        <v>2500</v>
      </c>
      <c r="O79" s="393" t="s">
        <v>590</v>
      </c>
      <c r="P79" s="398">
        <v>44234</v>
      </c>
      <c r="Q79" s="254"/>
      <c r="R79" s="259" t="s">
        <v>591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34"/>
      <c r="AG79" s="331"/>
      <c r="AH79" s="254"/>
      <c r="AI79" s="254"/>
      <c r="AJ79" s="334"/>
      <c r="AK79" s="334"/>
      <c r="AL79" s="334"/>
    </row>
    <row r="80" spans="1:38" s="252" customFormat="1" ht="13.5" customHeight="1">
      <c r="A80" s="326">
        <v>6</v>
      </c>
      <c r="B80" s="435">
        <v>44599</v>
      </c>
      <c r="C80" s="360"/>
      <c r="D80" s="360" t="s">
        <v>932</v>
      </c>
      <c r="E80" s="326" t="s">
        <v>592</v>
      </c>
      <c r="F80" s="326">
        <v>17300</v>
      </c>
      <c r="G80" s="326">
        <v>17170</v>
      </c>
      <c r="H80" s="329">
        <v>17170</v>
      </c>
      <c r="I80" s="329">
        <v>17500</v>
      </c>
      <c r="J80" s="340" t="s">
        <v>935</v>
      </c>
      <c r="K80" s="329">
        <f t="shared" si="74"/>
        <v>-130</v>
      </c>
      <c r="L80" s="356">
        <f t="shared" si="75"/>
        <v>600.95000000000005</v>
      </c>
      <c r="M80" s="357">
        <f t="shared" si="76"/>
        <v>-7100.95</v>
      </c>
      <c r="N80" s="329">
        <v>50</v>
      </c>
      <c r="O80" s="358" t="s">
        <v>603</v>
      </c>
      <c r="P80" s="399">
        <v>44234</v>
      </c>
      <c r="Q80" s="254"/>
      <c r="R80" s="259" t="s">
        <v>591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34"/>
      <c r="AG80" s="331"/>
      <c r="AH80" s="254"/>
      <c r="AI80" s="254"/>
      <c r="AJ80" s="334"/>
      <c r="AK80" s="334"/>
      <c r="AL80" s="334"/>
    </row>
    <row r="81" spans="1:38" s="252" customFormat="1" ht="13.5" customHeight="1">
      <c r="A81" s="291">
        <v>7</v>
      </c>
      <c r="B81" s="250">
        <v>44601</v>
      </c>
      <c r="C81" s="401"/>
      <c r="D81" s="401" t="s">
        <v>939</v>
      </c>
      <c r="E81" s="291" t="s">
        <v>592</v>
      </c>
      <c r="F81" s="291">
        <v>2377.5</v>
      </c>
      <c r="G81" s="291">
        <v>2325</v>
      </c>
      <c r="H81" s="361">
        <v>2415</v>
      </c>
      <c r="I81" s="361" t="s">
        <v>940</v>
      </c>
      <c r="J81" s="390" t="s">
        <v>942</v>
      </c>
      <c r="K81" s="361">
        <f t="shared" ref="K81:K83" si="77">H81-F81</f>
        <v>37.5</v>
      </c>
      <c r="L81" s="391">
        <f t="shared" ref="L81:L83" si="78">(H81*N81)*0.07%</f>
        <v>464.88750000000005</v>
      </c>
      <c r="M81" s="392">
        <f t="shared" ref="M81:M83" si="79">(K81*N81)-L81</f>
        <v>9847.6124999999993</v>
      </c>
      <c r="N81" s="361">
        <v>275</v>
      </c>
      <c r="O81" s="393" t="s">
        <v>590</v>
      </c>
      <c r="P81" s="398">
        <v>44236</v>
      </c>
      <c r="Q81" s="254"/>
      <c r="R81" s="259" t="s">
        <v>594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34"/>
      <c r="AG81" s="331"/>
      <c r="AH81" s="254"/>
      <c r="AI81" s="254"/>
      <c r="AJ81" s="334"/>
      <c r="AK81" s="334"/>
      <c r="AL81" s="334"/>
    </row>
    <row r="82" spans="1:38" s="252" customFormat="1" ht="13.5" customHeight="1">
      <c r="A82" s="291">
        <v>8</v>
      </c>
      <c r="B82" s="250">
        <v>44601</v>
      </c>
      <c r="C82" s="401"/>
      <c r="D82" s="401" t="s">
        <v>944</v>
      </c>
      <c r="E82" s="291" t="s">
        <v>592</v>
      </c>
      <c r="F82" s="291">
        <v>1217.5</v>
      </c>
      <c r="G82" s="291">
        <v>1188</v>
      </c>
      <c r="H82" s="361">
        <v>1243</v>
      </c>
      <c r="I82" s="361" t="s">
        <v>945</v>
      </c>
      <c r="J82" s="390" t="s">
        <v>949</v>
      </c>
      <c r="K82" s="361">
        <f t="shared" si="77"/>
        <v>25.5</v>
      </c>
      <c r="L82" s="391">
        <f t="shared" si="78"/>
        <v>369.79250000000008</v>
      </c>
      <c r="M82" s="392">
        <f t="shared" si="79"/>
        <v>10467.7075</v>
      </c>
      <c r="N82" s="361">
        <v>425</v>
      </c>
      <c r="O82" s="393" t="s">
        <v>590</v>
      </c>
      <c r="P82" s="394">
        <v>44237</v>
      </c>
      <c r="Q82" s="254"/>
      <c r="R82" s="259" t="s">
        <v>591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334"/>
      <c r="AG82" s="331"/>
      <c r="AH82" s="254"/>
      <c r="AI82" s="254"/>
      <c r="AJ82" s="334"/>
      <c r="AK82" s="334"/>
      <c r="AL82" s="334"/>
    </row>
    <row r="83" spans="1:38" s="252" customFormat="1" ht="13.5" customHeight="1">
      <c r="A83" s="326">
        <v>9</v>
      </c>
      <c r="B83" s="435">
        <v>44602</v>
      </c>
      <c r="C83" s="360"/>
      <c r="D83" s="360" t="s">
        <v>950</v>
      </c>
      <c r="E83" s="326" t="s">
        <v>592</v>
      </c>
      <c r="F83" s="326">
        <v>305</v>
      </c>
      <c r="G83" s="326">
        <v>297</v>
      </c>
      <c r="H83" s="329">
        <v>297</v>
      </c>
      <c r="I83" s="329" t="s">
        <v>951</v>
      </c>
      <c r="J83" s="340" t="s">
        <v>971</v>
      </c>
      <c r="K83" s="329">
        <f t="shared" si="77"/>
        <v>-8</v>
      </c>
      <c r="L83" s="356">
        <f t="shared" si="78"/>
        <v>353.43000000000006</v>
      </c>
      <c r="M83" s="357">
        <f t="shared" si="79"/>
        <v>-13953.43</v>
      </c>
      <c r="N83" s="329">
        <v>1700</v>
      </c>
      <c r="O83" s="358" t="s">
        <v>603</v>
      </c>
      <c r="P83" s="359">
        <v>44241</v>
      </c>
      <c r="Q83" s="254"/>
      <c r="R83" s="259" t="s">
        <v>594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334"/>
      <c r="AG83" s="331"/>
      <c r="AH83" s="254"/>
      <c r="AI83" s="254"/>
      <c r="AJ83" s="334"/>
      <c r="AK83" s="334"/>
      <c r="AL83" s="334"/>
    </row>
    <row r="84" spans="1:38" s="252" customFormat="1" ht="13.5" customHeight="1">
      <c r="A84" s="291">
        <v>10</v>
      </c>
      <c r="B84" s="250">
        <v>44603</v>
      </c>
      <c r="C84" s="401"/>
      <c r="D84" s="325" t="s">
        <v>957</v>
      </c>
      <c r="E84" s="291" t="s">
        <v>592</v>
      </c>
      <c r="F84" s="291">
        <v>2980</v>
      </c>
      <c r="G84" s="291">
        <v>2900</v>
      </c>
      <c r="H84" s="361">
        <v>3032.5</v>
      </c>
      <c r="I84" s="361" t="s">
        <v>964</v>
      </c>
      <c r="J84" s="390" t="s">
        <v>966</v>
      </c>
      <c r="K84" s="361">
        <f t="shared" ref="K84:K88" si="80">H84-F84</f>
        <v>52.5</v>
      </c>
      <c r="L84" s="391">
        <f t="shared" ref="L84:L86" si="81">(H84*N84)*0.07%</f>
        <v>371.48125000000005</v>
      </c>
      <c r="M84" s="392">
        <f t="shared" ref="M84:M86" si="82">(K84*N84)-L84</f>
        <v>8816.0187499999993</v>
      </c>
      <c r="N84" s="361">
        <v>175</v>
      </c>
      <c r="O84" s="393" t="s">
        <v>590</v>
      </c>
      <c r="P84" s="398">
        <v>44238</v>
      </c>
      <c r="Q84" s="254"/>
      <c r="R84" s="259" t="s">
        <v>594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334"/>
      <c r="AG84" s="331"/>
      <c r="AH84" s="254"/>
      <c r="AI84" s="254"/>
      <c r="AJ84" s="334"/>
      <c r="AK84" s="334"/>
      <c r="AL84" s="334"/>
    </row>
    <row r="85" spans="1:38" s="252" customFormat="1" ht="13.5" customHeight="1">
      <c r="A85" s="326">
        <v>11</v>
      </c>
      <c r="B85" s="435">
        <v>44603</v>
      </c>
      <c r="C85" s="360"/>
      <c r="D85" s="360" t="s">
        <v>963</v>
      </c>
      <c r="E85" s="326" t="s">
        <v>592</v>
      </c>
      <c r="F85" s="326">
        <v>220.5</v>
      </c>
      <c r="G85" s="326">
        <v>215</v>
      </c>
      <c r="H85" s="329">
        <v>215</v>
      </c>
      <c r="I85" s="329" t="s">
        <v>931</v>
      </c>
      <c r="J85" s="340" t="s">
        <v>972</v>
      </c>
      <c r="K85" s="329">
        <f t="shared" si="80"/>
        <v>-5.5</v>
      </c>
      <c r="L85" s="356">
        <f t="shared" si="81"/>
        <v>376.25000000000006</v>
      </c>
      <c r="M85" s="357">
        <f t="shared" si="82"/>
        <v>-14126.25</v>
      </c>
      <c r="N85" s="329">
        <v>2500</v>
      </c>
      <c r="O85" s="358" t="s">
        <v>603</v>
      </c>
      <c r="P85" s="359">
        <v>44241</v>
      </c>
      <c r="Q85" s="254"/>
      <c r="R85" s="259" t="s">
        <v>591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334"/>
      <c r="AG85" s="331"/>
      <c r="AH85" s="254"/>
      <c r="AI85" s="254"/>
      <c r="AJ85" s="334"/>
      <c r="AK85" s="334"/>
      <c r="AL85" s="334"/>
    </row>
    <row r="86" spans="1:38" s="252" customFormat="1" ht="13.5" customHeight="1">
      <c r="A86" s="326">
        <v>12</v>
      </c>
      <c r="B86" s="435">
        <v>44606</v>
      </c>
      <c r="C86" s="360"/>
      <c r="D86" s="360" t="s">
        <v>944</v>
      </c>
      <c r="E86" s="326" t="s">
        <v>592</v>
      </c>
      <c r="F86" s="326">
        <v>1215</v>
      </c>
      <c r="G86" s="326">
        <v>1188</v>
      </c>
      <c r="H86" s="329">
        <v>1188</v>
      </c>
      <c r="I86" s="329" t="s">
        <v>945</v>
      </c>
      <c r="J86" s="340" t="s">
        <v>973</v>
      </c>
      <c r="K86" s="329">
        <f t="shared" si="80"/>
        <v>-27</v>
      </c>
      <c r="L86" s="356">
        <f t="shared" si="81"/>
        <v>353.43000000000006</v>
      </c>
      <c r="M86" s="357">
        <f t="shared" si="82"/>
        <v>-11828.43</v>
      </c>
      <c r="N86" s="329">
        <v>425</v>
      </c>
      <c r="O86" s="358" t="s">
        <v>603</v>
      </c>
      <c r="P86" s="399">
        <v>44241</v>
      </c>
      <c r="Q86" s="254"/>
      <c r="R86" s="259" t="s">
        <v>591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334"/>
      <c r="AG86" s="331"/>
      <c r="AH86" s="254"/>
      <c r="AI86" s="254"/>
      <c r="AJ86" s="334"/>
      <c r="AK86" s="334"/>
      <c r="AL86" s="334"/>
    </row>
    <row r="87" spans="1:38" s="252" customFormat="1" ht="13.5" customHeight="1">
      <c r="A87" s="403">
        <v>13</v>
      </c>
      <c r="B87" s="404">
        <v>44606</v>
      </c>
      <c r="C87" s="405"/>
      <c r="D87" s="405" t="s">
        <v>939</v>
      </c>
      <c r="E87" s="403" t="s">
        <v>592</v>
      </c>
      <c r="F87" s="403">
        <v>2345</v>
      </c>
      <c r="G87" s="403">
        <v>2295</v>
      </c>
      <c r="H87" s="406">
        <v>2348</v>
      </c>
      <c r="I87" s="406" t="s">
        <v>974</v>
      </c>
      <c r="J87" s="407" t="s">
        <v>975</v>
      </c>
      <c r="K87" s="406">
        <f t="shared" si="80"/>
        <v>3</v>
      </c>
      <c r="L87" s="408">
        <f t="shared" ref="L87:L90" si="83">(H87*N87)*0.07%</f>
        <v>451.99000000000007</v>
      </c>
      <c r="M87" s="409">
        <f t="shared" ref="M87:M90" si="84">(K87*N87)-L87</f>
        <v>373.00999999999993</v>
      </c>
      <c r="N87" s="406">
        <v>275</v>
      </c>
      <c r="O87" s="410" t="s">
        <v>713</v>
      </c>
      <c r="P87" s="415">
        <v>44241</v>
      </c>
      <c r="Q87" s="254"/>
      <c r="R87" s="259" t="s">
        <v>594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334"/>
      <c r="AG87" s="331"/>
      <c r="AH87" s="254"/>
      <c r="AI87" s="254"/>
      <c r="AJ87" s="334"/>
      <c r="AK87" s="334"/>
      <c r="AL87" s="334"/>
    </row>
    <row r="88" spans="1:38" s="252" customFormat="1" ht="13.5" customHeight="1">
      <c r="A88" s="291">
        <v>14</v>
      </c>
      <c r="B88" s="250">
        <v>44607</v>
      </c>
      <c r="C88" s="401"/>
      <c r="D88" s="401" t="s">
        <v>983</v>
      </c>
      <c r="E88" s="291" t="s">
        <v>592</v>
      </c>
      <c r="F88" s="291">
        <v>700</v>
      </c>
      <c r="G88" s="291">
        <v>683</v>
      </c>
      <c r="H88" s="361">
        <v>712</v>
      </c>
      <c r="I88" s="361" t="s">
        <v>984</v>
      </c>
      <c r="J88" s="390" t="s">
        <v>992</v>
      </c>
      <c r="K88" s="361">
        <f t="shared" si="80"/>
        <v>12</v>
      </c>
      <c r="L88" s="391">
        <f t="shared" si="83"/>
        <v>373.80000000000007</v>
      </c>
      <c r="M88" s="392">
        <f t="shared" si="84"/>
        <v>8626.2000000000007</v>
      </c>
      <c r="N88" s="361">
        <v>750</v>
      </c>
      <c r="O88" s="393" t="s">
        <v>590</v>
      </c>
      <c r="P88" s="398">
        <v>44242</v>
      </c>
      <c r="Q88" s="254"/>
      <c r="R88" s="259" t="s">
        <v>594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334"/>
      <c r="AG88" s="331"/>
      <c r="AH88" s="254"/>
      <c r="AI88" s="254"/>
      <c r="AJ88" s="334"/>
      <c r="AK88" s="334"/>
      <c r="AL88" s="334"/>
    </row>
    <row r="89" spans="1:38" s="252" customFormat="1" ht="13.5" customHeight="1">
      <c r="A89" s="291">
        <v>15</v>
      </c>
      <c r="B89" s="250">
        <v>44607</v>
      </c>
      <c r="C89" s="401"/>
      <c r="D89" s="401" t="s">
        <v>925</v>
      </c>
      <c r="E89" s="291" t="s">
        <v>592</v>
      </c>
      <c r="F89" s="291">
        <v>2945</v>
      </c>
      <c r="G89" s="291">
        <v>2870</v>
      </c>
      <c r="H89" s="361">
        <v>2993</v>
      </c>
      <c r="I89" s="361" t="s">
        <v>985</v>
      </c>
      <c r="J89" s="390" t="s">
        <v>1001</v>
      </c>
      <c r="K89" s="361">
        <f>H89-F89</f>
        <v>48</v>
      </c>
      <c r="L89" s="391">
        <f t="shared" si="83"/>
        <v>366.64250000000004</v>
      </c>
      <c r="M89" s="392">
        <f t="shared" si="84"/>
        <v>8033.3575000000001</v>
      </c>
      <c r="N89" s="361">
        <v>175</v>
      </c>
      <c r="O89" s="393" t="s">
        <v>590</v>
      </c>
      <c r="P89" s="398">
        <v>44242</v>
      </c>
      <c r="Q89" s="254"/>
      <c r="R89" s="259" t="s">
        <v>594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334"/>
      <c r="AG89" s="331"/>
      <c r="AH89" s="254"/>
      <c r="AI89" s="254"/>
      <c r="AJ89" s="334"/>
      <c r="AK89" s="334"/>
      <c r="AL89" s="334"/>
    </row>
    <row r="90" spans="1:38" s="252" customFormat="1" ht="13.5" customHeight="1">
      <c r="A90" s="326">
        <v>16</v>
      </c>
      <c r="B90" s="327">
        <v>44607</v>
      </c>
      <c r="C90" s="360"/>
      <c r="D90" s="360" t="s">
        <v>991</v>
      </c>
      <c r="E90" s="326" t="s">
        <v>592</v>
      </c>
      <c r="F90" s="326">
        <v>1430</v>
      </c>
      <c r="G90" s="326">
        <v>1395</v>
      </c>
      <c r="H90" s="329">
        <v>1395</v>
      </c>
      <c r="I90" s="329">
        <v>1500</v>
      </c>
      <c r="J90" s="340" t="s">
        <v>1053</v>
      </c>
      <c r="K90" s="329">
        <f t="shared" ref="K90" si="85">H90-F90</f>
        <v>-35</v>
      </c>
      <c r="L90" s="356">
        <f t="shared" si="83"/>
        <v>341.77500000000003</v>
      </c>
      <c r="M90" s="357">
        <f t="shared" si="84"/>
        <v>-12591.775</v>
      </c>
      <c r="N90" s="329">
        <v>350</v>
      </c>
      <c r="O90" s="358" t="s">
        <v>603</v>
      </c>
      <c r="P90" s="359">
        <v>44614</v>
      </c>
      <c r="Q90" s="254"/>
      <c r="R90" s="259" t="s">
        <v>594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334"/>
      <c r="AG90" s="331"/>
      <c r="AH90" s="254"/>
      <c r="AI90" s="254"/>
      <c r="AJ90" s="334"/>
      <c r="AK90" s="334"/>
      <c r="AL90" s="334"/>
    </row>
    <row r="91" spans="1:38" s="252" customFormat="1" ht="13.5" customHeight="1">
      <c r="A91" s="291">
        <v>17</v>
      </c>
      <c r="B91" s="250">
        <v>44607</v>
      </c>
      <c r="C91" s="401"/>
      <c r="D91" s="401" t="s">
        <v>995</v>
      </c>
      <c r="E91" s="291" t="s">
        <v>592</v>
      </c>
      <c r="F91" s="291">
        <v>704</v>
      </c>
      <c r="G91" s="291">
        <v>688</v>
      </c>
      <c r="H91" s="361">
        <v>708</v>
      </c>
      <c r="I91" s="361" t="s">
        <v>984</v>
      </c>
      <c r="J91" s="390" t="s">
        <v>1015</v>
      </c>
      <c r="K91" s="361">
        <f t="shared" ref="K91" si="86">H91-F91</f>
        <v>4</v>
      </c>
      <c r="L91" s="391">
        <f t="shared" ref="L91" si="87">(H91*N91)*0.07%</f>
        <v>334.53000000000003</v>
      </c>
      <c r="M91" s="392">
        <f t="shared" ref="M91" si="88">(K91*N91)-L91</f>
        <v>2365.4699999999998</v>
      </c>
      <c r="N91" s="361">
        <v>675</v>
      </c>
      <c r="O91" s="393" t="s">
        <v>590</v>
      </c>
      <c r="P91" s="394">
        <v>44244</v>
      </c>
      <c r="Q91" s="254"/>
      <c r="R91" s="259" t="s">
        <v>591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34"/>
      <c r="AG91" s="331"/>
      <c r="AH91" s="254"/>
      <c r="AI91" s="254"/>
      <c r="AJ91" s="334"/>
      <c r="AK91" s="334"/>
      <c r="AL91" s="334"/>
    </row>
    <row r="92" spans="1:38" s="252" customFormat="1" ht="13.5" customHeight="1">
      <c r="A92" s="291">
        <v>18</v>
      </c>
      <c r="B92" s="250">
        <v>44607</v>
      </c>
      <c r="C92" s="401"/>
      <c r="D92" s="401" t="s">
        <v>996</v>
      </c>
      <c r="E92" s="291" t="s">
        <v>592</v>
      </c>
      <c r="F92" s="291">
        <v>2347</v>
      </c>
      <c r="G92" s="291">
        <v>2300</v>
      </c>
      <c r="H92" s="361">
        <v>2375</v>
      </c>
      <c r="I92" s="361" t="s">
        <v>997</v>
      </c>
      <c r="J92" s="390" t="s">
        <v>1004</v>
      </c>
      <c r="K92" s="361">
        <f t="shared" ref="K92" si="89">H92-F92</f>
        <v>28</v>
      </c>
      <c r="L92" s="391">
        <f t="shared" ref="L92" si="90">(H92*N92)*0.07%</f>
        <v>498.75000000000006</v>
      </c>
      <c r="M92" s="392">
        <f t="shared" ref="M92" si="91">(K92*N92)-L92</f>
        <v>7901.25</v>
      </c>
      <c r="N92" s="361">
        <v>300</v>
      </c>
      <c r="O92" s="393" t="s">
        <v>590</v>
      </c>
      <c r="P92" s="394">
        <v>44243</v>
      </c>
      <c r="Q92" s="254"/>
      <c r="R92" s="259" t="s">
        <v>591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334"/>
      <c r="AG92" s="331"/>
      <c r="AH92" s="254"/>
      <c r="AI92" s="254"/>
      <c r="AJ92" s="334"/>
      <c r="AK92" s="334"/>
      <c r="AL92" s="334"/>
    </row>
    <row r="93" spans="1:38" s="252" customFormat="1" ht="13.5" customHeight="1">
      <c r="A93" s="291">
        <v>19</v>
      </c>
      <c r="B93" s="438">
        <v>44608</v>
      </c>
      <c r="C93" s="401"/>
      <c r="D93" s="401" t="s">
        <v>925</v>
      </c>
      <c r="E93" s="291" t="s">
        <v>592</v>
      </c>
      <c r="F93" s="291">
        <v>2995</v>
      </c>
      <c r="G93" s="291">
        <v>2920</v>
      </c>
      <c r="H93" s="361">
        <v>3050</v>
      </c>
      <c r="I93" s="361" t="s">
        <v>1003</v>
      </c>
      <c r="J93" s="390" t="s">
        <v>730</v>
      </c>
      <c r="K93" s="361">
        <f t="shared" ref="K93:K94" si="92">H93-F93</f>
        <v>55</v>
      </c>
      <c r="L93" s="391">
        <f t="shared" ref="L93:L94" si="93">(H93*N93)*0.07%</f>
        <v>373.62500000000006</v>
      </c>
      <c r="M93" s="392">
        <f t="shared" ref="M93:M94" si="94">(K93*N93)-L93</f>
        <v>9251.375</v>
      </c>
      <c r="N93" s="361">
        <v>175</v>
      </c>
      <c r="O93" s="393" t="s">
        <v>590</v>
      </c>
      <c r="P93" s="398">
        <v>44243</v>
      </c>
      <c r="Q93" s="254"/>
      <c r="R93" s="259" t="s">
        <v>594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334"/>
      <c r="AG93" s="331"/>
      <c r="AH93" s="254"/>
      <c r="AI93" s="254"/>
      <c r="AJ93" s="334"/>
      <c r="AK93" s="334"/>
      <c r="AL93" s="334"/>
    </row>
    <row r="94" spans="1:38" s="252" customFormat="1" ht="13.5" customHeight="1">
      <c r="A94" s="326">
        <v>20</v>
      </c>
      <c r="B94" s="435">
        <v>44608</v>
      </c>
      <c r="C94" s="360"/>
      <c r="D94" s="360" t="s">
        <v>1005</v>
      </c>
      <c r="E94" s="326" t="s">
        <v>592</v>
      </c>
      <c r="F94" s="326">
        <v>3250</v>
      </c>
      <c r="G94" s="326">
        <v>3175</v>
      </c>
      <c r="H94" s="329">
        <v>3175</v>
      </c>
      <c r="I94" s="329" t="s">
        <v>1006</v>
      </c>
      <c r="J94" s="340" t="s">
        <v>1028</v>
      </c>
      <c r="K94" s="329">
        <f t="shared" si="92"/>
        <v>-75</v>
      </c>
      <c r="L94" s="356">
        <f t="shared" si="93"/>
        <v>333.37500000000006</v>
      </c>
      <c r="M94" s="357">
        <f t="shared" si="94"/>
        <v>-11583.375</v>
      </c>
      <c r="N94" s="329">
        <v>150</v>
      </c>
      <c r="O94" s="358" t="s">
        <v>603</v>
      </c>
      <c r="P94" s="359">
        <v>44614</v>
      </c>
      <c r="Q94" s="254"/>
      <c r="R94" s="259" t="s">
        <v>591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334"/>
      <c r="AG94" s="331"/>
      <c r="AH94" s="254"/>
      <c r="AI94" s="254"/>
      <c r="AJ94" s="334"/>
      <c r="AK94" s="334"/>
      <c r="AL94" s="334"/>
    </row>
    <row r="95" spans="1:38" s="252" customFormat="1" ht="13.5" customHeight="1">
      <c r="A95" s="326">
        <v>21</v>
      </c>
      <c r="B95" s="435">
        <v>44608</v>
      </c>
      <c r="C95" s="360"/>
      <c r="D95" s="360" t="s">
        <v>950</v>
      </c>
      <c r="E95" s="326" t="s">
        <v>592</v>
      </c>
      <c r="F95" s="326">
        <v>292</v>
      </c>
      <c r="G95" s="326">
        <v>284</v>
      </c>
      <c r="H95" s="329">
        <v>284</v>
      </c>
      <c r="I95" s="329" t="s">
        <v>1013</v>
      </c>
      <c r="J95" s="340" t="s">
        <v>971</v>
      </c>
      <c r="K95" s="329">
        <f t="shared" ref="K95" si="95">H95-F95</f>
        <v>-8</v>
      </c>
      <c r="L95" s="356">
        <f t="shared" ref="L95" si="96">(H95*N95)*0.07%</f>
        <v>337.96000000000004</v>
      </c>
      <c r="M95" s="357">
        <f t="shared" ref="M95" si="97">(K95*N95)-L95</f>
        <v>-13937.96</v>
      </c>
      <c r="N95" s="329">
        <v>1700</v>
      </c>
      <c r="O95" s="358" t="s">
        <v>603</v>
      </c>
      <c r="P95" s="359">
        <v>44248</v>
      </c>
      <c r="Q95" s="254"/>
      <c r="R95" s="259" t="s">
        <v>594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334"/>
      <c r="AG95" s="331"/>
      <c r="AH95" s="254"/>
      <c r="AI95" s="254"/>
      <c r="AJ95" s="334"/>
      <c r="AK95" s="334"/>
      <c r="AL95" s="334"/>
    </row>
    <row r="96" spans="1:38" s="252" customFormat="1" ht="13.5" customHeight="1">
      <c r="A96" s="326">
        <v>22</v>
      </c>
      <c r="B96" s="435">
        <v>44609</v>
      </c>
      <c r="C96" s="360"/>
      <c r="D96" s="360" t="s">
        <v>1017</v>
      </c>
      <c r="E96" s="326" t="s">
        <v>592</v>
      </c>
      <c r="F96" s="326">
        <v>16940</v>
      </c>
      <c r="G96" s="326">
        <v>16400</v>
      </c>
      <c r="H96" s="329">
        <v>16400</v>
      </c>
      <c r="I96" s="329" t="s">
        <v>1018</v>
      </c>
      <c r="J96" s="340" t="s">
        <v>1038</v>
      </c>
      <c r="K96" s="329">
        <f t="shared" ref="K96:K98" si="98">H96-F96</f>
        <v>-540</v>
      </c>
      <c r="L96" s="356">
        <f t="shared" ref="L96:L98" si="99">(H96*N96)*0.07%</f>
        <v>287.00000000000006</v>
      </c>
      <c r="M96" s="357">
        <f t="shared" ref="M96:M98" si="100">(K96*N96)-L96</f>
        <v>-13787</v>
      </c>
      <c r="N96" s="329">
        <v>25</v>
      </c>
      <c r="O96" s="358" t="s">
        <v>603</v>
      </c>
      <c r="P96" s="359">
        <v>44245</v>
      </c>
      <c r="Q96" s="254"/>
      <c r="R96" s="259" t="s">
        <v>591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334"/>
      <c r="AG96" s="331"/>
      <c r="AH96" s="254"/>
      <c r="AI96" s="254"/>
      <c r="AJ96" s="334"/>
      <c r="AK96" s="334"/>
      <c r="AL96" s="334"/>
    </row>
    <row r="97" spans="1:38" s="252" customFormat="1" ht="13.5" customHeight="1">
      <c r="A97" s="326">
        <v>23</v>
      </c>
      <c r="B97" s="435">
        <v>44609</v>
      </c>
      <c r="C97" s="360"/>
      <c r="D97" s="360" t="s">
        <v>1019</v>
      </c>
      <c r="E97" s="326" t="s">
        <v>592</v>
      </c>
      <c r="F97" s="326">
        <v>1995</v>
      </c>
      <c r="G97" s="326">
        <v>1940</v>
      </c>
      <c r="H97" s="329">
        <v>1940</v>
      </c>
      <c r="I97" s="329" t="s">
        <v>1020</v>
      </c>
      <c r="J97" s="340" t="s">
        <v>1039</v>
      </c>
      <c r="K97" s="329">
        <f t="shared" si="98"/>
        <v>-55</v>
      </c>
      <c r="L97" s="356">
        <f t="shared" si="99"/>
        <v>271.60000000000002</v>
      </c>
      <c r="M97" s="357">
        <f t="shared" si="100"/>
        <v>-11271.6</v>
      </c>
      <c r="N97" s="329">
        <v>200</v>
      </c>
      <c r="O97" s="358" t="s">
        <v>603</v>
      </c>
      <c r="P97" s="359">
        <v>44248</v>
      </c>
      <c r="Q97" s="254"/>
      <c r="R97" s="259" t="s">
        <v>591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334"/>
      <c r="AG97" s="331"/>
      <c r="AH97" s="254"/>
      <c r="AI97" s="254"/>
      <c r="AJ97" s="334"/>
      <c r="AK97" s="334"/>
      <c r="AL97" s="334"/>
    </row>
    <row r="98" spans="1:38" s="252" customFormat="1" ht="13.5" customHeight="1">
      <c r="A98" s="326">
        <v>24</v>
      </c>
      <c r="B98" s="435">
        <v>44610</v>
      </c>
      <c r="C98" s="360"/>
      <c r="D98" s="360" t="s">
        <v>983</v>
      </c>
      <c r="E98" s="326" t="s">
        <v>592</v>
      </c>
      <c r="F98" s="326">
        <v>700</v>
      </c>
      <c r="G98" s="326">
        <v>683</v>
      </c>
      <c r="H98" s="329">
        <v>683</v>
      </c>
      <c r="I98" s="329" t="s">
        <v>984</v>
      </c>
      <c r="J98" s="340" t="s">
        <v>1040</v>
      </c>
      <c r="K98" s="329">
        <f t="shared" si="98"/>
        <v>-17</v>
      </c>
      <c r="L98" s="356">
        <f t="shared" si="99"/>
        <v>358.57500000000005</v>
      </c>
      <c r="M98" s="357">
        <f t="shared" si="100"/>
        <v>-13108.575000000001</v>
      </c>
      <c r="N98" s="329">
        <v>750</v>
      </c>
      <c r="O98" s="358" t="s">
        <v>603</v>
      </c>
      <c r="P98" s="359">
        <v>44248</v>
      </c>
      <c r="Q98" s="254"/>
      <c r="R98" s="259" t="s">
        <v>594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334"/>
      <c r="AG98" s="331"/>
      <c r="AH98" s="254"/>
      <c r="AI98" s="254"/>
      <c r="AJ98" s="334"/>
      <c r="AK98" s="334"/>
      <c r="AL98" s="334"/>
    </row>
    <row r="99" spans="1:38" s="252" customFormat="1" ht="12.75" customHeight="1">
      <c r="A99" s="326">
        <v>25</v>
      </c>
      <c r="B99" s="435">
        <v>44610</v>
      </c>
      <c r="C99" s="360"/>
      <c r="D99" s="360" t="s">
        <v>1030</v>
      </c>
      <c r="E99" s="326" t="s">
        <v>592</v>
      </c>
      <c r="F99" s="326">
        <v>901</v>
      </c>
      <c r="G99" s="326">
        <v>887</v>
      </c>
      <c r="H99" s="329">
        <v>888</v>
      </c>
      <c r="I99" s="329" t="s">
        <v>1031</v>
      </c>
      <c r="J99" s="340" t="s">
        <v>1036</v>
      </c>
      <c r="K99" s="329">
        <f t="shared" ref="K99" si="101">H99-F99</f>
        <v>-13</v>
      </c>
      <c r="L99" s="356">
        <f t="shared" ref="L99" si="102">(H99*N99)*0.07%</f>
        <v>621.60000000000014</v>
      </c>
      <c r="M99" s="357">
        <f t="shared" ref="M99" si="103">(K99*N99)-L99</f>
        <v>-13621.6</v>
      </c>
      <c r="N99" s="329">
        <v>1000</v>
      </c>
      <c r="O99" s="358" t="s">
        <v>603</v>
      </c>
      <c r="P99" s="399">
        <v>44245</v>
      </c>
      <c r="Q99" s="254"/>
      <c r="R99" s="259" t="s">
        <v>591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334"/>
      <c r="AG99" s="331"/>
      <c r="AH99" s="254"/>
      <c r="AI99" s="254"/>
      <c r="AJ99" s="334"/>
      <c r="AK99" s="334"/>
      <c r="AL99" s="334"/>
    </row>
    <row r="100" spans="1:38" s="252" customFormat="1" ht="12.75" customHeight="1">
      <c r="A100" s="326">
        <v>26</v>
      </c>
      <c r="B100" s="435">
        <v>44610</v>
      </c>
      <c r="C100" s="360"/>
      <c r="D100" s="360" t="s">
        <v>1032</v>
      </c>
      <c r="E100" s="326" t="s">
        <v>592</v>
      </c>
      <c r="F100" s="326">
        <v>7020</v>
      </c>
      <c r="G100" s="326">
        <v>6900</v>
      </c>
      <c r="H100" s="329">
        <v>6900</v>
      </c>
      <c r="I100" s="329" t="s">
        <v>1033</v>
      </c>
      <c r="J100" s="340" t="s">
        <v>1054</v>
      </c>
      <c r="K100" s="329">
        <f t="shared" ref="K100" si="104">H100-F100</f>
        <v>-120</v>
      </c>
      <c r="L100" s="356">
        <f t="shared" ref="L100" si="105">(H100*N100)*0.07%</f>
        <v>483.00000000000006</v>
      </c>
      <c r="M100" s="357">
        <f t="shared" ref="M100" si="106">(K100*N100)-L100</f>
        <v>-12483</v>
      </c>
      <c r="N100" s="329">
        <v>100</v>
      </c>
      <c r="O100" s="358" t="s">
        <v>603</v>
      </c>
      <c r="P100" s="359">
        <v>44248</v>
      </c>
      <c r="Q100" s="254"/>
      <c r="R100" s="259" t="s">
        <v>591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334"/>
      <c r="AG100" s="331"/>
      <c r="AH100" s="254"/>
      <c r="AI100" s="254"/>
      <c r="AJ100" s="334"/>
      <c r="AK100" s="334"/>
      <c r="AL100" s="334"/>
    </row>
    <row r="101" spans="1:38" s="252" customFormat="1" ht="13.5" customHeight="1">
      <c r="A101" s="326">
        <v>27</v>
      </c>
      <c r="B101" s="327">
        <v>44613</v>
      </c>
      <c r="C101" s="360"/>
      <c r="D101" s="360" t="s">
        <v>1073</v>
      </c>
      <c r="E101" s="326" t="s">
        <v>592</v>
      </c>
      <c r="F101" s="326">
        <v>1512.5</v>
      </c>
      <c r="G101" s="326">
        <v>1488</v>
      </c>
      <c r="H101" s="329">
        <v>1488</v>
      </c>
      <c r="I101" s="329" t="s">
        <v>1041</v>
      </c>
      <c r="J101" s="340" t="s">
        <v>1078</v>
      </c>
      <c r="K101" s="329">
        <f t="shared" ref="K101" si="107">H101-F101</f>
        <v>-24.5</v>
      </c>
      <c r="L101" s="356">
        <f t="shared" ref="L101" si="108">(H101*N101)*0.07%</f>
        <v>572.88000000000011</v>
      </c>
      <c r="M101" s="357">
        <f t="shared" ref="M101" si="109">(K101*N101)-L101</f>
        <v>-14047.880000000001</v>
      </c>
      <c r="N101" s="329">
        <v>550</v>
      </c>
      <c r="O101" s="358" t="s">
        <v>603</v>
      </c>
      <c r="P101" s="359">
        <v>44251</v>
      </c>
      <c r="Q101" s="254"/>
      <c r="R101" s="259" t="s">
        <v>591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334"/>
      <c r="AG101" s="331"/>
      <c r="AH101" s="254"/>
      <c r="AI101" s="254"/>
      <c r="AJ101" s="334"/>
      <c r="AK101" s="334"/>
      <c r="AL101" s="334"/>
    </row>
    <row r="102" spans="1:38" s="252" customFormat="1" ht="13.5" customHeight="1">
      <c r="A102" s="291">
        <v>28</v>
      </c>
      <c r="B102" s="250">
        <v>44615</v>
      </c>
      <c r="C102" s="401"/>
      <c r="D102" s="401" t="s">
        <v>1067</v>
      </c>
      <c r="E102" s="291" t="s">
        <v>592</v>
      </c>
      <c r="F102" s="291">
        <v>699</v>
      </c>
      <c r="G102" s="291">
        <v>683</v>
      </c>
      <c r="H102" s="361">
        <v>714</v>
      </c>
      <c r="I102" s="361" t="s">
        <v>984</v>
      </c>
      <c r="J102" s="390" t="s">
        <v>1068</v>
      </c>
      <c r="K102" s="361">
        <f t="shared" ref="K102" si="110">H102-F102</f>
        <v>15</v>
      </c>
      <c r="L102" s="391">
        <f t="shared" ref="L102:L103" si="111">(H102*N102)*0.07%</f>
        <v>374.85000000000008</v>
      </c>
      <c r="M102" s="392">
        <f t="shared" ref="M102:M103" si="112">(K102*N102)-L102</f>
        <v>10875.15</v>
      </c>
      <c r="N102" s="361">
        <v>750</v>
      </c>
      <c r="O102" s="393" t="s">
        <v>590</v>
      </c>
      <c r="P102" s="398">
        <v>44250</v>
      </c>
      <c r="Q102" s="254"/>
      <c r="R102" s="259" t="s">
        <v>594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334"/>
      <c r="AG102" s="331"/>
      <c r="AH102" s="254"/>
      <c r="AI102" s="254"/>
      <c r="AJ102" s="334"/>
      <c r="AK102" s="334"/>
      <c r="AL102" s="334"/>
    </row>
    <row r="103" spans="1:38" s="252" customFormat="1" ht="13.5" customHeight="1">
      <c r="A103" s="291">
        <v>29</v>
      </c>
      <c r="B103" s="412">
        <v>44617</v>
      </c>
      <c r="C103" s="401"/>
      <c r="D103" s="401" t="s">
        <v>1094</v>
      </c>
      <c r="E103" s="291" t="s">
        <v>856</v>
      </c>
      <c r="F103" s="291">
        <v>151</v>
      </c>
      <c r="G103" s="291">
        <v>155</v>
      </c>
      <c r="H103" s="361">
        <v>145</v>
      </c>
      <c r="I103" s="361">
        <v>140</v>
      </c>
      <c r="J103" s="390" t="s">
        <v>1102</v>
      </c>
      <c r="K103" s="361">
        <f>F103-H103</f>
        <v>6</v>
      </c>
      <c r="L103" s="391">
        <f t="shared" si="111"/>
        <v>355.25000000000006</v>
      </c>
      <c r="M103" s="392">
        <f t="shared" si="112"/>
        <v>20644.75</v>
      </c>
      <c r="N103" s="361">
        <v>3500</v>
      </c>
      <c r="O103" s="393" t="s">
        <v>590</v>
      </c>
      <c r="P103" s="394">
        <v>44255</v>
      </c>
      <c r="Q103" s="254"/>
      <c r="R103" s="259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334"/>
      <c r="AG103" s="331"/>
      <c r="AH103" s="254"/>
      <c r="AI103" s="254"/>
      <c r="AJ103" s="334"/>
      <c r="AK103" s="334"/>
      <c r="AL103" s="334"/>
    </row>
    <row r="104" spans="1:38" s="252" customFormat="1" ht="13.5" customHeight="1">
      <c r="A104" s="291">
        <v>30</v>
      </c>
      <c r="B104" s="412">
        <v>44617</v>
      </c>
      <c r="C104" s="401"/>
      <c r="D104" s="401" t="s">
        <v>1095</v>
      </c>
      <c r="E104" s="291" t="s">
        <v>592</v>
      </c>
      <c r="F104" s="291">
        <v>2294.5</v>
      </c>
      <c r="G104" s="291">
        <v>2244</v>
      </c>
      <c r="H104" s="361">
        <v>2331</v>
      </c>
      <c r="I104" s="361" t="s">
        <v>1096</v>
      </c>
      <c r="J104" s="390" t="s">
        <v>1103</v>
      </c>
      <c r="K104" s="361">
        <f t="shared" ref="K104" si="113">H104-F104</f>
        <v>36.5</v>
      </c>
      <c r="L104" s="391">
        <f t="shared" ref="L104" si="114">(H104*N104)*0.07%</f>
        <v>407.92500000000007</v>
      </c>
      <c r="M104" s="392">
        <f t="shared" ref="M104" si="115">(K104*N104)-L104</f>
        <v>8717.0750000000007</v>
      </c>
      <c r="N104" s="361">
        <v>250</v>
      </c>
      <c r="O104" s="393" t="s">
        <v>590</v>
      </c>
      <c r="P104" s="394">
        <v>44255</v>
      </c>
      <c r="Q104" s="254"/>
      <c r="R104" s="259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334"/>
      <c r="AG104" s="331"/>
      <c r="AH104" s="254"/>
      <c r="AI104" s="254"/>
      <c r="AJ104" s="334"/>
      <c r="AK104" s="334"/>
      <c r="AL104" s="334"/>
    </row>
    <row r="105" spans="1:38" s="252" customFormat="1" ht="13.5" customHeight="1">
      <c r="A105" s="256">
        <v>31</v>
      </c>
      <c r="B105" s="364">
        <v>44620</v>
      </c>
      <c r="C105" s="365"/>
      <c r="D105" s="365" t="s">
        <v>1073</v>
      </c>
      <c r="E105" s="256" t="s">
        <v>592</v>
      </c>
      <c r="F105" s="256" t="s">
        <v>1114</v>
      </c>
      <c r="G105" s="256">
        <v>1414</v>
      </c>
      <c r="H105" s="257"/>
      <c r="I105" s="257" t="s">
        <v>1115</v>
      </c>
      <c r="J105" s="316" t="s">
        <v>593</v>
      </c>
      <c r="K105" s="257"/>
      <c r="L105" s="289"/>
      <c r="M105" s="290"/>
      <c r="N105" s="257"/>
      <c r="O105" s="434"/>
      <c r="P105" s="300"/>
      <c r="Q105" s="254"/>
      <c r="R105" s="259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334"/>
      <c r="AG105" s="331"/>
      <c r="AH105" s="254"/>
      <c r="AI105" s="254"/>
      <c r="AJ105" s="334"/>
      <c r="AK105" s="334"/>
      <c r="AL105" s="334"/>
    </row>
    <row r="106" spans="1:38" s="252" customFormat="1" ht="13.5" customHeight="1">
      <c r="A106" s="256">
        <v>32</v>
      </c>
      <c r="B106" s="364">
        <v>44620</v>
      </c>
      <c r="C106" s="365"/>
      <c r="D106" s="365" t="s">
        <v>1113</v>
      </c>
      <c r="E106" s="256" t="s">
        <v>592</v>
      </c>
      <c r="F106" s="256" t="s">
        <v>1116</v>
      </c>
      <c r="G106" s="256">
        <v>2300</v>
      </c>
      <c r="H106" s="257"/>
      <c r="I106" s="257" t="s">
        <v>1117</v>
      </c>
      <c r="J106" s="316" t="s">
        <v>593</v>
      </c>
      <c r="K106" s="257"/>
      <c r="L106" s="289"/>
      <c r="M106" s="290"/>
      <c r="N106" s="257"/>
      <c r="O106" s="434"/>
      <c r="P106" s="300"/>
      <c r="Q106" s="254"/>
      <c r="R106" s="259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334"/>
      <c r="AG106" s="331"/>
      <c r="AH106" s="254"/>
      <c r="AI106" s="254"/>
      <c r="AJ106" s="334"/>
      <c r="AK106" s="334"/>
      <c r="AL106" s="334"/>
    </row>
    <row r="107" spans="1:38" s="252" customFormat="1" ht="13.5" customHeight="1">
      <c r="A107" s="442"/>
      <c r="B107" s="443"/>
      <c r="C107" s="444"/>
      <c r="D107" s="444"/>
      <c r="E107" s="442"/>
      <c r="F107" s="442"/>
      <c r="G107" s="442"/>
      <c r="H107" s="445"/>
      <c r="I107" s="445"/>
      <c r="J107" s="446"/>
      <c r="K107" s="445"/>
      <c r="L107" s="447"/>
      <c r="M107" s="448"/>
      <c r="N107" s="445"/>
      <c r="O107" s="449"/>
      <c r="P107" s="450"/>
      <c r="Q107" s="254"/>
      <c r="R107" s="259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334"/>
      <c r="AG107" s="331"/>
      <c r="AH107" s="254"/>
      <c r="AI107" s="254"/>
      <c r="AJ107" s="334"/>
      <c r="AK107" s="334"/>
      <c r="AL107" s="334"/>
    </row>
    <row r="108" spans="1:38" s="252" customFormat="1" ht="13.5" customHeight="1">
      <c r="A108" s="256"/>
      <c r="B108" s="253"/>
      <c r="C108" s="365"/>
      <c r="D108" s="365"/>
      <c r="E108" s="256"/>
      <c r="F108" s="256"/>
      <c r="G108" s="256"/>
      <c r="H108" s="257"/>
      <c r="I108" s="257"/>
      <c r="J108" s="316"/>
      <c r="K108" s="257"/>
      <c r="L108" s="289"/>
      <c r="M108" s="290"/>
      <c r="N108" s="257"/>
      <c r="O108" s="299"/>
      <c r="P108" s="300"/>
      <c r="Q108" s="254"/>
      <c r="R108" s="259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334"/>
      <c r="AG108" s="331"/>
      <c r="AH108" s="254"/>
      <c r="AI108" s="254"/>
      <c r="AJ108" s="334"/>
      <c r="AK108" s="334"/>
      <c r="AL108" s="334"/>
    </row>
    <row r="109" spans="1:38" ht="13.5" customHeight="1">
      <c r="A109" s="111"/>
      <c r="B109" s="112"/>
      <c r="C109" s="146"/>
      <c r="D109" s="154"/>
      <c r="E109" s="155"/>
      <c r="F109" s="111"/>
      <c r="G109" s="111"/>
      <c r="H109" s="111"/>
      <c r="I109" s="147"/>
      <c r="J109" s="147"/>
      <c r="K109" s="147"/>
      <c r="L109" s="147"/>
      <c r="M109" s="147"/>
      <c r="N109" s="147"/>
      <c r="O109" s="147"/>
      <c r="P109" s="147"/>
      <c r="Q109" s="1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>
      <c r="A110" s="156"/>
      <c r="B110" s="112"/>
      <c r="C110" s="113"/>
      <c r="D110" s="157"/>
      <c r="E110" s="116"/>
      <c r="F110" s="116"/>
      <c r="G110" s="116"/>
      <c r="H110" s="116"/>
      <c r="I110" s="116"/>
      <c r="J110" s="6"/>
      <c r="K110" s="116"/>
      <c r="L110" s="116"/>
      <c r="M110" s="6"/>
      <c r="N110" s="1"/>
      <c r="O110" s="113"/>
      <c r="P110" s="41"/>
      <c r="Q110" s="41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41"/>
      <c r="AG110" s="41"/>
      <c r="AH110" s="41"/>
      <c r="AI110" s="41"/>
      <c r="AJ110" s="41"/>
      <c r="AK110" s="41"/>
      <c r="AL110" s="41"/>
    </row>
    <row r="111" spans="1:38" ht="12.75" customHeight="1">
      <c r="A111" s="158" t="s">
        <v>613</v>
      </c>
      <c r="B111" s="158"/>
      <c r="C111" s="158"/>
      <c r="D111" s="158"/>
      <c r="E111" s="159"/>
      <c r="F111" s="116"/>
      <c r="G111" s="116"/>
      <c r="H111" s="116"/>
      <c r="I111" s="116"/>
      <c r="J111" s="1"/>
      <c r="K111" s="6"/>
      <c r="L111" s="6"/>
      <c r="M111" s="6"/>
      <c r="N111" s="1"/>
      <c r="O111" s="1"/>
      <c r="P111" s="41"/>
      <c r="Q111" s="41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41"/>
      <c r="AG111" s="41"/>
      <c r="AH111" s="41"/>
      <c r="AI111" s="41"/>
      <c r="AJ111" s="41"/>
      <c r="AK111" s="41"/>
      <c r="AL111" s="41"/>
    </row>
    <row r="112" spans="1:38" ht="38.25" customHeight="1">
      <c r="A112" s="96" t="s">
        <v>16</v>
      </c>
      <c r="B112" s="96" t="s">
        <v>567</v>
      </c>
      <c r="C112" s="96"/>
      <c r="D112" s="97" t="s">
        <v>578</v>
      </c>
      <c r="E112" s="96" t="s">
        <v>579</v>
      </c>
      <c r="F112" s="96" t="s">
        <v>580</v>
      </c>
      <c r="G112" s="96" t="s">
        <v>601</v>
      </c>
      <c r="H112" s="96" t="s">
        <v>582</v>
      </c>
      <c r="I112" s="96" t="s">
        <v>583</v>
      </c>
      <c r="J112" s="95" t="s">
        <v>584</v>
      </c>
      <c r="K112" s="95" t="s">
        <v>614</v>
      </c>
      <c r="L112" s="98" t="s">
        <v>586</v>
      </c>
      <c r="M112" s="153" t="s">
        <v>610</v>
      </c>
      <c r="N112" s="96" t="s">
        <v>611</v>
      </c>
      <c r="O112" s="96" t="s">
        <v>588</v>
      </c>
      <c r="P112" s="97" t="s">
        <v>589</v>
      </c>
      <c r="Q112" s="41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41"/>
      <c r="AG112" s="41"/>
      <c r="AH112" s="41"/>
      <c r="AI112" s="41"/>
      <c r="AJ112" s="41"/>
      <c r="AK112" s="41"/>
      <c r="AL112" s="41"/>
    </row>
    <row r="113" spans="1:38" s="252" customFormat="1" ht="12.75" customHeight="1">
      <c r="A113" s="495">
        <v>1</v>
      </c>
      <c r="B113" s="491">
        <v>44586</v>
      </c>
      <c r="C113" s="328"/>
      <c r="D113" s="463" t="s">
        <v>868</v>
      </c>
      <c r="E113" s="326" t="s">
        <v>592</v>
      </c>
      <c r="F113" s="326">
        <v>82</v>
      </c>
      <c r="G113" s="326"/>
      <c r="H113" s="326">
        <v>0</v>
      </c>
      <c r="I113" s="329"/>
      <c r="J113" s="497" t="s">
        <v>1079</v>
      </c>
      <c r="K113" s="395">
        <f>H113-F113</f>
        <v>-82</v>
      </c>
      <c r="L113" s="396">
        <v>100</v>
      </c>
      <c r="M113" s="497">
        <f>(-36*150)-200</f>
        <v>-5600</v>
      </c>
      <c r="N113" s="497">
        <v>150</v>
      </c>
      <c r="O113" s="491" t="s">
        <v>603</v>
      </c>
      <c r="P113" s="493">
        <v>44616</v>
      </c>
      <c r="Q113" s="254"/>
      <c r="R113" s="255" t="s">
        <v>591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496"/>
      <c r="B114" s="492"/>
      <c r="C114" s="328"/>
      <c r="D114" s="463" t="s">
        <v>869</v>
      </c>
      <c r="E114" s="326" t="s">
        <v>856</v>
      </c>
      <c r="F114" s="326">
        <v>46</v>
      </c>
      <c r="G114" s="326"/>
      <c r="H114" s="326">
        <v>0</v>
      </c>
      <c r="I114" s="329"/>
      <c r="J114" s="494"/>
      <c r="K114" s="395">
        <f>F114-H114</f>
        <v>46</v>
      </c>
      <c r="L114" s="396">
        <v>100</v>
      </c>
      <c r="M114" s="494"/>
      <c r="N114" s="494"/>
      <c r="O114" s="492"/>
      <c r="P114" s="494"/>
      <c r="Q114" s="254"/>
      <c r="R114" s="255" t="s">
        <v>591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326">
        <v>2</v>
      </c>
      <c r="B115" s="327">
        <v>44592</v>
      </c>
      <c r="C115" s="328"/>
      <c r="D115" s="463" t="s">
        <v>877</v>
      </c>
      <c r="E115" s="326" t="s">
        <v>592</v>
      </c>
      <c r="F115" s="326">
        <v>107.5</v>
      </c>
      <c r="G115" s="326">
        <v>60</v>
      </c>
      <c r="H115" s="326">
        <v>57.5</v>
      </c>
      <c r="I115" s="329" t="s">
        <v>878</v>
      </c>
      <c r="J115" s="340" t="s">
        <v>861</v>
      </c>
      <c r="K115" s="329">
        <f t="shared" ref="K115:K116" si="116">H115-F115</f>
        <v>-50</v>
      </c>
      <c r="L115" s="356">
        <v>100</v>
      </c>
      <c r="M115" s="357">
        <f t="shared" ref="M115:M116" si="117">(K115*N115)-L115</f>
        <v>-2600</v>
      </c>
      <c r="N115" s="329">
        <v>50</v>
      </c>
      <c r="O115" s="358" t="s">
        <v>603</v>
      </c>
      <c r="P115" s="359">
        <v>44228</v>
      </c>
      <c r="Q115" s="254"/>
      <c r="R115" s="255" t="s">
        <v>594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326">
        <v>3</v>
      </c>
      <c r="B116" s="327">
        <v>44592</v>
      </c>
      <c r="C116" s="328"/>
      <c r="D116" s="463" t="s">
        <v>879</v>
      </c>
      <c r="E116" s="326" t="s">
        <v>592</v>
      </c>
      <c r="F116" s="326">
        <v>26.5</v>
      </c>
      <c r="G116" s="326">
        <v>17</v>
      </c>
      <c r="H116" s="326">
        <v>17</v>
      </c>
      <c r="I116" s="329" t="s">
        <v>880</v>
      </c>
      <c r="J116" s="340" t="s">
        <v>922</v>
      </c>
      <c r="K116" s="329">
        <f t="shared" si="116"/>
        <v>-9.5</v>
      </c>
      <c r="L116" s="356">
        <v>100</v>
      </c>
      <c r="M116" s="357">
        <f t="shared" si="117"/>
        <v>-3900</v>
      </c>
      <c r="N116" s="329">
        <v>400</v>
      </c>
      <c r="O116" s="358" t="s">
        <v>603</v>
      </c>
      <c r="P116" s="359">
        <v>44234</v>
      </c>
      <c r="Q116" s="254"/>
      <c r="R116" s="255" t="s">
        <v>591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326">
        <v>4</v>
      </c>
      <c r="B117" s="327">
        <v>44592</v>
      </c>
      <c r="C117" s="328"/>
      <c r="D117" s="463" t="s">
        <v>881</v>
      </c>
      <c r="E117" s="326" t="s">
        <v>592</v>
      </c>
      <c r="F117" s="326">
        <v>57.5</v>
      </c>
      <c r="G117" s="326">
        <v>38</v>
      </c>
      <c r="H117" s="326">
        <v>40</v>
      </c>
      <c r="I117" s="329" t="s">
        <v>860</v>
      </c>
      <c r="J117" s="340" t="s">
        <v>893</v>
      </c>
      <c r="K117" s="329">
        <f t="shared" ref="K117" si="118">H117-F117</f>
        <v>-17.5</v>
      </c>
      <c r="L117" s="356">
        <v>100</v>
      </c>
      <c r="M117" s="357">
        <f t="shared" ref="M117" si="119">(K117*N117)-L117</f>
        <v>-4475</v>
      </c>
      <c r="N117" s="329">
        <v>250</v>
      </c>
      <c r="O117" s="358" t="s">
        <v>603</v>
      </c>
      <c r="P117" s="359">
        <v>44228</v>
      </c>
      <c r="Q117" s="254"/>
      <c r="R117" s="255" t="s">
        <v>591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506">
        <v>5</v>
      </c>
      <c r="B118" s="508">
        <v>44593</v>
      </c>
      <c r="C118" s="292"/>
      <c r="D118" s="402" t="s">
        <v>885</v>
      </c>
      <c r="E118" s="291" t="s">
        <v>592</v>
      </c>
      <c r="F118" s="291">
        <v>202.5</v>
      </c>
      <c r="G118" s="291"/>
      <c r="H118" s="291">
        <v>335</v>
      </c>
      <c r="I118" s="361"/>
      <c r="J118" s="500" t="s">
        <v>887</v>
      </c>
      <c r="K118" s="362">
        <f>H118-F118</f>
        <v>132.5</v>
      </c>
      <c r="L118" s="363">
        <v>100</v>
      </c>
      <c r="M118" s="500">
        <v>4300</v>
      </c>
      <c r="N118" s="500">
        <v>50</v>
      </c>
      <c r="O118" s="502" t="s">
        <v>590</v>
      </c>
      <c r="P118" s="504">
        <v>44593</v>
      </c>
      <c r="Q118" s="254"/>
      <c r="R118" s="255" t="s">
        <v>591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507"/>
      <c r="B119" s="509"/>
      <c r="C119" s="292"/>
      <c r="D119" s="402" t="s">
        <v>886</v>
      </c>
      <c r="E119" s="291" t="s">
        <v>856</v>
      </c>
      <c r="F119" s="291">
        <v>102.5</v>
      </c>
      <c r="G119" s="291"/>
      <c r="H119" s="291">
        <v>145</v>
      </c>
      <c r="I119" s="361"/>
      <c r="J119" s="501"/>
      <c r="K119" s="362">
        <f>F119-H119</f>
        <v>-42.5</v>
      </c>
      <c r="L119" s="363">
        <v>100</v>
      </c>
      <c r="M119" s="501"/>
      <c r="N119" s="501"/>
      <c r="O119" s="503"/>
      <c r="P119" s="505"/>
      <c r="Q119" s="254"/>
      <c r="R119" s="255" t="s">
        <v>591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326">
        <v>6</v>
      </c>
      <c r="B120" s="327">
        <v>44594</v>
      </c>
      <c r="C120" s="328"/>
      <c r="D120" s="463" t="s">
        <v>895</v>
      </c>
      <c r="E120" s="326" t="s">
        <v>592</v>
      </c>
      <c r="F120" s="326">
        <v>90</v>
      </c>
      <c r="G120" s="326">
        <v>45</v>
      </c>
      <c r="H120" s="326">
        <v>45</v>
      </c>
      <c r="I120" s="329" t="s">
        <v>896</v>
      </c>
      <c r="J120" s="340" t="s">
        <v>897</v>
      </c>
      <c r="K120" s="329">
        <f t="shared" ref="K120" si="120">H120-F120</f>
        <v>-45</v>
      </c>
      <c r="L120" s="356">
        <v>100</v>
      </c>
      <c r="M120" s="357">
        <f t="shared" ref="M120" si="121">(K120*N120)-L120</f>
        <v>-2350</v>
      </c>
      <c r="N120" s="329">
        <v>50</v>
      </c>
      <c r="O120" s="358" t="s">
        <v>603</v>
      </c>
      <c r="P120" s="399">
        <v>44229</v>
      </c>
      <c r="Q120" s="254"/>
      <c r="R120" s="255" t="s">
        <v>591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326">
        <v>7</v>
      </c>
      <c r="B121" s="327">
        <v>44595</v>
      </c>
      <c r="C121" s="328"/>
      <c r="D121" s="463" t="s">
        <v>911</v>
      </c>
      <c r="E121" s="326" t="s">
        <v>592</v>
      </c>
      <c r="F121" s="326">
        <v>65</v>
      </c>
      <c r="G121" s="326">
        <v>0</v>
      </c>
      <c r="H121" s="326">
        <v>0</v>
      </c>
      <c r="I121" s="329" t="s">
        <v>912</v>
      </c>
      <c r="J121" s="340" t="s">
        <v>913</v>
      </c>
      <c r="K121" s="329">
        <f t="shared" ref="K121:K123" si="122">H121-F121</f>
        <v>-65</v>
      </c>
      <c r="L121" s="356">
        <v>100</v>
      </c>
      <c r="M121" s="357">
        <f t="shared" ref="M121:M123" si="123">(K121*N121)-L121</f>
        <v>-1725</v>
      </c>
      <c r="N121" s="329">
        <v>25</v>
      </c>
      <c r="O121" s="358" t="s">
        <v>603</v>
      </c>
      <c r="P121" s="399">
        <v>44230</v>
      </c>
      <c r="Q121" s="254"/>
      <c r="R121" s="255" t="s">
        <v>594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291">
        <v>8</v>
      </c>
      <c r="B122" s="250">
        <v>44596</v>
      </c>
      <c r="C122" s="292"/>
      <c r="D122" s="402" t="s">
        <v>915</v>
      </c>
      <c r="E122" s="291" t="s">
        <v>592</v>
      </c>
      <c r="F122" s="291">
        <v>110</v>
      </c>
      <c r="G122" s="291">
        <v>65</v>
      </c>
      <c r="H122" s="291">
        <v>135</v>
      </c>
      <c r="I122" s="361" t="s">
        <v>916</v>
      </c>
      <c r="J122" s="390" t="s">
        <v>612</v>
      </c>
      <c r="K122" s="361">
        <f t="shared" si="122"/>
        <v>25</v>
      </c>
      <c r="L122" s="391">
        <v>100</v>
      </c>
      <c r="M122" s="392">
        <f t="shared" si="123"/>
        <v>1150</v>
      </c>
      <c r="N122" s="361">
        <v>50</v>
      </c>
      <c r="O122" s="393" t="s">
        <v>590</v>
      </c>
      <c r="P122" s="398">
        <v>44231</v>
      </c>
      <c r="Q122" s="254"/>
      <c r="R122" s="255" t="s">
        <v>594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326">
        <v>9</v>
      </c>
      <c r="B123" s="327">
        <v>44599</v>
      </c>
      <c r="C123" s="328"/>
      <c r="D123" s="463" t="s">
        <v>927</v>
      </c>
      <c r="E123" s="326" t="s">
        <v>592</v>
      </c>
      <c r="F123" s="326">
        <v>83</v>
      </c>
      <c r="G123" s="326">
        <v>40</v>
      </c>
      <c r="H123" s="326">
        <v>40</v>
      </c>
      <c r="I123" s="329" t="s">
        <v>928</v>
      </c>
      <c r="J123" s="340" t="s">
        <v>929</v>
      </c>
      <c r="K123" s="329">
        <f t="shared" si="122"/>
        <v>-43</v>
      </c>
      <c r="L123" s="356">
        <v>100</v>
      </c>
      <c r="M123" s="357">
        <f t="shared" si="123"/>
        <v>-2250</v>
      </c>
      <c r="N123" s="329">
        <v>50</v>
      </c>
      <c r="O123" s="358" t="s">
        <v>603</v>
      </c>
      <c r="P123" s="399">
        <v>44234</v>
      </c>
      <c r="Q123" s="254"/>
      <c r="R123" s="255" t="s">
        <v>594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326">
        <v>10</v>
      </c>
      <c r="B124" s="327">
        <v>44599</v>
      </c>
      <c r="C124" s="328"/>
      <c r="D124" s="463" t="s">
        <v>933</v>
      </c>
      <c r="E124" s="326" t="s">
        <v>592</v>
      </c>
      <c r="F124" s="326">
        <v>180</v>
      </c>
      <c r="G124" s="326">
        <v>90</v>
      </c>
      <c r="H124" s="326">
        <v>90</v>
      </c>
      <c r="I124" s="329" t="s">
        <v>934</v>
      </c>
      <c r="J124" s="340" t="s">
        <v>938</v>
      </c>
      <c r="K124" s="329">
        <f t="shared" ref="K124:K125" si="124">H124-F124</f>
        <v>-90</v>
      </c>
      <c r="L124" s="356">
        <v>100</v>
      </c>
      <c r="M124" s="357">
        <f t="shared" ref="M124:M125" si="125">(K124*N124)-L124</f>
        <v>-2350</v>
      </c>
      <c r="N124" s="329">
        <v>25</v>
      </c>
      <c r="O124" s="358" t="s">
        <v>603</v>
      </c>
      <c r="P124" s="359">
        <v>44235</v>
      </c>
      <c r="Q124" s="254"/>
      <c r="R124" s="255" t="s">
        <v>591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291">
        <v>11</v>
      </c>
      <c r="B125" s="412">
        <v>44606</v>
      </c>
      <c r="C125" s="292"/>
      <c r="D125" s="402" t="s">
        <v>976</v>
      </c>
      <c r="E125" s="291" t="s">
        <v>592</v>
      </c>
      <c r="F125" s="291">
        <v>14.5</v>
      </c>
      <c r="G125" s="291">
        <v>7</v>
      </c>
      <c r="H125" s="291">
        <v>18.25</v>
      </c>
      <c r="I125" s="361" t="s">
        <v>977</v>
      </c>
      <c r="J125" s="390" t="s">
        <v>898</v>
      </c>
      <c r="K125" s="361">
        <f t="shared" si="124"/>
        <v>3.75</v>
      </c>
      <c r="L125" s="391">
        <v>100</v>
      </c>
      <c r="M125" s="392">
        <f t="shared" si="125"/>
        <v>2618.75</v>
      </c>
      <c r="N125" s="361">
        <v>725</v>
      </c>
      <c r="O125" s="393" t="s">
        <v>590</v>
      </c>
      <c r="P125" s="394">
        <v>44242</v>
      </c>
      <c r="Q125" s="254"/>
      <c r="R125" s="255" t="s">
        <v>591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326">
        <v>12</v>
      </c>
      <c r="B126" s="413">
        <v>44606</v>
      </c>
      <c r="C126" s="328"/>
      <c r="D126" s="463" t="s">
        <v>978</v>
      </c>
      <c r="E126" s="326" t="s">
        <v>592</v>
      </c>
      <c r="F126" s="326">
        <v>76</v>
      </c>
      <c r="G126" s="326">
        <v>38</v>
      </c>
      <c r="H126" s="326">
        <v>38</v>
      </c>
      <c r="I126" s="329" t="s">
        <v>979</v>
      </c>
      <c r="J126" s="340" t="s">
        <v>1000</v>
      </c>
      <c r="K126" s="329">
        <f t="shared" ref="K126:K129" si="126">H126-F126</f>
        <v>-38</v>
      </c>
      <c r="L126" s="356">
        <v>100</v>
      </c>
      <c r="M126" s="357">
        <f t="shared" ref="M126:M129" si="127">(K126*N126)-L126</f>
        <v>-2000</v>
      </c>
      <c r="N126" s="329">
        <v>50</v>
      </c>
      <c r="O126" s="358" t="s">
        <v>603</v>
      </c>
      <c r="P126" s="359">
        <v>44242</v>
      </c>
      <c r="Q126" s="254"/>
      <c r="R126" s="255" t="s">
        <v>591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291">
        <v>13</v>
      </c>
      <c r="B127" s="250">
        <v>44607</v>
      </c>
      <c r="C127" s="411"/>
      <c r="D127" s="402" t="s">
        <v>990</v>
      </c>
      <c r="E127" s="291" t="s">
        <v>592</v>
      </c>
      <c r="F127" s="291">
        <v>37</v>
      </c>
      <c r="G127" s="291">
        <v>18</v>
      </c>
      <c r="H127" s="291">
        <v>49</v>
      </c>
      <c r="I127" s="361" t="s">
        <v>986</v>
      </c>
      <c r="J127" s="390" t="s">
        <v>992</v>
      </c>
      <c r="K127" s="361">
        <f t="shared" si="126"/>
        <v>12</v>
      </c>
      <c r="L127" s="391">
        <v>100</v>
      </c>
      <c r="M127" s="392">
        <f t="shared" si="127"/>
        <v>2900</v>
      </c>
      <c r="N127" s="361">
        <v>250</v>
      </c>
      <c r="O127" s="393" t="s">
        <v>590</v>
      </c>
      <c r="P127" s="398">
        <v>44242</v>
      </c>
      <c r="Q127" s="254"/>
      <c r="R127" s="255" t="s">
        <v>591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291">
        <v>14</v>
      </c>
      <c r="B128" s="250">
        <v>44607</v>
      </c>
      <c r="C128" s="411"/>
      <c r="D128" s="402" t="s">
        <v>987</v>
      </c>
      <c r="E128" s="291" t="s">
        <v>592</v>
      </c>
      <c r="F128" s="291">
        <v>41</v>
      </c>
      <c r="G128" s="291">
        <v>20</v>
      </c>
      <c r="H128" s="291">
        <v>49</v>
      </c>
      <c r="I128" s="361" t="s">
        <v>986</v>
      </c>
      <c r="J128" s="390" t="s">
        <v>993</v>
      </c>
      <c r="K128" s="361">
        <f t="shared" si="126"/>
        <v>8</v>
      </c>
      <c r="L128" s="391">
        <v>100</v>
      </c>
      <c r="M128" s="392">
        <f t="shared" si="127"/>
        <v>1900</v>
      </c>
      <c r="N128" s="361">
        <v>250</v>
      </c>
      <c r="O128" s="393" t="s">
        <v>590</v>
      </c>
      <c r="P128" s="398">
        <v>44242</v>
      </c>
      <c r="Q128" s="254"/>
      <c r="R128" s="255" t="s">
        <v>591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291">
        <v>15</v>
      </c>
      <c r="B129" s="250">
        <v>44607</v>
      </c>
      <c r="C129" s="411"/>
      <c r="D129" s="402" t="s">
        <v>988</v>
      </c>
      <c r="E129" s="291" t="s">
        <v>592</v>
      </c>
      <c r="F129" s="291">
        <v>36</v>
      </c>
      <c r="G129" s="291">
        <v>20</v>
      </c>
      <c r="H129" s="291">
        <v>47.5</v>
      </c>
      <c r="I129" s="361" t="s">
        <v>989</v>
      </c>
      <c r="J129" s="390" t="s">
        <v>994</v>
      </c>
      <c r="K129" s="361">
        <f t="shared" si="126"/>
        <v>11.5</v>
      </c>
      <c r="L129" s="391">
        <v>100</v>
      </c>
      <c r="M129" s="392">
        <f t="shared" si="127"/>
        <v>3350</v>
      </c>
      <c r="N129" s="361">
        <v>300</v>
      </c>
      <c r="O129" s="393" t="s">
        <v>590</v>
      </c>
      <c r="P129" s="398">
        <v>44242</v>
      </c>
      <c r="Q129" s="254"/>
      <c r="R129" s="255" t="s">
        <v>591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291">
        <v>16</v>
      </c>
      <c r="B130" s="250">
        <v>44608</v>
      </c>
      <c r="C130" s="411"/>
      <c r="D130" s="402" t="s">
        <v>1007</v>
      </c>
      <c r="E130" s="291" t="s">
        <v>592</v>
      </c>
      <c r="F130" s="291">
        <v>64</v>
      </c>
      <c r="G130" s="291">
        <v>28</v>
      </c>
      <c r="H130" s="291">
        <v>85</v>
      </c>
      <c r="I130" s="361" t="s">
        <v>979</v>
      </c>
      <c r="J130" s="390" t="s">
        <v>604</v>
      </c>
      <c r="K130" s="361">
        <f t="shared" ref="K130:K133" si="128">H130-F130</f>
        <v>21</v>
      </c>
      <c r="L130" s="391">
        <v>100</v>
      </c>
      <c r="M130" s="392">
        <f t="shared" ref="M130:M133" si="129">(K130*N130)-L130</f>
        <v>950</v>
      </c>
      <c r="N130" s="361">
        <v>50</v>
      </c>
      <c r="O130" s="393" t="s">
        <v>590</v>
      </c>
      <c r="P130" s="416">
        <v>44608</v>
      </c>
      <c r="Q130" s="254"/>
      <c r="R130" s="255" t="s">
        <v>594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291">
        <v>17</v>
      </c>
      <c r="B131" s="250">
        <v>44608</v>
      </c>
      <c r="C131" s="411"/>
      <c r="D131" s="402" t="s">
        <v>1008</v>
      </c>
      <c r="E131" s="291" t="s">
        <v>592</v>
      </c>
      <c r="F131" s="291">
        <v>35</v>
      </c>
      <c r="G131" s="291">
        <v>18</v>
      </c>
      <c r="H131" s="291">
        <v>45.5</v>
      </c>
      <c r="I131" s="361" t="s">
        <v>1009</v>
      </c>
      <c r="J131" s="390" t="s">
        <v>937</v>
      </c>
      <c r="K131" s="361">
        <f t="shared" si="128"/>
        <v>10.5</v>
      </c>
      <c r="L131" s="391">
        <v>100</v>
      </c>
      <c r="M131" s="392">
        <f t="shared" si="129"/>
        <v>3050</v>
      </c>
      <c r="N131" s="361">
        <v>300</v>
      </c>
      <c r="O131" s="393" t="s">
        <v>590</v>
      </c>
      <c r="P131" s="416">
        <v>44608</v>
      </c>
      <c r="Q131" s="254"/>
      <c r="R131" s="255" t="s">
        <v>594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291">
        <v>18</v>
      </c>
      <c r="B132" s="250">
        <v>44608</v>
      </c>
      <c r="C132" s="411"/>
      <c r="D132" s="402" t="s">
        <v>1010</v>
      </c>
      <c r="E132" s="291" t="s">
        <v>592</v>
      </c>
      <c r="F132" s="291">
        <v>240</v>
      </c>
      <c r="G132" s="291">
        <v>150</v>
      </c>
      <c r="H132" s="291">
        <v>290</v>
      </c>
      <c r="I132" s="361" t="s">
        <v>1012</v>
      </c>
      <c r="J132" s="390" t="s">
        <v>919</v>
      </c>
      <c r="K132" s="361">
        <f t="shared" si="128"/>
        <v>50</v>
      </c>
      <c r="L132" s="391">
        <v>100</v>
      </c>
      <c r="M132" s="392">
        <f t="shared" si="129"/>
        <v>1150</v>
      </c>
      <c r="N132" s="361">
        <v>25</v>
      </c>
      <c r="O132" s="393" t="s">
        <v>590</v>
      </c>
      <c r="P132" s="416">
        <v>44608</v>
      </c>
      <c r="Q132" s="254"/>
      <c r="R132" s="255" t="s">
        <v>591</v>
      </c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252" customFormat="1" ht="12.75" customHeight="1">
      <c r="A133" s="291">
        <v>19</v>
      </c>
      <c r="B133" s="250">
        <v>44608</v>
      </c>
      <c r="C133" s="411"/>
      <c r="D133" s="402" t="s">
        <v>1011</v>
      </c>
      <c r="E133" s="291" t="s">
        <v>592</v>
      </c>
      <c r="F133" s="291">
        <v>39.5</v>
      </c>
      <c r="G133" s="291">
        <v>20</v>
      </c>
      <c r="H133" s="291">
        <v>47.5</v>
      </c>
      <c r="I133" s="361" t="s">
        <v>986</v>
      </c>
      <c r="J133" s="390" t="s">
        <v>993</v>
      </c>
      <c r="K133" s="361">
        <f t="shared" si="128"/>
        <v>8</v>
      </c>
      <c r="L133" s="391">
        <v>100</v>
      </c>
      <c r="M133" s="392">
        <f t="shared" si="129"/>
        <v>1900</v>
      </c>
      <c r="N133" s="361">
        <v>250</v>
      </c>
      <c r="O133" s="393" t="s">
        <v>590</v>
      </c>
      <c r="P133" s="416">
        <v>44608</v>
      </c>
      <c r="Q133" s="254"/>
      <c r="R133" s="255" t="s">
        <v>591</v>
      </c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</row>
    <row r="134" spans="1:38" s="252" customFormat="1" ht="12.75" customHeight="1">
      <c r="A134" s="291">
        <v>20</v>
      </c>
      <c r="B134" s="250">
        <v>44609</v>
      </c>
      <c r="C134" s="411"/>
      <c r="D134" s="402" t="s">
        <v>1016</v>
      </c>
      <c r="E134" s="291" t="s">
        <v>592</v>
      </c>
      <c r="F134" s="291">
        <v>52</v>
      </c>
      <c r="G134" s="291">
        <v>8</v>
      </c>
      <c r="H134" s="291">
        <v>72</v>
      </c>
      <c r="I134" s="361" t="s">
        <v>860</v>
      </c>
      <c r="J134" s="390" t="s">
        <v>1026</v>
      </c>
      <c r="K134" s="361">
        <f t="shared" ref="K134" si="130">H134-F134</f>
        <v>20</v>
      </c>
      <c r="L134" s="391">
        <v>100</v>
      </c>
      <c r="M134" s="392">
        <f t="shared" ref="M134" si="131">(K134*N134)-L134</f>
        <v>900</v>
      </c>
      <c r="N134" s="361">
        <v>50</v>
      </c>
      <c r="O134" s="393" t="s">
        <v>590</v>
      </c>
      <c r="P134" s="416">
        <v>44609</v>
      </c>
      <c r="Q134" s="254"/>
      <c r="R134" s="255" t="s">
        <v>594</v>
      </c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</row>
    <row r="135" spans="1:38" s="252" customFormat="1" ht="12.75" customHeight="1">
      <c r="A135" s="291">
        <v>21</v>
      </c>
      <c r="B135" s="412">
        <v>44609</v>
      </c>
      <c r="C135" s="411"/>
      <c r="D135" s="402" t="s">
        <v>1008</v>
      </c>
      <c r="E135" s="291" t="s">
        <v>592</v>
      </c>
      <c r="F135" s="291">
        <v>35</v>
      </c>
      <c r="G135" s="291">
        <v>18</v>
      </c>
      <c r="H135" s="291">
        <v>44.5</v>
      </c>
      <c r="I135" s="361" t="s">
        <v>1009</v>
      </c>
      <c r="J135" s="390" t="s">
        <v>1025</v>
      </c>
      <c r="K135" s="361">
        <f t="shared" ref="K135:K137" si="132">H135-F135</f>
        <v>9.5</v>
      </c>
      <c r="L135" s="391">
        <v>100</v>
      </c>
      <c r="M135" s="392">
        <f t="shared" ref="M135:M137" si="133">(K135*N135)-L135</f>
        <v>2750</v>
      </c>
      <c r="N135" s="361">
        <v>300</v>
      </c>
      <c r="O135" s="393" t="s">
        <v>590</v>
      </c>
      <c r="P135" s="416">
        <v>44609</v>
      </c>
      <c r="Q135" s="254"/>
      <c r="R135" s="255" t="s">
        <v>591</v>
      </c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</row>
    <row r="136" spans="1:38" s="252" customFormat="1" ht="12.75" customHeight="1">
      <c r="A136" s="326">
        <v>22</v>
      </c>
      <c r="B136" s="413">
        <v>44609</v>
      </c>
      <c r="C136" s="328"/>
      <c r="D136" s="463" t="s">
        <v>1021</v>
      </c>
      <c r="E136" s="326" t="s">
        <v>592</v>
      </c>
      <c r="F136" s="326">
        <v>180</v>
      </c>
      <c r="G136" s="326">
        <v>70</v>
      </c>
      <c r="H136" s="326">
        <v>105</v>
      </c>
      <c r="I136" s="329" t="s">
        <v>1022</v>
      </c>
      <c r="J136" s="340" t="s">
        <v>1028</v>
      </c>
      <c r="K136" s="329">
        <f t="shared" si="132"/>
        <v>-75</v>
      </c>
      <c r="L136" s="356">
        <v>100</v>
      </c>
      <c r="M136" s="357">
        <f t="shared" si="133"/>
        <v>-1975</v>
      </c>
      <c r="N136" s="329">
        <v>25</v>
      </c>
      <c r="O136" s="358" t="s">
        <v>603</v>
      </c>
      <c r="P136" s="399">
        <v>44244</v>
      </c>
      <c r="Q136" s="254"/>
      <c r="R136" s="255" t="s">
        <v>591</v>
      </c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</row>
    <row r="137" spans="1:38" s="252" customFormat="1" ht="12.75" customHeight="1">
      <c r="A137" s="326">
        <v>23</v>
      </c>
      <c r="B137" s="413">
        <v>44609</v>
      </c>
      <c r="C137" s="328"/>
      <c r="D137" s="463" t="s">
        <v>1007</v>
      </c>
      <c r="E137" s="326" t="s">
        <v>592</v>
      </c>
      <c r="F137" s="326">
        <v>36.5</v>
      </c>
      <c r="G137" s="326">
        <v>0</v>
      </c>
      <c r="H137" s="326">
        <v>0</v>
      </c>
      <c r="I137" s="329" t="s">
        <v>1023</v>
      </c>
      <c r="J137" s="340" t="s">
        <v>1027</v>
      </c>
      <c r="K137" s="329">
        <f t="shared" si="132"/>
        <v>-36.5</v>
      </c>
      <c r="L137" s="356">
        <v>100</v>
      </c>
      <c r="M137" s="357">
        <f t="shared" si="133"/>
        <v>-1925</v>
      </c>
      <c r="N137" s="329">
        <v>50</v>
      </c>
      <c r="O137" s="358" t="s">
        <v>603</v>
      </c>
      <c r="P137" s="399">
        <v>44244</v>
      </c>
      <c r="Q137" s="254"/>
      <c r="R137" s="255" t="s">
        <v>594</v>
      </c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</row>
    <row r="138" spans="1:38" s="252" customFormat="1" ht="12.75" customHeight="1">
      <c r="A138" s="291">
        <v>24</v>
      </c>
      <c r="B138" s="412">
        <v>44610</v>
      </c>
      <c r="C138" s="411"/>
      <c r="D138" s="402" t="s">
        <v>1034</v>
      </c>
      <c r="E138" s="291" t="s">
        <v>856</v>
      </c>
      <c r="F138" s="291">
        <v>120</v>
      </c>
      <c r="G138" s="291">
        <v>160</v>
      </c>
      <c r="H138" s="291">
        <v>100</v>
      </c>
      <c r="I138" s="361" t="s">
        <v>1035</v>
      </c>
      <c r="J138" s="390" t="s">
        <v>1026</v>
      </c>
      <c r="K138" s="361">
        <f>F138-H138</f>
        <v>20</v>
      </c>
      <c r="L138" s="391">
        <v>100</v>
      </c>
      <c r="M138" s="392">
        <f t="shared" ref="M138:M139" si="134">(K138*N138)-L138</f>
        <v>900</v>
      </c>
      <c r="N138" s="361">
        <v>50</v>
      </c>
      <c r="O138" s="393" t="s">
        <v>590</v>
      </c>
      <c r="P138" s="416">
        <v>44610</v>
      </c>
      <c r="Q138" s="254"/>
      <c r="R138" s="255" t="s">
        <v>591</v>
      </c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</row>
    <row r="139" spans="1:38" s="252" customFormat="1" ht="12.75" customHeight="1">
      <c r="A139" s="291">
        <v>25</v>
      </c>
      <c r="B139" s="412">
        <v>44613</v>
      </c>
      <c r="C139" s="411"/>
      <c r="D139" s="402" t="s">
        <v>1011</v>
      </c>
      <c r="E139" s="291" t="s">
        <v>592</v>
      </c>
      <c r="F139" s="291">
        <v>24.5</v>
      </c>
      <c r="G139" s="291">
        <v>5</v>
      </c>
      <c r="H139" s="291">
        <v>33.5</v>
      </c>
      <c r="I139" s="361" t="s">
        <v>1046</v>
      </c>
      <c r="J139" s="390" t="s">
        <v>799</v>
      </c>
      <c r="K139" s="361">
        <f t="shared" ref="K139" si="135">H139-F139</f>
        <v>9</v>
      </c>
      <c r="L139" s="391">
        <v>100</v>
      </c>
      <c r="M139" s="392">
        <f t="shared" si="134"/>
        <v>2150</v>
      </c>
      <c r="N139" s="361">
        <v>250</v>
      </c>
      <c r="O139" s="393" t="s">
        <v>590</v>
      </c>
      <c r="P139" s="416">
        <v>44613</v>
      </c>
      <c r="Q139" s="254"/>
      <c r="R139" s="255" t="s">
        <v>591</v>
      </c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</row>
    <row r="140" spans="1:38" s="252" customFormat="1" ht="12.75" customHeight="1">
      <c r="A140" s="291">
        <v>26</v>
      </c>
      <c r="B140" s="412">
        <v>44613</v>
      </c>
      <c r="C140" s="411"/>
      <c r="D140" s="402" t="s">
        <v>1047</v>
      </c>
      <c r="E140" s="291" t="s">
        <v>592</v>
      </c>
      <c r="F140" s="291">
        <v>23.5</v>
      </c>
      <c r="G140" s="291">
        <v>10</v>
      </c>
      <c r="H140" s="291">
        <v>31.5</v>
      </c>
      <c r="I140" s="361" t="s">
        <v>1046</v>
      </c>
      <c r="J140" s="390" t="s">
        <v>993</v>
      </c>
      <c r="K140" s="361">
        <f t="shared" ref="K140:K141" si="136">H140-F140</f>
        <v>8</v>
      </c>
      <c r="L140" s="391">
        <v>100</v>
      </c>
      <c r="M140" s="392">
        <f t="shared" ref="M140:M141" si="137">(K140*N140)-L140</f>
        <v>2300</v>
      </c>
      <c r="N140" s="361">
        <v>300</v>
      </c>
      <c r="O140" s="393" t="s">
        <v>590</v>
      </c>
      <c r="P140" s="416">
        <v>44613</v>
      </c>
      <c r="Q140" s="254"/>
      <c r="R140" s="255" t="s">
        <v>591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</row>
    <row r="141" spans="1:38" s="252" customFormat="1" ht="12.75" customHeight="1">
      <c r="A141" s="291">
        <v>27</v>
      </c>
      <c r="B141" s="412">
        <v>44613</v>
      </c>
      <c r="C141" s="411"/>
      <c r="D141" s="402" t="s">
        <v>1048</v>
      </c>
      <c r="E141" s="291" t="s">
        <v>592</v>
      </c>
      <c r="F141" s="291">
        <v>14</v>
      </c>
      <c r="G141" s="291">
        <v>4</v>
      </c>
      <c r="H141" s="291">
        <v>19</v>
      </c>
      <c r="I141" s="361" t="s">
        <v>1049</v>
      </c>
      <c r="J141" s="390" t="s">
        <v>1050</v>
      </c>
      <c r="K141" s="361">
        <f t="shared" si="136"/>
        <v>5</v>
      </c>
      <c r="L141" s="391">
        <v>100</v>
      </c>
      <c r="M141" s="392">
        <f t="shared" si="137"/>
        <v>2025</v>
      </c>
      <c r="N141" s="361">
        <v>425</v>
      </c>
      <c r="O141" s="393" t="s">
        <v>590</v>
      </c>
      <c r="P141" s="416">
        <v>44613</v>
      </c>
      <c r="Q141" s="254"/>
      <c r="R141" s="255" t="s">
        <v>591</v>
      </c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</row>
    <row r="142" spans="1:38" s="252" customFormat="1" ht="12.75" customHeight="1">
      <c r="A142" s="428">
        <v>28</v>
      </c>
      <c r="B142" s="412">
        <v>44614</v>
      </c>
      <c r="C142" s="411"/>
      <c r="D142" s="402" t="s">
        <v>990</v>
      </c>
      <c r="E142" s="291" t="s">
        <v>592</v>
      </c>
      <c r="F142" s="291">
        <v>24.5</v>
      </c>
      <c r="G142" s="291">
        <v>5</v>
      </c>
      <c r="H142" s="291">
        <v>31.5</v>
      </c>
      <c r="I142" s="361" t="s">
        <v>1056</v>
      </c>
      <c r="J142" s="390" t="s">
        <v>1061</v>
      </c>
      <c r="K142" s="361">
        <f t="shared" ref="K142" si="138">H142-F142</f>
        <v>7</v>
      </c>
      <c r="L142" s="391">
        <v>100</v>
      </c>
      <c r="M142" s="392">
        <f t="shared" ref="M142" si="139">(K142*N142)-L142</f>
        <v>2000</v>
      </c>
      <c r="N142" s="361">
        <v>300</v>
      </c>
      <c r="O142" s="393" t="s">
        <v>590</v>
      </c>
      <c r="P142" s="416">
        <v>44614</v>
      </c>
      <c r="Q142" s="254"/>
      <c r="R142" s="255" t="s">
        <v>591</v>
      </c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</row>
    <row r="143" spans="1:38" s="252" customFormat="1" ht="12.75" customHeight="1">
      <c r="A143" s="291">
        <v>29</v>
      </c>
      <c r="B143" s="412">
        <v>44614</v>
      </c>
      <c r="C143" s="311"/>
      <c r="D143" s="402" t="s">
        <v>1057</v>
      </c>
      <c r="E143" s="291" t="s">
        <v>592</v>
      </c>
      <c r="F143" s="291">
        <v>14</v>
      </c>
      <c r="G143" s="291">
        <v>4</v>
      </c>
      <c r="H143" s="291">
        <v>15.5</v>
      </c>
      <c r="I143" s="361" t="s">
        <v>1049</v>
      </c>
      <c r="J143" s="390" t="s">
        <v>1062</v>
      </c>
      <c r="K143" s="361">
        <f t="shared" ref="K143:K148" si="140">H143-F143</f>
        <v>1.5</v>
      </c>
      <c r="L143" s="391">
        <v>100</v>
      </c>
      <c r="M143" s="392">
        <f t="shared" ref="M143:M148" si="141">(K143*N143)-L143</f>
        <v>537.5</v>
      </c>
      <c r="N143" s="361">
        <v>425</v>
      </c>
      <c r="O143" s="393" t="s">
        <v>590</v>
      </c>
      <c r="P143" s="416">
        <v>44614</v>
      </c>
      <c r="Q143" s="254"/>
      <c r="R143" s="255" t="s">
        <v>591</v>
      </c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</row>
    <row r="144" spans="1:38" s="252" customFormat="1" ht="12.75" customHeight="1">
      <c r="A144" s="428">
        <v>30</v>
      </c>
      <c r="B144" s="412">
        <v>44614</v>
      </c>
      <c r="C144" s="311"/>
      <c r="D144" s="402" t="s">
        <v>1058</v>
      </c>
      <c r="E144" s="291" t="s">
        <v>592</v>
      </c>
      <c r="F144" s="291">
        <v>100</v>
      </c>
      <c r="G144" s="291">
        <v>68</v>
      </c>
      <c r="H144" s="291">
        <v>122</v>
      </c>
      <c r="I144" s="361" t="s">
        <v>896</v>
      </c>
      <c r="J144" s="390" t="s">
        <v>1063</v>
      </c>
      <c r="K144" s="361">
        <f t="shared" si="140"/>
        <v>22</v>
      </c>
      <c r="L144" s="391">
        <v>100</v>
      </c>
      <c r="M144" s="392">
        <f t="shared" si="141"/>
        <v>1000</v>
      </c>
      <c r="N144" s="361">
        <v>50</v>
      </c>
      <c r="O144" s="393" t="s">
        <v>590</v>
      </c>
      <c r="P144" s="416">
        <v>44614</v>
      </c>
      <c r="Q144" s="254"/>
      <c r="R144" s="255" t="s">
        <v>591</v>
      </c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</row>
    <row r="145" spans="1:38" s="252" customFormat="1" ht="12.75" customHeight="1">
      <c r="A145" s="291">
        <v>31</v>
      </c>
      <c r="B145" s="412">
        <v>44614</v>
      </c>
      <c r="C145" s="311"/>
      <c r="D145" s="402" t="s">
        <v>987</v>
      </c>
      <c r="E145" s="291" t="s">
        <v>592</v>
      </c>
      <c r="F145" s="291">
        <v>21</v>
      </c>
      <c r="G145" s="291">
        <v>5</v>
      </c>
      <c r="H145" s="291">
        <v>27.5</v>
      </c>
      <c r="I145" s="361" t="s">
        <v>1056</v>
      </c>
      <c r="J145" s="390" t="s">
        <v>904</v>
      </c>
      <c r="K145" s="361">
        <f t="shared" si="140"/>
        <v>6.5</v>
      </c>
      <c r="L145" s="391">
        <v>100</v>
      </c>
      <c r="M145" s="392">
        <f t="shared" si="141"/>
        <v>1525</v>
      </c>
      <c r="N145" s="361">
        <v>250</v>
      </c>
      <c r="O145" s="393" t="s">
        <v>590</v>
      </c>
      <c r="P145" s="416">
        <v>44614</v>
      </c>
      <c r="Q145" s="254"/>
      <c r="R145" s="255" t="s">
        <v>594</v>
      </c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</row>
    <row r="146" spans="1:38" s="252" customFormat="1" ht="12.75" customHeight="1">
      <c r="A146" s="428">
        <v>32</v>
      </c>
      <c r="B146" s="412">
        <v>44614</v>
      </c>
      <c r="C146" s="311"/>
      <c r="D146" s="402" t="s">
        <v>1065</v>
      </c>
      <c r="E146" s="291" t="s">
        <v>592</v>
      </c>
      <c r="F146" s="291">
        <v>20</v>
      </c>
      <c r="G146" s="291">
        <v>5</v>
      </c>
      <c r="H146" s="291">
        <v>26.5</v>
      </c>
      <c r="I146" s="361" t="s">
        <v>1056</v>
      </c>
      <c r="J146" s="390" t="s">
        <v>904</v>
      </c>
      <c r="K146" s="361">
        <f t="shared" si="140"/>
        <v>6.5</v>
      </c>
      <c r="L146" s="391">
        <v>100</v>
      </c>
      <c r="M146" s="392">
        <f t="shared" si="141"/>
        <v>1850</v>
      </c>
      <c r="N146" s="361">
        <v>300</v>
      </c>
      <c r="O146" s="393" t="s">
        <v>590</v>
      </c>
      <c r="P146" s="416">
        <v>44614</v>
      </c>
      <c r="Q146" s="254"/>
      <c r="R146" s="255" t="s">
        <v>591</v>
      </c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</row>
    <row r="147" spans="1:38" s="252" customFormat="1" ht="12.75" customHeight="1">
      <c r="A147" s="291">
        <v>33</v>
      </c>
      <c r="B147" s="412">
        <v>44614</v>
      </c>
      <c r="C147" s="311"/>
      <c r="D147" s="402" t="s">
        <v>1059</v>
      </c>
      <c r="E147" s="291" t="s">
        <v>592</v>
      </c>
      <c r="F147" s="291">
        <v>12</v>
      </c>
      <c r="G147" s="291">
        <v>5</v>
      </c>
      <c r="H147" s="291">
        <v>14.5</v>
      </c>
      <c r="I147" s="361" t="s">
        <v>1060</v>
      </c>
      <c r="J147" s="390" t="s">
        <v>1064</v>
      </c>
      <c r="K147" s="361">
        <f t="shared" si="140"/>
        <v>2.5</v>
      </c>
      <c r="L147" s="391">
        <v>100</v>
      </c>
      <c r="M147" s="392">
        <f t="shared" si="141"/>
        <v>1337.5</v>
      </c>
      <c r="N147" s="361">
        <v>575</v>
      </c>
      <c r="O147" s="393" t="s">
        <v>590</v>
      </c>
      <c r="P147" s="416">
        <v>44614</v>
      </c>
      <c r="Q147" s="254"/>
      <c r="R147" s="255" t="s">
        <v>591</v>
      </c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  <c r="AF147" s="251"/>
      <c r="AG147" s="251"/>
      <c r="AH147" s="251"/>
      <c r="AI147" s="251"/>
      <c r="AJ147" s="251"/>
      <c r="AK147" s="251"/>
      <c r="AL147" s="251"/>
    </row>
    <row r="148" spans="1:38" s="252" customFormat="1" ht="12.75" customHeight="1">
      <c r="A148" s="326">
        <v>34</v>
      </c>
      <c r="B148" s="413">
        <v>44615</v>
      </c>
      <c r="C148" s="328"/>
      <c r="D148" s="463" t="s">
        <v>1069</v>
      </c>
      <c r="E148" s="326" t="s">
        <v>592</v>
      </c>
      <c r="F148" s="326">
        <v>60</v>
      </c>
      <c r="G148" s="326">
        <v>37</v>
      </c>
      <c r="H148" s="326">
        <v>37</v>
      </c>
      <c r="I148" s="329" t="s">
        <v>1070</v>
      </c>
      <c r="J148" s="340" t="s">
        <v>1072</v>
      </c>
      <c r="K148" s="329">
        <f t="shared" si="140"/>
        <v>-23</v>
      </c>
      <c r="L148" s="356">
        <v>100</v>
      </c>
      <c r="M148" s="357">
        <f t="shared" si="141"/>
        <v>-1250</v>
      </c>
      <c r="N148" s="329">
        <v>50</v>
      </c>
      <c r="O148" s="358" t="s">
        <v>603</v>
      </c>
      <c r="P148" s="399">
        <v>44250</v>
      </c>
      <c r="Q148" s="254"/>
      <c r="R148" s="255" t="s">
        <v>591</v>
      </c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</row>
    <row r="149" spans="1:38" s="252" customFormat="1" ht="12.75" customHeight="1">
      <c r="A149" s="326">
        <v>35</v>
      </c>
      <c r="B149" s="413">
        <v>44615</v>
      </c>
      <c r="C149" s="463"/>
      <c r="D149" s="429" t="s">
        <v>1071</v>
      </c>
      <c r="E149" s="326" t="s">
        <v>592</v>
      </c>
      <c r="F149" s="326">
        <v>195</v>
      </c>
      <c r="G149" s="326">
        <v>95</v>
      </c>
      <c r="H149" s="329">
        <v>95</v>
      </c>
      <c r="I149" s="340" t="s">
        <v>1022</v>
      </c>
      <c r="J149" s="340" t="s">
        <v>1080</v>
      </c>
      <c r="K149" s="329">
        <f t="shared" ref="K149:K152" si="142">H149-F149</f>
        <v>-100</v>
      </c>
      <c r="L149" s="356">
        <v>100</v>
      </c>
      <c r="M149" s="357">
        <f t="shared" ref="M149:M152" si="143">(K149*N149)-L149</f>
        <v>-2600</v>
      </c>
      <c r="N149" s="329">
        <v>25</v>
      </c>
      <c r="O149" s="358" t="s">
        <v>603</v>
      </c>
      <c r="P149" s="359">
        <v>44251</v>
      </c>
      <c r="Q149" s="254"/>
      <c r="R149" s="255" t="s">
        <v>594</v>
      </c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  <c r="AF149" s="251"/>
      <c r="AG149" s="251"/>
      <c r="AH149" s="251"/>
      <c r="AI149" s="251"/>
      <c r="AJ149" s="251"/>
      <c r="AK149" s="251"/>
      <c r="AL149" s="251"/>
    </row>
    <row r="150" spans="1:38" s="252" customFormat="1" ht="12.75" customHeight="1">
      <c r="A150" s="291">
        <v>36</v>
      </c>
      <c r="B150" s="412">
        <v>44617</v>
      </c>
      <c r="C150" s="402"/>
      <c r="D150" s="441" t="s">
        <v>1089</v>
      </c>
      <c r="E150" s="291" t="s">
        <v>592</v>
      </c>
      <c r="F150" s="291">
        <v>105</v>
      </c>
      <c r="G150" s="291">
        <v>50</v>
      </c>
      <c r="H150" s="361">
        <v>130</v>
      </c>
      <c r="I150" s="390">
        <v>200</v>
      </c>
      <c r="J150" s="390" t="s">
        <v>612</v>
      </c>
      <c r="K150" s="361">
        <f t="shared" si="142"/>
        <v>25</v>
      </c>
      <c r="L150" s="391">
        <v>100</v>
      </c>
      <c r="M150" s="392">
        <f t="shared" si="143"/>
        <v>1150</v>
      </c>
      <c r="N150" s="361">
        <v>50</v>
      </c>
      <c r="O150" s="393" t="s">
        <v>590</v>
      </c>
      <c r="P150" s="394">
        <v>44255</v>
      </c>
      <c r="Q150" s="254"/>
      <c r="R150" s="255"/>
      <c r="S150" s="251"/>
      <c r="T150" s="251"/>
      <c r="U150" s="251"/>
      <c r="V150" s="251"/>
      <c r="W150" s="251"/>
      <c r="X150" s="251"/>
      <c r="Y150" s="251"/>
      <c r="Z150" s="251"/>
      <c r="AA150" s="251"/>
      <c r="AB150" s="251"/>
      <c r="AC150" s="251"/>
      <c r="AD150" s="251"/>
      <c r="AE150" s="251"/>
      <c r="AF150" s="251"/>
      <c r="AG150" s="251"/>
      <c r="AH150" s="251"/>
      <c r="AI150" s="251"/>
      <c r="AJ150" s="251"/>
      <c r="AK150" s="251"/>
      <c r="AL150" s="251"/>
    </row>
    <row r="151" spans="1:38" s="252" customFormat="1" ht="12.75" customHeight="1">
      <c r="A151" s="326">
        <v>37</v>
      </c>
      <c r="B151" s="413">
        <v>44617</v>
      </c>
      <c r="C151" s="463"/>
      <c r="D151" s="429" t="s">
        <v>1086</v>
      </c>
      <c r="E151" s="326" t="s">
        <v>592</v>
      </c>
      <c r="F151" s="326">
        <v>45</v>
      </c>
      <c r="G151" s="326">
        <v>30</v>
      </c>
      <c r="H151" s="329">
        <v>30</v>
      </c>
      <c r="I151" s="340" t="s">
        <v>1085</v>
      </c>
      <c r="J151" s="340" t="s">
        <v>1104</v>
      </c>
      <c r="K151" s="329">
        <f t="shared" si="142"/>
        <v>-15</v>
      </c>
      <c r="L151" s="356">
        <v>100</v>
      </c>
      <c r="M151" s="357">
        <f t="shared" si="143"/>
        <v>-4600</v>
      </c>
      <c r="N151" s="329">
        <v>300</v>
      </c>
      <c r="O151" s="358" t="s">
        <v>603</v>
      </c>
      <c r="P151" s="359">
        <v>44255</v>
      </c>
      <c r="Q151" s="254"/>
      <c r="R151" s="255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</row>
    <row r="152" spans="1:38" s="252" customFormat="1" ht="12.75" customHeight="1">
      <c r="A152" s="291">
        <v>38</v>
      </c>
      <c r="B152" s="412">
        <v>44617</v>
      </c>
      <c r="C152" s="402"/>
      <c r="D152" s="441" t="s">
        <v>1087</v>
      </c>
      <c r="E152" s="291" t="s">
        <v>592</v>
      </c>
      <c r="F152" s="291">
        <v>440</v>
      </c>
      <c r="G152" s="291">
        <v>250</v>
      </c>
      <c r="H152" s="361">
        <v>510</v>
      </c>
      <c r="I152" s="390" t="s">
        <v>1088</v>
      </c>
      <c r="J152" s="390" t="s">
        <v>774</v>
      </c>
      <c r="K152" s="361">
        <f t="shared" si="142"/>
        <v>70</v>
      </c>
      <c r="L152" s="391">
        <v>100</v>
      </c>
      <c r="M152" s="392">
        <f t="shared" si="143"/>
        <v>1650</v>
      </c>
      <c r="N152" s="361">
        <v>25</v>
      </c>
      <c r="O152" s="393" t="s">
        <v>590</v>
      </c>
      <c r="P152" s="394">
        <v>44255</v>
      </c>
      <c r="Q152" s="254"/>
      <c r="R152" s="255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</row>
    <row r="153" spans="1:38" s="252" customFormat="1" ht="12.75" customHeight="1">
      <c r="A153" s="291">
        <v>39</v>
      </c>
      <c r="B153" s="412">
        <v>44620</v>
      </c>
      <c r="C153" s="402"/>
      <c r="D153" s="441" t="s">
        <v>1105</v>
      </c>
      <c r="E153" s="291" t="s">
        <v>592</v>
      </c>
      <c r="F153" s="291">
        <v>46.5</v>
      </c>
      <c r="G153" s="291">
        <v>34</v>
      </c>
      <c r="H153" s="361">
        <v>54.5</v>
      </c>
      <c r="I153" s="390" t="s">
        <v>1085</v>
      </c>
      <c r="J153" s="390" t="s">
        <v>993</v>
      </c>
      <c r="K153" s="361">
        <f t="shared" ref="K153:K154" si="144">H153-F153</f>
        <v>8</v>
      </c>
      <c r="L153" s="391">
        <v>100</v>
      </c>
      <c r="M153" s="392">
        <f t="shared" ref="M153:M154" si="145">(K153*N153)-L153</f>
        <v>2300</v>
      </c>
      <c r="N153" s="361">
        <v>300</v>
      </c>
      <c r="O153" s="393" t="s">
        <v>590</v>
      </c>
      <c r="P153" s="398">
        <v>44255</v>
      </c>
      <c r="Q153" s="254"/>
      <c r="R153" s="255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  <c r="AF153" s="251"/>
      <c r="AG153" s="251"/>
      <c r="AH153" s="251"/>
      <c r="AI153" s="251"/>
      <c r="AJ153" s="251"/>
      <c r="AK153" s="251"/>
      <c r="AL153" s="251"/>
    </row>
    <row r="154" spans="1:38" s="315" customFormat="1" ht="12.75" customHeight="1">
      <c r="A154" s="326">
        <v>40</v>
      </c>
      <c r="B154" s="413">
        <v>44620</v>
      </c>
      <c r="C154" s="328"/>
      <c r="D154" s="463" t="s">
        <v>1106</v>
      </c>
      <c r="E154" s="326" t="s">
        <v>592</v>
      </c>
      <c r="F154" s="326">
        <v>140</v>
      </c>
      <c r="G154" s="326">
        <v>90</v>
      </c>
      <c r="H154" s="326">
        <v>92.5</v>
      </c>
      <c r="I154" s="329" t="s">
        <v>1107</v>
      </c>
      <c r="J154" s="340" t="s">
        <v>1122</v>
      </c>
      <c r="K154" s="329">
        <f t="shared" si="144"/>
        <v>-47.5</v>
      </c>
      <c r="L154" s="356">
        <v>100</v>
      </c>
      <c r="M154" s="357">
        <f t="shared" si="145"/>
        <v>-2475</v>
      </c>
      <c r="N154" s="329">
        <v>50</v>
      </c>
      <c r="O154" s="358" t="s">
        <v>603</v>
      </c>
      <c r="P154" s="399">
        <v>44255</v>
      </c>
      <c r="Q154" s="312"/>
      <c r="R154" s="313"/>
      <c r="S154" s="312"/>
      <c r="T154" s="312"/>
      <c r="U154" s="312"/>
      <c r="V154" s="312"/>
      <c r="W154" s="312"/>
      <c r="X154" s="312"/>
      <c r="Y154" s="312"/>
      <c r="Z154" s="312"/>
      <c r="AA154" s="312"/>
      <c r="AB154" s="312"/>
      <c r="AC154" s="312"/>
      <c r="AD154" s="312"/>
      <c r="AE154" s="312"/>
      <c r="AF154" s="314"/>
      <c r="AG154" s="314"/>
      <c r="AH154" s="314"/>
      <c r="AI154" s="314"/>
      <c r="AJ154" s="314"/>
      <c r="AK154" s="314"/>
      <c r="AL154" s="314"/>
    </row>
    <row r="155" spans="1:38" ht="14.25" customHeight="1">
      <c r="A155" s="155"/>
      <c r="B155" s="160"/>
      <c r="C155" s="160"/>
      <c r="D155" s="161"/>
      <c r="E155" s="155"/>
      <c r="F155" s="162"/>
      <c r="G155" s="155"/>
      <c r="H155" s="155"/>
      <c r="I155" s="155"/>
      <c r="J155" s="160"/>
      <c r="K155" s="163"/>
      <c r="L155" s="155"/>
      <c r="M155" s="155"/>
      <c r="N155" s="155"/>
      <c r="O155" s="164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94" t="s">
        <v>615</v>
      </c>
      <c r="B156" s="165"/>
      <c r="C156" s="165"/>
      <c r="D156" s="166"/>
      <c r="E156" s="139"/>
      <c r="F156" s="6"/>
      <c r="G156" s="6"/>
      <c r="H156" s="140"/>
      <c r="I156" s="167"/>
      <c r="J156" s="1"/>
      <c r="K156" s="6"/>
      <c r="L156" s="6"/>
      <c r="M156" s="6"/>
      <c r="N156" s="1"/>
      <c r="O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38.25" customHeight="1">
      <c r="A157" s="95" t="s">
        <v>16</v>
      </c>
      <c r="B157" s="96" t="s">
        <v>567</v>
      </c>
      <c r="C157" s="96"/>
      <c r="D157" s="97" t="s">
        <v>578</v>
      </c>
      <c r="E157" s="96" t="s">
        <v>579</v>
      </c>
      <c r="F157" s="96" t="s">
        <v>580</v>
      </c>
      <c r="G157" s="96" t="s">
        <v>581</v>
      </c>
      <c r="H157" s="96" t="s">
        <v>582</v>
      </c>
      <c r="I157" s="96" t="s">
        <v>583</v>
      </c>
      <c r="J157" s="95" t="s">
        <v>584</v>
      </c>
      <c r="K157" s="143" t="s">
        <v>602</v>
      </c>
      <c r="L157" s="144" t="s">
        <v>586</v>
      </c>
      <c r="M157" s="98" t="s">
        <v>587</v>
      </c>
      <c r="N157" s="96" t="s">
        <v>588</v>
      </c>
      <c r="O157" s="97" t="s">
        <v>589</v>
      </c>
      <c r="P157" s="96" t="s">
        <v>822</v>
      </c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s="252" customFormat="1" ht="14.25" customHeight="1">
      <c r="A158" s="277">
        <v>1</v>
      </c>
      <c r="B158" s="278">
        <v>44488</v>
      </c>
      <c r="C158" s="279"/>
      <c r="D158" s="280" t="s">
        <v>138</v>
      </c>
      <c r="E158" s="281" t="s">
        <v>592</v>
      </c>
      <c r="F158" s="282" t="s">
        <v>830</v>
      </c>
      <c r="G158" s="282">
        <v>198</v>
      </c>
      <c r="H158" s="281"/>
      <c r="I158" s="283" t="s">
        <v>827</v>
      </c>
      <c r="J158" s="284" t="s">
        <v>593</v>
      </c>
      <c r="K158" s="284"/>
      <c r="L158" s="285"/>
      <c r="M158" s="286"/>
      <c r="N158" s="284"/>
      <c r="O158" s="287"/>
      <c r="P158" s="284"/>
      <c r="Q158" s="251"/>
      <c r="R158" s="1" t="s">
        <v>591</v>
      </c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  <c r="AF158" s="251"/>
      <c r="AG158" s="251"/>
      <c r="AH158" s="251"/>
      <c r="AI158" s="251"/>
      <c r="AJ158" s="251"/>
      <c r="AK158" s="251"/>
      <c r="AL158" s="251"/>
    </row>
    <row r="159" spans="1:38" s="252" customFormat="1" ht="14.25" customHeight="1">
      <c r="A159" s="277">
        <v>2</v>
      </c>
      <c r="B159" s="278">
        <v>44599</v>
      </c>
      <c r="C159" s="279"/>
      <c r="D159" s="280" t="s">
        <v>71</v>
      </c>
      <c r="E159" s="281" t="s">
        <v>592</v>
      </c>
      <c r="F159" s="282" t="s">
        <v>920</v>
      </c>
      <c r="G159" s="282">
        <v>183</v>
      </c>
      <c r="H159" s="281"/>
      <c r="I159" s="283" t="s">
        <v>921</v>
      </c>
      <c r="J159" s="284" t="s">
        <v>593</v>
      </c>
      <c r="K159" s="284"/>
      <c r="L159" s="285"/>
      <c r="M159" s="286"/>
      <c r="N159" s="284"/>
      <c r="O159" s="287"/>
      <c r="P159" s="284"/>
      <c r="Q159" s="251"/>
      <c r="R159" s="1" t="s">
        <v>591</v>
      </c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  <c r="AF159" s="251"/>
      <c r="AG159" s="251"/>
      <c r="AH159" s="251"/>
      <c r="AI159" s="251"/>
      <c r="AJ159" s="251"/>
      <c r="AK159" s="251"/>
      <c r="AL159" s="251"/>
    </row>
    <row r="160" spans="1:38" ht="14.25" customHeight="1">
      <c r="A160" s="168"/>
      <c r="B160" s="145"/>
      <c r="C160" s="169"/>
      <c r="D160" s="104"/>
      <c r="E160" s="170"/>
      <c r="F160" s="170"/>
      <c r="G160" s="170"/>
      <c r="H160" s="170"/>
      <c r="I160" s="170"/>
      <c r="J160" s="170"/>
      <c r="K160" s="171"/>
      <c r="L160" s="172"/>
      <c r="M160" s="170"/>
      <c r="N160" s="173"/>
      <c r="O160" s="174"/>
      <c r="P160" s="174"/>
      <c r="R160" s="6"/>
      <c r="S160" s="41"/>
      <c r="T160" s="1"/>
      <c r="U160" s="1"/>
      <c r="V160" s="1"/>
      <c r="W160" s="1"/>
      <c r="X160" s="1"/>
      <c r="Y160" s="1"/>
      <c r="Z160" s="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</row>
    <row r="161" spans="1:38" ht="12.75" customHeight="1">
      <c r="A161" s="123" t="s">
        <v>595</v>
      </c>
      <c r="B161" s="123"/>
      <c r="C161" s="123"/>
      <c r="D161" s="123"/>
      <c r="E161" s="41"/>
      <c r="F161" s="131" t="s">
        <v>597</v>
      </c>
      <c r="G161" s="56"/>
      <c r="H161" s="56"/>
      <c r="I161" s="56"/>
      <c r="J161" s="6"/>
      <c r="K161" s="149"/>
      <c r="L161" s="150"/>
      <c r="M161" s="6"/>
      <c r="N161" s="113"/>
      <c r="O161" s="175"/>
      <c r="P161" s="1"/>
      <c r="Q161" s="1"/>
      <c r="R161" s="6"/>
      <c r="S161" s="1"/>
      <c r="T161" s="1"/>
      <c r="U161" s="1"/>
      <c r="V161" s="1"/>
      <c r="W161" s="1"/>
      <c r="X161" s="1"/>
      <c r="Y161" s="1"/>
    </row>
    <row r="162" spans="1:38" ht="12.75" customHeight="1">
      <c r="A162" s="130" t="s">
        <v>596</v>
      </c>
      <c r="B162" s="123"/>
      <c r="C162" s="123"/>
      <c r="D162" s="123"/>
      <c r="E162" s="6"/>
      <c r="F162" s="131" t="s">
        <v>599</v>
      </c>
      <c r="G162" s="6"/>
      <c r="H162" s="6" t="s">
        <v>818</v>
      </c>
      <c r="I162" s="6"/>
      <c r="J162" s="1"/>
      <c r="K162" s="6"/>
      <c r="L162" s="6"/>
      <c r="M162" s="6"/>
      <c r="N162" s="1"/>
      <c r="O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38" ht="12.75" customHeight="1">
      <c r="A163" s="130"/>
      <c r="B163" s="123"/>
      <c r="C163" s="123"/>
      <c r="D163" s="123"/>
      <c r="E163" s="6"/>
      <c r="F163" s="131"/>
      <c r="G163" s="6"/>
      <c r="H163" s="6"/>
      <c r="I163" s="6"/>
      <c r="J163" s="1"/>
      <c r="K163" s="6"/>
      <c r="L163" s="6"/>
      <c r="M163" s="6"/>
      <c r="N163" s="1"/>
      <c r="O163" s="1"/>
      <c r="Q163" s="1"/>
      <c r="R163" s="56"/>
      <c r="S163" s="1"/>
      <c r="T163" s="1"/>
      <c r="U163" s="1"/>
      <c r="V163" s="1"/>
      <c r="W163" s="1"/>
      <c r="X163" s="1"/>
      <c r="Y163" s="1"/>
      <c r="Z163" s="1"/>
    </row>
    <row r="164" spans="1:38" ht="12.75" customHeight="1">
      <c r="A164" s="1"/>
      <c r="B164" s="138" t="s">
        <v>616</v>
      </c>
      <c r="C164" s="138"/>
      <c r="D164" s="138"/>
      <c r="E164" s="138"/>
      <c r="F164" s="139"/>
      <c r="G164" s="6"/>
      <c r="H164" s="6"/>
      <c r="I164" s="140"/>
      <c r="J164" s="141"/>
      <c r="K164" s="142"/>
      <c r="L164" s="141"/>
      <c r="M164" s="6"/>
      <c r="N164" s="1"/>
      <c r="O164" s="1"/>
      <c r="Q164" s="1"/>
      <c r="R164" s="56"/>
      <c r="S164" s="1"/>
      <c r="T164" s="1"/>
      <c r="U164" s="1"/>
      <c r="V164" s="1"/>
      <c r="W164" s="1"/>
      <c r="X164" s="1"/>
      <c r="Y164" s="1"/>
      <c r="Z164" s="1"/>
    </row>
    <row r="165" spans="1:38" ht="38.25" customHeight="1">
      <c r="A165" s="95" t="s">
        <v>16</v>
      </c>
      <c r="B165" s="96" t="s">
        <v>567</v>
      </c>
      <c r="C165" s="96"/>
      <c r="D165" s="97" t="s">
        <v>578</v>
      </c>
      <c r="E165" s="96" t="s">
        <v>579</v>
      </c>
      <c r="F165" s="96" t="s">
        <v>580</v>
      </c>
      <c r="G165" s="96" t="s">
        <v>601</v>
      </c>
      <c r="H165" s="96" t="s">
        <v>582</v>
      </c>
      <c r="I165" s="96" t="s">
        <v>583</v>
      </c>
      <c r="J165" s="176" t="s">
        <v>584</v>
      </c>
      <c r="K165" s="143" t="s">
        <v>602</v>
      </c>
      <c r="L165" s="153" t="s">
        <v>610</v>
      </c>
      <c r="M165" s="96" t="s">
        <v>611</v>
      </c>
      <c r="N165" s="144" t="s">
        <v>586</v>
      </c>
      <c r="O165" s="98" t="s">
        <v>587</v>
      </c>
      <c r="P165" s="96" t="s">
        <v>588</v>
      </c>
      <c r="Q165" s="97" t="s">
        <v>589</v>
      </c>
      <c r="R165" s="56"/>
      <c r="S165" s="1"/>
      <c r="T165" s="1"/>
      <c r="U165" s="1"/>
      <c r="V165" s="1"/>
      <c r="W165" s="1"/>
      <c r="X165" s="1"/>
      <c r="Y165" s="1"/>
      <c r="Z165" s="1"/>
    </row>
    <row r="166" spans="1:38" ht="14.25" customHeight="1">
      <c r="A166" s="105"/>
      <c r="B166" s="106"/>
      <c r="C166" s="177"/>
      <c r="D166" s="107"/>
      <c r="E166" s="108"/>
      <c r="F166" s="178"/>
      <c r="G166" s="105"/>
      <c r="H166" s="108"/>
      <c r="I166" s="109"/>
      <c r="J166" s="179"/>
      <c r="K166" s="179"/>
      <c r="L166" s="180"/>
      <c r="M166" s="103"/>
      <c r="N166" s="180"/>
      <c r="O166" s="181"/>
      <c r="P166" s="182"/>
      <c r="Q166" s="183"/>
      <c r="R166" s="148"/>
      <c r="S166" s="117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38" ht="14.25" customHeight="1">
      <c r="A167" s="105"/>
      <c r="B167" s="106"/>
      <c r="C167" s="177"/>
      <c r="D167" s="107"/>
      <c r="E167" s="108"/>
      <c r="F167" s="178"/>
      <c r="G167" s="105"/>
      <c r="H167" s="108"/>
      <c r="I167" s="109"/>
      <c r="J167" s="179"/>
      <c r="K167" s="179"/>
      <c r="L167" s="180"/>
      <c r="M167" s="103"/>
      <c r="N167" s="180"/>
      <c r="O167" s="181"/>
      <c r="P167" s="182"/>
      <c r="Q167" s="183"/>
      <c r="R167" s="148"/>
      <c r="S167" s="117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38" ht="14.25" customHeight="1">
      <c r="A168" s="105"/>
      <c r="B168" s="106"/>
      <c r="C168" s="177"/>
      <c r="D168" s="107"/>
      <c r="E168" s="108"/>
      <c r="F168" s="178"/>
      <c r="G168" s="105"/>
      <c r="H168" s="108"/>
      <c r="I168" s="109"/>
      <c r="J168" s="179"/>
      <c r="K168" s="179"/>
      <c r="L168" s="180"/>
      <c r="M168" s="103"/>
      <c r="N168" s="180"/>
      <c r="O168" s="181"/>
      <c r="P168" s="182"/>
      <c r="Q168" s="183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5"/>
      <c r="B169" s="106"/>
      <c r="C169" s="177"/>
      <c r="D169" s="107"/>
      <c r="E169" s="108"/>
      <c r="F169" s="179"/>
      <c r="G169" s="105"/>
      <c r="H169" s="108"/>
      <c r="I169" s="109"/>
      <c r="J169" s="179"/>
      <c r="K169" s="179"/>
      <c r="L169" s="180"/>
      <c r="M169" s="103"/>
      <c r="N169" s="180"/>
      <c r="O169" s="181"/>
      <c r="P169" s="182"/>
      <c r="Q169" s="183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5"/>
      <c r="B170" s="106"/>
      <c r="C170" s="177"/>
      <c r="D170" s="107"/>
      <c r="E170" s="108"/>
      <c r="F170" s="179"/>
      <c r="G170" s="105"/>
      <c r="H170" s="108"/>
      <c r="I170" s="109"/>
      <c r="J170" s="179"/>
      <c r="K170" s="179"/>
      <c r="L170" s="180"/>
      <c r="M170" s="103"/>
      <c r="N170" s="180"/>
      <c r="O170" s="181"/>
      <c r="P170" s="182"/>
      <c r="Q170" s="183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05"/>
      <c r="B171" s="106"/>
      <c r="C171" s="177"/>
      <c r="D171" s="107"/>
      <c r="E171" s="108"/>
      <c r="F171" s="178"/>
      <c r="G171" s="105"/>
      <c r="H171" s="108"/>
      <c r="I171" s="109"/>
      <c r="J171" s="179"/>
      <c r="K171" s="179"/>
      <c r="L171" s="180"/>
      <c r="M171" s="103"/>
      <c r="N171" s="180"/>
      <c r="O171" s="181"/>
      <c r="P171" s="182"/>
      <c r="Q171" s="183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05"/>
      <c r="B172" s="106"/>
      <c r="C172" s="177"/>
      <c r="D172" s="107"/>
      <c r="E172" s="108"/>
      <c r="F172" s="178"/>
      <c r="G172" s="105"/>
      <c r="H172" s="108"/>
      <c r="I172" s="109"/>
      <c r="J172" s="179"/>
      <c r="K172" s="179"/>
      <c r="L172" s="179"/>
      <c r="M172" s="179"/>
      <c r="N172" s="180"/>
      <c r="O172" s="184"/>
      <c r="P172" s="182"/>
      <c r="Q172" s="183"/>
      <c r="R172" s="6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05"/>
      <c r="B173" s="106"/>
      <c r="C173" s="177"/>
      <c r="D173" s="107"/>
      <c r="E173" s="108"/>
      <c r="F173" s="179"/>
      <c r="G173" s="105"/>
      <c r="H173" s="108"/>
      <c r="I173" s="109"/>
      <c r="J173" s="179"/>
      <c r="K173" s="179"/>
      <c r="L173" s="180"/>
      <c r="M173" s="103"/>
      <c r="N173" s="180"/>
      <c r="O173" s="181"/>
      <c r="P173" s="182"/>
      <c r="Q173" s="183"/>
      <c r="R173" s="148"/>
      <c r="S173" s="117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4.25" customHeight="1">
      <c r="A174" s="105"/>
      <c r="B174" s="106"/>
      <c r="C174" s="177"/>
      <c r="D174" s="107"/>
      <c r="E174" s="108"/>
      <c r="F174" s="178"/>
      <c r="G174" s="105"/>
      <c r="H174" s="108"/>
      <c r="I174" s="109"/>
      <c r="J174" s="185"/>
      <c r="K174" s="185"/>
      <c r="L174" s="185"/>
      <c r="M174" s="185"/>
      <c r="N174" s="186"/>
      <c r="O174" s="181"/>
      <c r="P174" s="110"/>
      <c r="Q174" s="183"/>
      <c r="R174" s="148"/>
      <c r="S174" s="117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>
      <c r="A175" s="130"/>
      <c r="B175" s="123"/>
      <c r="C175" s="123"/>
      <c r="D175" s="123"/>
      <c r="E175" s="6"/>
      <c r="F175" s="131"/>
      <c r="G175" s="6"/>
      <c r="H175" s="6"/>
      <c r="I175" s="6"/>
      <c r="J175" s="1"/>
      <c r="K175" s="6"/>
      <c r="L175" s="6"/>
      <c r="M175" s="6"/>
      <c r="N175" s="1"/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30"/>
      <c r="B176" s="123"/>
      <c r="C176" s="123"/>
      <c r="D176" s="123"/>
      <c r="E176" s="6"/>
      <c r="F176" s="131"/>
      <c r="G176" s="56"/>
      <c r="H176" s="41"/>
      <c r="I176" s="56"/>
      <c r="J176" s="6"/>
      <c r="K176" s="149"/>
      <c r="L176" s="150"/>
      <c r="M176" s="6"/>
      <c r="N176" s="113"/>
      <c r="O176" s="15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56"/>
      <c r="B177" s="112"/>
      <c r="C177" s="112"/>
      <c r="D177" s="41"/>
      <c r="E177" s="56"/>
      <c r="F177" s="56"/>
      <c r="G177" s="56"/>
      <c r="H177" s="41"/>
      <c r="I177" s="56"/>
      <c r="J177" s="6"/>
      <c r="K177" s="149"/>
      <c r="L177" s="150"/>
      <c r="M177" s="6"/>
      <c r="N177" s="113"/>
      <c r="O177" s="15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41"/>
      <c r="B178" s="187" t="s">
        <v>617</v>
      </c>
      <c r="C178" s="187"/>
      <c r="D178" s="187"/>
      <c r="E178" s="187"/>
      <c r="F178" s="6"/>
      <c r="G178" s="6"/>
      <c r="H178" s="141"/>
      <c r="I178" s="6"/>
      <c r="J178" s="141"/>
      <c r="K178" s="142"/>
      <c r="L178" s="6"/>
      <c r="M178" s="6"/>
      <c r="N178" s="1"/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38.25" customHeight="1">
      <c r="A179" s="95" t="s">
        <v>16</v>
      </c>
      <c r="B179" s="96" t="s">
        <v>567</v>
      </c>
      <c r="C179" s="96"/>
      <c r="D179" s="97" t="s">
        <v>578</v>
      </c>
      <c r="E179" s="96" t="s">
        <v>579</v>
      </c>
      <c r="F179" s="96" t="s">
        <v>580</v>
      </c>
      <c r="G179" s="96" t="s">
        <v>618</v>
      </c>
      <c r="H179" s="96" t="s">
        <v>619</v>
      </c>
      <c r="I179" s="96" t="s">
        <v>583</v>
      </c>
      <c r="J179" s="188" t="s">
        <v>584</v>
      </c>
      <c r="K179" s="96" t="s">
        <v>585</v>
      </c>
      <c r="L179" s="96" t="s">
        <v>620</v>
      </c>
      <c r="M179" s="96" t="s">
        <v>588</v>
      </c>
      <c r="N179" s="97" t="s">
        <v>589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1</v>
      </c>
      <c r="B180" s="190">
        <v>41579</v>
      </c>
      <c r="C180" s="190"/>
      <c r="D180" s="191" t="s">
        <v>621</v>
      </c>
      <c r="E180" s="192" t="s">
        <v>622</v>
      </c>
      <c r="F180" s="193">
        <v>82</v>
      </c>
      <c r="G180" s="192" t="s">
        <v>623</v>
      </c>
      <c r="H180" s="192">
        <v>100</v>
      </c>
      <c r="I180" s="194">
        <v>100</v>
      </c>
      <c r="J180" s="195" t="s">
        <v>624</v>
      </c>
      <c r="K180" s="196">
        <f t="shared" ref="K180:K232" si="146">H180-F180</f>
        <v>18</v>
      </c>
      <c r="L180" s="197">
        <f t="shared" ref="L180:L232" si="147">K180/F180</f>
        <v>0.21951219512195122</v>
      </c>
      <c r="M180" s="192" t="s">
        <v>590</v>
      </c>
      <c r="N180" s="198">
        <v>42657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2</v>
      </c>
      <c r="B181" s="190">
        <v>41794</v>
      </c>
      <c r="C181" s="190"/>
      <c r="D181" s="191" t="s">
        <v>625</v>
      </c>
      <c r="E181" s="192" t="s">
        <v>592</v>
      </c>
      <c r="F181" s="193">
        <v>257</v>
      </c>
      <c r="G181" s="192" t="s">
        <v>623</v>
      </c>
      <c r="H181" s="192">
        <v>300</v>
      </c>
      <c r="I181" s="194">
        <v>300</v>
      </c>
      <c r="J181" s="195" t="s">
        <v>624</v>
      </c>
      <c r="K181" s="196">
        <f t="shared" si="146"/>
        <v>43</v>
      </c>
      <c r="L181" s="197">
        <f t="shared" si="147"/>
        <v>0.16731517509727625</v>
      </c>
      <c r="M181" s="192" t="s">
        <v>590</v>
      </c>
      <c r="N181" s="198">
        <v>41822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3</v>
      </c>
      <c r="B182" s="190">
        <v>41828</v>
      </c>
      <c r="C182" s="190"/>
      <c r="D182" s="191" t="s">
        <v>626</v>
      </c>
      <c r="E182" s="192" t="s">
        <v>592</v>
      </c>
      <c r="F182" s="193">
        <v>393</v>
      </c>
      <c r="G182" s="192" t="s">
        <v>623</v>
      </c>
      <c r="H182" s="192">
        <v>468</v>
      </c>
      <c r="I182" s="194">
        <v>468</v>
      </c>
      <c r="J182" s="195" t="s">
        <v>624</v>
      </c>
      <c r="K182" s="196">
        <f t="shared" si="146"/>
        <v>75</v>
      </c>
      <c r="L182" s="197">
        <f t="shared" si="147"/>
        <v>0.19083969465648856</v>
      </c>
      <c r="M182" s="192" t="s">
        <v>590</v>
      </c>
      <c r="N182" s="198">
        <v>41863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4</v>
      </c>
      <c r="B183" s="190">
        <v>41857</v>
      </c>
      <c r="C183" s="190"/>
      <c r="D183" s="191" t="s">
        <v>627</v>
      </c>
      <c r="E183" s="192" t="s">
        <v>592</v>
      </c>
      <c r="F183" s="193">
        <v>205</v>
      </c>
      <c r="G183" s="192" t="s">
        <v>623</v>
      </c>
      <c r="H183" s="192">
        <v>275</v>
      </c>
      <c r="I183" s="194">
        <v>250</v>
      </c>
      <c r="J183" s="195" t="s">
        <v>624</v>
      </c>
      <c r="K183" s="196">
        <f t="shared" si="146"/>
        <v>70</v>
      </c>
      <c r="L183" s="197">
        <f t="shared" si="147"/>
        <v>0.34146341463414637</v>
      </c>
      <c r="M183" s="192" t="s">
        <v>590</v>
      </c>
      <c r="N183" s="198">
        <v>41962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5</v>
      </c>
      <c r="B184" s="190">
        <v>41886</v>
      </c>
      <c r="C184" s="190"/>
      <c r="D184" s="191" t="s">
        <v>628</v>
      </c>
      <c r="E184" s="192" t="s">
        <v>592</v>
      </c>
      <c r="F184" s="193">
        <v>162</v>
      </c>
      <c r="G184" s="192" t="s">
        <v>623</v>
      </c>
      <c r="H184" s="192">
        <v>190</v>
      </c>
      <c r="I184" s="194">
        <v>190</v>
      </c>
      <c r="J184" s="195" t="s">
        <v>624</v>
      </c>
      <c r="K184" s="196">
        <f t="shared" si="146"/>
        <v>28</v>
      </c>
      <c r="L184" s="197">
        <f t="shared" si="147"/>
        <v>0.1728395061728395</v>
      </c>
      <c r="M184" s="192" t="s">
        <v>590</v>
      </c>
      <c r="N184" s="198">
        <v>42006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6</v>
      </c>
      <c r="B185" s="190">
        <v>41886</v>
      </c>
      <c r="C185" s="190"/>
      <c r="D185" s="191" t="s">
        <v>629</v>
      </c>
      <c r="E185" s="192" t="s">
        <v>592</v>
      </c>
      <c r="F185" s="193">
        <v>75</v>
      </c>
      <c r="G185" s="192" t="s">
        <v>623</v>
      </c>
      <c r="H185" s="192">
        <v>91.5</v>
      </c>
      <c r="I185" s="194" t="s">
        <v>630</v>
      </c>
      <c r="J185" s="195" t="s">
        <v>631</v>
      </c>
      <c r="K185" s="196">
        <f t="shared" si="146"/>
        <v>16.5</v>
      </c>
      <c r="L185" s="197">
        <f t="shared" si="147"/>
        <v>0.22</v>
      </c>
      <c r="M185" s="192" t="s">
        <v>590</v>
      </c>
      <c r="N185" s="198">
        <v>41954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7</v>
      </c>
      <c r="B186" s="190">
        <v>41913</v>
      </c>
      <c r="C186" s="190"/>
      <c r="D186" s="191" t="s">
        <v>632</v>
      </c>
      <c r="E186" s="192" t="s">
        <v>592</v>
      </c>
      <c r="F186" s="193">
        <v>850</v>
      </c>
      <c r="G186" s="192" t="s">
        <v>623</v>
      </c>
      <c r="H186" s="192">
        <v>982.5</v>
      </c>
      <c r="I186" s="194">
        <v>1050</v>
      </c>
      <c r="J186" s="195" t="s">
        <v>633</v>
      </c>
      <c r="K186" s="196">
        <f t="shared" si="146"/>
        <v>132.5</v>
      </c>
      <c r="L186" s="197">
        <f t="shared" si="147"/>
        <v>0.15588235294117647</v>
      </c>
      <c r="M186" s="192" t="s">
        <v>590</v>
      </c>
      <c r="N186" s="198">
        <v>42039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8</v>
      </c>
      <c r="B187" s="190">
        <v>41913</v>
      </c>
      <c r="C187" s="190"/>
      <c r="D187" s="191" t="s">
        <v>634</v>
      </c>
      <c r="E187" s="192" t="s">
        <v>592</v>
      </c>
      <c r="F187" s="193">
        <v>475</v>
      </c>
      <c r="G187" s="192" t="s">
        <v>623</v>
      </c>
      <c r="H187" s="192">
        <v>515</v>
      </c>
      <c r="I187" s="194">
        <v>600</v>
      </c>
      <c r="J187" s="195" t="s">
        <v>635</v>
      </c>
      <c r="K187" s="196">
        <f t="shared" si="146"/>
        <v>40</v>
      </c>
      <c r="L187" s="197">
        <f t="shared" si="147"/>
        <v>8.4210526315789472E-2</v>
      </c>
      <c r="M187" s="192" t="s">
        <v>590</v>
      </c>
      <c r="N187" s="198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9</v>
      </c>
      <c r="B188" s="190">
        <v>41913</v>
      </c>
      <c r="C188" s="190"/>
      <c r="D188" s="191" t="s">
        <v>636</v>
      </c>
      <c r="E188" s="192" t="s">
        <v>592</v>
      </c>
      <c r="F188" s="193">
        <v>86</v>
      </c>
      <c r="G188" s="192" t="s">
        <v>623</v>
      </c>
      <c r="H188" s="192">
        <v>99</v>
      </c>
      <c r="I188" s="194">
        <v>140</v>
      </c>
      <c r="J188" s="195" t="s">
        <v>637</v>
      </c>
      <c r="K188" s="196">
        <f t="shared" si="146"/>
        <v>13</v>
      </c>
      <c r="L188" s="197">
        <f t="shared" si="147"/>
        <v>0.15116279069767441</v>
      </c>
      <c r="M188" s="192" t="s">
        <v>590</v>
      </c>
      <c r="N188" s="198">
        <v>41939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10</v>
      </c>
      <c r="B189" s="190">
        <v>41926</v>
      </c>
      <c r="C189" s="190"/>
      <c r="D189" s="191" t="s">
        <v>638</v>
      </c>
      <c r="E189" s="192" t="s">
        <v>592</v>
      </c>
      <c r="F189" s="193">
        <v>496.6</v>
      </c>
      <c r="G189" s="192" t="s">
        <v>623</v>
      </c>
      <c r="H189" s="192">
        <v>621</v>
      </c>
      <c r="I189" s="194">
        <v>580</v>
      </c>
      <c r="J189" s="195" t="s">
        <v>624</v>
      </c>
      <c r="K189" s="196">
        <f t="shared" si="146"/>
        <v>124.39999999999998</v>
      </c>
      <c r="L189" s="197">
        <f t="shared" si="147"/>
        <v>0.25050342327829234</v>
      </c>
      <c r="M189" s="192" t="s">
        <v>590</v>
      </c>
      <c r="N189" s="198">
        <v>42605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11</v>
      </c>
      <c r="B190" s="190">
        <v>41926</v>
      </c>
      <c r="C190" s="190"/>
      <c r="D190" s="191" t="s">
        <v>639</v>
      </c>
      <c r="E190" s="192" t="s">
        <v>592</v>
      </c>
      <c r="F190" s="193">
        <v>2481.9</v>
      </c>
      <c r="G190" s="192" t="s">
        <v>623</v>
      </c>
      <c r="H190" s="192">
        <v>2840</v>
      </c>
      <c r="I190" s="194">
        <v>2870</v>
      </c>
      <c r="J190" s="195" t="s">
        <v>640</v>
      </c>
      <c r="K190" s="196">
        <f t="shared" si="146"/>
        <v>358.09999999999991</v>
      </c>
      <c r="L190" s="197">
        <f t="shared" si="147"/>
        <v>0.14428462065353154</v>
      </c>
      <c r="M190" s="192" t="s">
        <v>590</v>
      </c>
      <c r="N190" s="198">
        <v>42017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12</v>
      </c>
      <c r="B191" s="190">
        <v>41928</v>
      </c>
      <c r="C191" s="190"/>
      <c r="D191" s="191" t="s">
        <v>641</v>
      </c>
      <c r="E191" s="192" t="s">
        <v>592</v>
      </c>
      <c r="F191" s="193">
        <v>84.5</v>
      </c>
      <c r="G191" s="192" t="s">
        <v>623</v>
      </c>
      <c r="H191" s="192">
        <v>93</v>
      </c>
      <c r="I191" s="194">
        <v>110</v>
      </c>
      <c r="J191" s="195" t="s">
        <v>642</v>
      </c>
      <c r="K191" s="196">
        <f t="shared" si="146"/>
        <v>8.5</v>
      </c>
      <c r="L191" s="197">
        <f t="shared" si="147"/>
        <v>0.10059171597633136</v>
      </c>
      <c r="M191" s="192" t="s">
        <v>590</v>
      </c>
      <c r="N191" s="198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13</v>
      </c>
      <c r="B192" s="190">
        <v>41928</v>
      </c>
      <c r="C192" s="190"/>
      <c r="D192" s="191" t="s">
        <v>643</v>
      </c>
      <c r="E192" s="192" t="s">
        <v>592</v>
      </c>
      <c r="F192" s="193">
        <v>401</v>
      </c>
      <c r="G192" s="192" t="s">
        <v>623</v>
      </c>
      <c r="H192" s="192">
        <v>428</v>
      </c>
      <c r="I192" s="194">
        <v>450</v>
      </c>
      <c r="J192" s="195" t="s">
        <v>644</v>
      </c>
      <c r="K192" s="196">
        <f t="shared" si="146"/>
        <v>27</v>
      </c>
      <c r="L192" s="197">
        <f t="shared" si="147"/>
        <v>6.7331670822942641E-2</v>
      </c>
      <c r="M192" s="192" t="s">
        <v>590</v>
      </c>
      <c r="N192" s="198">
        <v>42020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14</v>
      </c>
      <c r="B193" s="190">
        <v>41928</v>
      </c>
      <c r="C193" s="190"/>
      <c r="D193" s="191" t="s">
        <v>645</v>
      </c>
      <c r="E193" s="192" t="s">
        <v>592</v>
      </c>
      <c r="F193" s="193">
        <v>101</v>
      </c>
      <c r="G193" s="192" t="s">
        <v>623</v>
      </c>
      <c r="H193" s="192">
        <v>112</v>
      </c>
      <c r="I193" s="194">
        <v>120</v>
      </c>
      <c r="J193" s="195" t="s">
        <v>646</v>
      </c>
      <c r="K193" s="196">
        <f t="shared" si="146"/>
        <v>11</v>
      </c>
      <c r="L193" s="197">
        <f t="shared" si="147"/>
        <v>0.10891089108910891</v>
      </c>
      <c r="M193" s="192" t="s">
        <v>590</v>
      </c>
      <c r="N193" s="198">
        <v>41939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15</v>
      </c>
      <c r="B194" s="190">
        <v>41954</v>
      </c>
      <c r="C194" s="190"/>
      <c r="D194" s="191" t="s">
        <v>647</v>
      </c>
      <c r="E194" s="192" t="s">
        <v>592</v>
      </c>
      <c r="F194" s="193">
        <v>59</v>
      </c>
      <c r="G194" s="192" t="s">
        <v>623</v>
      </c>
      <c r="H194" s="192">
        <v>76</v>
      </c>
      <c r="I194" s="194">
        <v>76</v>
      </c>
      <c r="J194" s="195" t="s">
        <v>624</v>
      </c>
      <c r="K194" s="196">
        <f t="shared" si="146"/>
        <v>17</v>
      </c>
      <c r="L194" s="197">
        <f t="shared" si="147"/>
        <v>0.28813559322033899</v>
      </c>
      <c r="M194" s="192" t="s">
        <v>590</v>
      </c>
      <c r="N194" s="198">
        <v>43032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16</v>
      </c>
      <c r="B195" s="190">
        <v>41954</v>
      </c>
      <c r="C195" s="190"/>
      <c r="D195" s="191" t="s">
        <v>636</v>
      </c>
      <c r="E195" s="192" t="s">
        <v>592</v>
      </c>
      <c r="F195" s="193">
        <v>99</v>
      </c>
      <c r="G195" s="192" t="s">
        <v>623</v>
      </c>
      <c r="H195" s="192">
        <v>120</v>
      </c>
      <c r="I195" s="194">
        <v>120</v>
      </c>
      <c r="J195" s="195" t="s">
        <v>604</v>
      </c>
      <c r="K195" s="196">
        <f t="shared" si="146"/>
        <v>21</v>
      </c>
      <c r="L195" s="197">
        <f t="shared" si="147"/>
        <v>0.21212121212121213</v>
      </c>
      <c r="M195" s="192" t="s">
        <v>590</v>
      </c>
      <c r="N195" s="198">
        <v>41960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17</v>
      </c>
      <c r="B196" s="190">
        <v>41956</v>
      </c>
      <c r="C196" s="190"/>
      <c r="D196" s="191" t="s">
        <v>648</v>
      </c>
      <c r="E196" s="192" t="s">
        <v>592</v>
      </c>
      <c r="F196" s="193">
        <v>22</v>
      </c>
      <c r="G196" s="192" t="s">
        <v>623</v>
      </c>
      <c r="H196" s="192">
        <v>33.549999999999997</v>
      </c>
      <c r="I196" s="194">
        <v>32</v>
      </c>
      <c r="J196" s="195" t="s">
        <v>649</v>
      </c>
      <c r="K196" s="196">
        <f t="shared" si="146"/>
        <v>11.549999999999997</v>
      </c>
      <c r="L196" s="197">
        <f t="shared" si="147"/>
        <v>0.52499999999999991</v>
      </c>
      <c r="M196" s="192" t="s">
        <v>590</v>
      </c>
      <c r="N196" s="198">
        <v>42188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18</v>
      </c>
      <c r="B197" s="190">
        <v>41976</v>
      </c>
      <c r="C197" s="190"/>
      <c r="D197" s="191" t="s">
        <v>650</v>
      </c>
      <c r="E197" s="192" t="s">
        <v>592</v>
      </c>
      <c r="F197" s="193">
        <v>440</v>
      </c>
      <c r="G197" s="192" t="s">
        <v>623</v>
      </c>
      <c r="H197" s="192">
        <v>520</v>
      </c>
      <c r="I197" s="194">
        <v>520</v>
      </c>
      <c r="J197" s="195" t="s">
        <v>651</v>
      </c>
      <c r="K197" s="196">
        <f t="shared" si="146"/>
        <v>80</v>
      </c>
      <c r="L197" s="197">
        <f t="shared" si="147"/>
        <v>0.18181818181818182</v>
      </c>
      <c r="M197" s="192" t="s">
        <v>590</v>
      </c>
      <c r="N197" s="198">
        <v>42208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19</v>
      </c>
      <c r="B198" s="190">
        <v>41976</v>
      </c>
      <c r="C198" s="190"/>
      <c r="D198" s="191" t="s">
        <v>652</v>
      </c>
      <c r="E198" s="192" t="s">
        <v>592</v>
      </c>
      <c r="F198" s="193">
        <v>360</v>
      </c>
      <c r="G198" s="192" t="s">
        <v>623</v>
      </c>
      <c r="H198" s="192">
        <v>427</v>
      </c>
      <c r="I198" s="194">
        <v>425</v>
      </c>
      <c r="J198" s="195" t="s">
        <v>653</v>
      </c>
      <c r="K198" s="196">
        <f t="shared" si="146"/>
        <v>67</v>
      </c>
      <c r="L198" s="197">
        <f t="shared" si="147"/>
        <v>0.18611111111111112</v>
      </c>
      <c r="M198" s="192" t="s">
        <v>590</v>
      </c>
      <c r="N198" s="198">
        <v>42058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20</v>
      </c>
      <c r="B199" s="190">
        <v>42012</v>
      </c>
      <c r="C199" s="190"/>
      <c r="D199" s="191" t="s">
        <v>654</v>
      </c>
      <c r="E199" s="192" t="s">
        <v>592</v>
      </c>
      <c r="F199" s="193">
        <v>360</v>
      </c>
      <c r="G199" s="192" t="s">
        <v>623</v>
      </c>
      <c r="H199" s="192">
        <v>455</v>
      </c>
      <c r="I199" s="194">
        <v>420</v>
      </c>
      <c r="J199" s="195" t="s">
        <v>655</v>
      </c>
      <c r="K199" s="196">
        <f t="shared" si="146"/>
        <v>95</v>
      </c>
      <c r="L199" s="197">
        <f t="shared" si="147"/>
        <v>0.2638888888888889</v>
      </c>
      <c r="M199" s="192" t="s">
        <v>590</v>
      </c>
      <c r="N199" s="198">
        <v>42024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21</v>
      </c>
      <c r="B200" s="190">
        <v>42012</v>
      </c>
      <c r="C200" s="190"/>
      <c r="D200" s="191" t="s">
        <v>656</v>
      </c>
      <c r="E200" s="192" t="s">
        <v>592</v>
      </c>
      <c r="F200" s="193">
        <v>130</v>
      </c>
      <c r="G200" s="192"/>
      <c r="H200" s="192">
        <v>175.5</v>
      </c>
      <c r="I200" s="194">
        <v>165</v>
      </c>
      <c r="J200" s="195" t="s">
        <v>657</v>
      </c>
      <c r="K200" s="196">
        <f t="shared" si="146"/>
        <v>45.5</v>
      </c>
      <c r="L200" s="197">
        <f t="shared" si="147"/>
        <v>0.35</v>
      </c>
      <c r="M200" s="192" t="s">
        <v>590</v>
      </c>
      <c r="N200" s="198">
        <v>43088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22</v>
      </c>
      <c r="B201" s="190">
        <v>42040</v>
      </c>
      <c r="C201" s="190"/>
      <c r="D201" s="191" t="s">
        <v>382</v>
      </c>
      <c r="E201" s="192" t="s">
        <v>622</v>
      </c>
      <c r="F201" s="193">
        <v>98</v>
      </c>
      <c r="G201" s="192"/>
      <c r="H201" s="192">
        <v>120</v>
      </c>
      <c r="I201" s="194">
        <v>120</v>
      </c>
      <c r="J201" s="195" t="s">
        <v>624</v>
      </c>
      <c r="K201" s="196">
        <f t="shared" si="146"/>
        <v>22</v>
      </c>
      <c r="L201" s="197">
        <f t="shared" si="147"/>
        <v>0.22448979591836735</v>
      </c>
      <c r="M201" s="192" t="s">
        <v>590</v>
      </c>
      <c r="N201" s="198">
        <v>42753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23</v>
      </c>
      <c r="B202" s="190">
        <v>42040</v>
      </c>
      <c r="C202" s="190"/>
      <c r="D202" s="191" t="s">
        <v>658</v>
      </c>
      <c r="E202" s="192" t="s">
        <v>622</v>
      </c>
      <c r="F202" s="193">
        <v>196</v>
      </c>
      <c r="G202" s="192"/>
      <c r="H202" s="192">
        <v>262</v>
      </c>
      <c r="I202" s="194">
        <v>255</v>
      </c>
      <c r="J202" s="195" t="s">
        <v>624</v>
      </c>
      <c r="K202" s="196">
        <f t="shared" si="146"/>
        <v>66</v>
      </c>
      <c r="L202" s="197">
        <f t="shared" si="147"/>
        <v>0.33673469387755101</v>
      </c>
      <c r="M202" s="192" t="s">
        <v>590</v>
      </c>
      <c r="N202" s="198">
        <v>42599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9">
        <v>24</v>
      </c>
      <c r="B203" s="200">
        <v>42067</v>
      </c>
      <c r="C203" s="200"/>
      <c r="D203" s="201" t="s">
        <v>381</v>
      </c>
      <c r="E203" s="202" t="s">
        <v>622</v>
      </c>
      <c r="F203" s="203">
        <v>235</v>
      </c>
      <c r="G203" s="203"/>
      <c r="H203" s="204">
        <v>77</v>
      </c>
      <c r="I203" s="204" t="s">
        <v>659</v>
      </c>
      <c r="J203" s="205" t="s">
        <v>660</v>
      </c>
      <c r="K203" s="206">
        <f t="shared" si="146"/>
        <v>-158</v>
      </c>
      <c r="L203" s="207">
        <f t="shared" si="147"/>
        <v>-0.67234042553191486</v>
      </c>
      <c r="M203" s="203" t="s">
        <v>603</v>
      </c>
      <c r="N203" s="200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25</v>
      </c>
      <c r="B204" s="190">
        <v>42067</v>
      </c>
      <c r="C204" s="190"/>
      <c r="D204" s="191" t="s">
        <v>661</v>
      </c>
      <c r="E204" s="192" t="s">
        <v>622</v>
      </c>
      <c r="F204" s="193">
        <v>185</v>
      </c>
      <c r="G204" s="192"/>
      <c r="H204" s="192">
        <v>224</v>
      </c>
      <c r="I204" s="194" t="s">
        <v>662</v>
      </c>
      <c r="J204" s="195" t="s">
        <v>624</v>
      </c>
      <c r="K204" s="196">
        <f t="shared" si="146"/>
        <v>39</v>
      </c>
      <c r="L204" s="197">
        <f t="shared" si="147"/>
        <v>0.21081081081081082</v>
      </c>
      <c r="M204" s="192" t="s">
        <v>590</v>
      </c>
      <c r="N204" s="198">
        <v>42647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9">
        <v>26</v>
      </c>
      <c r="B205" s="200">
        <v>42090</v>
      </c>
      <c r="C205" s="200"/>
      <c r="D205" s="208" t="s">
        <v>663</v>
      </c>
      <c r="E205" s="203" t="s">
        <v>622</v>
      </c>
      <c r="F205" s="203">
        <v>49.5</v>
      </c>
      <c r="G205" s="204"/>
      <c r="H205" s="204">
        <v>15.85</v>
      </c>
      <c r="I205" s="204">
        <v>67</v>
      </c>
      <c r="J205" s="205" t="s">
        <v>664</v>
      </c>
      <c r="K205" s="204">
        <f t="shared" si="146"/>
        <v>-33.65</v>
      </c>
      <c r="L205" s="209">
        <f t="shared" si="147"/>
        <v>-0.67979797979797973</v>
      </c>
      <c r="M205" s="203" t="s">
        <v>603</v>
      </c>
      <c r="N205" s="210">
        <v>43627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27</v>
      </c>
      <c r="B206" s="190">
        <v>42093</v>
      </c>
      <c r="C206" s="190"/>
      <c r="D206" s="191" t="s">
        <v>665</v>
      </c>
      <c r="E206" s="192" t="s">
        <v>622</v>
      </c>
      <c r="F206" s="193">
        <v>183.5</v>
      </c>
      <c r="G206" s="192"/>
      <c r="H206" s="192">
        <v>219</v>
      </c>
      <c r="I206" s="194">
        <v>218</v>
      </c>
      <c r="J206" s="195" t="s">
        <v>666</v>
      </c>
      <c r="K206" s="196">
        <f t="shared" si="146"/>
        <v>35.5</v>
      </c>
      <c r="L206" s="197">
        <f t="shared" si="147"/>
        <v>0.19346049046321526</v>
      </c>
      <c r="M206" s="192" t="s">
        <v>590</v>
      </c>
      <c r="N206" s="198">
        <v>42103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28</v>
      </c>
      <c r="B207" s="190">
        <v>42114</v>
      </c>
      <c r="C207" s="190"/>
      <c r="D207" s="191" t="s">
        <v>667</v>
      </c>
      <c r="E207" s="192" t="s">
        <v>622</v>
      </c>
      <c r="F207" s="193">
        <f>(227+237)/2</f>
        <v>232</v>
      </c>
      <c r="G207" s="192"/>
      <c r="H207" s="192">
        <v>298</v>
      </c>
      <c r="I207" s="194">
        <v>298</v>
      </c>
      <c r="J207" s="195" t="s">
        <v>624</v>
      </c>
      <c r="K207" s="196">
        <f t="shared" si="146"/>
        <v>66</v>
      </c>
      <c r="L207" s="197">
        <f t="shared" si="147"/>
        <v>0.28448275862068967</v>
      </c>
      <c r="M207" s="192" t="s">
        <v>590</v>
      </c>
      <c r="N207" s="198">
        <v>42823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29</v>
      </c>
      <c r="B208" s="190">
        <v>42128</v>
      </c>
      <c r="C208" s="190"/>
      <c r="D208" s="191" t="s">
        <v>668</v>
      </c>
      <c r="E208" s="192" t="s">
        <v>592</v>
      </c>
      <c r="F208" s="193">
        <v>385</v>
      </c>
      <c r="G208" s="192"/>
      <c r="H208" s="192">
        <f>212.5+331</f>
        <v>543.5</v>
      </c>
      <c r="I208" s="194">
        <v>510</v>
      </c>
      <c r="J208" s="195" t="s">
        <v>669</v>
      </c>
      <c r="K208" s="196">
        <f t="shared" si="146"/>
        <v>158.5</v>
      </c>
      <c r="L208" s="197">
        <f t="shared" si="147"/>
        <v>0.41168831168831171</v>
      </c>
      <c r="M208" s="192" t="s">
        <v>590</v>
      </c>
      <c r="N208" s="198">
        <v>42235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30</v>
      </c>
      <c r="B209" s="190">
        <v>42128</v>
      </c>
      <c r="C209" s="190"/>
      <c r="D209" s="191" t="s">
        <v>670</v>
      </c>
      <c r="E209" s="192" t="s">
        <v>592</v>
      </c>
      <c r="F209" s="193">
        <v>115.5</v>
      </c>
      <c r="G209" s="192"/>
      <c r="H209" s="192">
        <v>146</v>
      </c>
      <c r="I209" s="194">
        <v>142</v>
      </c>
      <c r="J209" s="195" t="s">
        <v>671</v>
      </c>
      <c r="K209" s="196">
        <f t="shared" si="146"/>
        <v>30.5</v>
      </c>
      <c r="L209" s="197">
        <f t="shared" si="147"/>
        <v>0.26406926406926406</v>
      </c>
      <c r="M209" s="192" t="s">
        <v>590</v>
      </c>
      <c r="N209" s="198">
        <v>42202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31</v>
      </c>
      <c r="B210" s="190">
        <v>42151</v>
      </c>
      <c r="C210" s="190"/>
      <c r="D210" s="191" t="s">
        <v>672</v>
      </c>
      <c r="E210" s="192" t="s">
        <v>592</v>
      </c>
      <c r="F210" s="193">
        <v>237.5</v>
      </c>
      <c r="G210" s="192"/>
      <c r="H210" s="192">
        <v>279.5</v>
      </c>
      <c r="I210" s="194">
        <v>278</v>
      </c>
      <c r="J210" s="195" t="s">
        <v>624</v>
      </c>
      <c r="K210" s="196">
        <f t="shared" si="146"/>
        <v>42</v>
      </c>
      <c r="L210" s="197">
        <f t="shared" si="147"/>
        <v>0.17684210526315788</v>
      </c>
      <c r="M210" s="192" t="s">
        <v>590</v>
      </c>
      <c r="N210" s="198">
        <v>42222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32</v>
      </c>
      <c r="B211" s="190">
        <v>42174</v>
      </c>
      <c r="C211" s="190"/>
      <c r="D211" s="191" t="s">
        <v>643</v>
      </c>
      <c r="E211" s="192" t="s">
        <v>622</v>
      </c>
      <c r="F211" s="193">
        <v>340</v>
      </c>
      <c r="G211" s="192"/>
      <c r="H211" s="192">
        <v>448</v>
      </c>
      <c r="I211" s="194">
        <v>448</v>
      </c>
      <c r="J211" s="195" t="s">
        <v>624</v>
      </c>
      <c r="K211" s="196">
        <f t="shared" si="146"/>
        <v>108</v>
      </c>
      <c r="L211" s="197">
        <f t="shared" si="147"/>
        <v>0.31764705882352939</v>
      </c>
      <c r="M211" s="192" t="s">
        <v>590</v>
      </c>
      <c r="N211" s="198">
        <v>43018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33</v>
      </c>
      <c r="B212" s="190">
        <v>42191</v>
      </c>
      <c r="C212" s="190"/>
      <c r="D212" s="191" t="s">
        <v>673</v>
      </c>
      <c r="E212" s="192" t="s">
        <v>622</v>
      </c>
      <c r="F212" s="193">
        <v>390</v>
      </c>
      <c r="G212" s="192"/>
      <c r="H212" s="192">
        <v>460</v>
      </c>
      <c r="I212" s="194">
        <v>460</v>
      </c>
      <c r="J212" s="195" t="s">
        <v>624</v>
      </c>
      <c r="K212" s="196">
        <f t="shared" si="146"/>
        <v>70</v>
      </c>
      <c r="L212" s="197">
        <f t="shared" si="147"/>
        <v>0.17948717948717949</v>
      </c>
      <c r="M212" s="192" t="s">
        <v>590</v>
      </c>
      <c r="N212" s="198">
        <v>42478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9">
        <v>34</v>
      </c>
      <c r="B213" s="200">
        <v>42195</v>
      </c>
      <c r="C213" s="200"/>
      <c r="D213" s="201" t="s">
        <v>674</v>
      </c>
      <c r="E213" s="202" t="s">
        <v>622</v>
      </c>
      <c r="F213" s="203">
        <v>122.5</v>
      </c>
      <c r="G213" s="203"/>
      <c r="H213" s="204">
        <v>61</v>
      </c>
      <c r="I213" s="204">
        <v>172</v>
      </c>
      <c r="J213" s="205" t="s">
        <v>675</v>
      </c>
      <c r="K213" s="206">
        <f t="shared" si="146"/>
        <v>-61.5</v>
      </c>
      <c r="L213" s="207">
        <f t="shared" si="147"/>
        <v>-0.50204081632653064</v>
      </c>
      <c r="M213" s="203" t="s">
        <v>603</v>
      </c>
      <c r="N213" s="200">
        <v>43333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35</v>
      </c>
      <c r="B214" s="190">
        <v>42219</v>
      </c>
      <c r="C214" s="190"/>
      <c r="D214" s="191" t="s">
        <v>676</v>
      </c>
      <c r="E214" s="192" t="s">
        <v>622</v>
      </c>
      <c r="F214" s="193">
        <v>297.5</v>
      </c>
      <c r="G214" s="192"/>
      <c r="H214" s="192">
        <v>350</v>
      </c>
      <c r="I214" s="194">
        <v>360</v>
      </c>
      <c r="J214" s="195" t="s">
        <v>677</v>
      </c>
      <c r="K214" s="196">
        <f t="shared" si="146"/>
        <v>52.5</v>
      </c>
      <c r="L214" s="197">
        <f t="shared" si="147"/>
        <v>0.17647058823529413</v>
      </c>
      <c r="M214" s="192" t="s">
        <v>590</v>
      </c>
      <c r="N214" s="198">
        <v>42232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36</v>
      </c>
      <c r="B215" s="190">
        <v>42219</v>
      </c>
      <c r="C215" s="190"/>
      <c r="D215" s="191" t="s">
        <v>678</v>
      </c>
      <c r="E215" s="192" t="s">
        <v>622</v>
      </c>
      <c r="F215" s="193">
        <v>115.5</v>
      </c>
      <c r="G215" s="192"/>
      <c r="H215" s="192">
        <v>149</v>
      </c>
      <c r="I215" s="194">
        <v>140</v>
      </c>
      <c r="J215" s="195" t="s">
        <v>679</v>
      </c>
      <c r="K215" s="196">
        <f t="shared" si="146"/>
        <v>33.5</v>
      </c>
      <c r="L215" s="197">
        <f t="shared" si="147"/>
        <v>0.29004329004329005</v>
      </c>
      <c r="M215" s="192" t="s">
        <v>590</v>
      </c>
      <c r="N215" s="198">
        <v>42740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37</v>
      </c>
      <c r="B216" s="190">
        <v>42251</v>
      </c>
      <c r="C216" s="190"/>
      <c r="D216" s="191" t="s">
        <v>672</v>
      </c>
      <c r="E216" s="192" t="s">
        <v>622</v>
      </c>
      <c r="F216" s="193">
        <v>226</v>
      </c>
      <c r="G216" s="192"/>
      <c r="H216" s="192">
        <v>292</v>
      </c>
      <c r="I216" s="194">
        <v>292</v>
      </c>
      <c r="J216" s="195" t="s">
        <v>680</v>
      </c>
      <c r="K216" s="196">
        <f t="shared" si="146"/>
        <v>66</v>
      </c>
      <c r="L216" s="197">
        <f t="shared" si="147"/>
        <v>0.29203539823008851</v>
      </c>
      <c r="M216" s="192" t="s">
        <v>590</v>
      </c>
      <c r="N216" s="198">
        <v>42286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38</v>
      </c>
      <c r="B217" s="190">
        <v>42254</v>
      </c>
      <c r="C217" s="190"/>
      <c r="D217" s="191" t="s">
        <v>667</v>
      </c>
      <c r="E217" s="192" t="s">
        <v>622</v>
      </c>
      <c r="F217" s="193">
        <v>232.5</v>
      </c>
      <c r="G217" s="192"/>
      <c r="H217" s="192">
        <v>312.5</v>
      </c>
      <c r="I217" s="194">
        <v>310</v>
      </c>
      <c r="J217" s="195" t="s">
        <v>624</v>
      </c>
      <c r="K217" s="196">
        <f t="shared" si="146"/>
        <v>80</v>
      </c>
      <c r="L217" s="197">
        <f t="shared" si="147"/>
        <v>0.34408602150537637</v>
      </c>
      <c r="M217" s="192" t="s">
        <v>590</v>
      </c>
      <c r="N217" s="198">
        <v>42823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39</v>
      </c>
      <c r="B218" s="190">
        <v>42268</v>
      </c>
      <c r="C218" s="190"/>
      <c r="D218" s="191" t="s">
        <v>681</v>
      </c>
      <c r="E218" s="192" t="s">
        <v>622</v>
      </c>
      <c r="F218" s="193">
        <v>196.5</v>
      </c>
      <c r="G218" s="192"/>
      <c r="H218" s="192">
        <v>238</v>
      </c>
      <c r="I218" s="194">
        <v>238</v>
      </c>
      <c r="J218" s="195" t="s">
        <v>680</v>
      </c>
      <c r="K218" s="196">
        <f t="shared" si="146"/>
        <v>41.5</v>
      </c>
      <c r="L218" s="197">
        <f t="shared" si="147"/>
        <v>0.21119592875318066</v>
      </c>
      <c r="M218" s="192" t="s">
        <v>590</v>
      </c>
      <c r="N218" s="198">
        <v>42291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40</v>
      </c>
      <c r="B219" s="190">
        <v>42271</v>
      </c>
      <c r="C219" s="190"/>
      <c r="D219" s="191" t="s">
        <v>621</v>
      </c>
      <c r="E219" s="192" t="s">
        <v>622</v>
      </c>
      <c r="F219" s="193">
        <v>65</v>
      </c>
      <c r="G219" s="192"/>
      <c r="H219" s="192">
        <v>82</v>
      </c>
      <c r="I219" s="194">
        <v>82</v>
      </c>
      <c r="J219" s="195" t="s">
        <v>680</v>
      </c>
      <c r="K219" s="196">
        <f t="shared" si="146"/>
        <v>17</v>
      </c>
      <c r="L219" s="197">
        <f t="shared" si="147"/>
        <v>0.26153846153846155</v>
      </c>
      <c r="M219" s="192" t="s">
        <v>590</v>
      </c>
      <c r="N219" s="198">
        <v>42578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41</v>
      </c>
      <c r="B220" s="190">
        <v>42291</v>
      </c>
      <c r="C220" s="190"/>
      <c r="D220" s="191" t="s">
        <v>682</v>
      </c>
      <c r="E220" s="192" t="s">
        <v>622</v>
      </c>
      <c r="F220" s="193">
        <v>144</v>
      </c>
      <c r="G220" s="192"/>
      <c r="H220" s="192">
        <v>182.5</v>
      </c>
      <c r="I220" s="194">
        <v>181</v>
      </c>
      <c r="J220" s="195" t="s">
        <v>680</v>
      </c>
      <c r="K220" s="196">
        <f t="shared" si="146"/>
        <v>38.5</v>
      </c>
      <c r="L220" s="197">
        <f t="shared" si="147"/>
        <v>0.2673611111111111</v>
      </c>
      <c r="M220" s="192" t="s">
        <v>590</v>
      </c>
      <c r="N220" s="198">
        <v>42817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42</v>
      </c>
      <c r="B221" s="190">
        <v>42291</v>
      </c>
      <c r="C221" s="190"/>
      <c r="D221" s="191" t="s">
        <v>683</v>
      </c>
      <c r="E221" s="192" t="s">
        <v>622</v>
      </c>
      <c r="F221" s="193">
        <v>264</v>
      </c>
      <c r="G221" s="192"/>
      <c r="H221" s="192">
        <v>311</v>
      </c>
      <c r="I221" s="194">
        <v>311</v>
      </c>
      <c r="J221" s="195" t="s">
        <v>680</v>
      </c>
      <c r="K221" s="196">
        <f t="shared" si="146"/>
        <v>47</v>
      </c>
      <c r="L221" s="197">
        <f t="shared" si="147"/>
        <v>0.17803030303030304</v>
      </c>
      <c r="M221" s="192" t="s">
        <v>590</v>
      </c>
      <c r="N221" s="198">
        <v>42604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43</v>
      </c>
      <c r="B222" s="190">
        <v>42318</v>
      </c>
      <c r="C222" s="190"/>
      <c r="D222" s="191" t="s">
        <v>684</v>
      </c>
      <c r="E222" s="192" t="s">
        <v>592</v>
      </c>
      <c r="F222" s="193">
        <v>549.5</v>
      </c>
      <c r="G222" s="192"/>
      <c r="H222" s="192">
        <v>630</v>
      </c>
      <c r="I222" s="194">
        <v>630</v>
      </c>
      <c r="J222" s="195" t="s">
        <v>680</v>
      </c>
      <c r="K222" s="196">
        <f t="shared" si="146"/>
        <v>80.5</v>
      </c>
      <c r="L222" s="197">
        <f t="shared" si="147"/>
        <v>0.1464968152866242</v>
      </c>
      <c r="M222" s="192" t="s">
        <v>590</v>
      </c>
      <c r="N222" s="198">
        <v>42419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44</v>
      </c>
      <c r="B223" s="190">
        <v>42342</v>
      </c>
      <c r="C223" s="190"/>
      <c r="D223" s="191" t="s">
        <v>685</v>
      </c>
      <c r="E223" s="192" t="s">
        <v>622</v>
      </c>
      <c r="F223" s="193">
        <v>1027.5</v>
      </c>
      <c r="G223" s="192"/>
      <c r="H223" s="192">
        <v>1315</v>
      </c>
      <c r="I223" s="194">
        <v>1250</v>
      </c>
      <c r="J223" s="195" t="s">
        <v>680</v>
      </c>
      <c r="K223" s="196">
        <f t="shared" si="146"/>
        <v>287.5</v>
      </c>
      <c r="L223" s="197">
        <f t="shared" si="147"/>
        <v>0.27980535279805352</v>
      </c>
      <c r="M223" s="192" t="s">
        <v>590</v>
      </c>
      <c r="N223" s="198">
        <v>43244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45</v>
      </c>
      <c r="B224" s="190">
        <v>42367</v>
      </c>
      <c r="C224" s="190"/>
      <c r="D224" s="191" t="s">
        <v>686</v>
      </c>
      <c r="E224" s="192" t="s">
        <v>622</v>
      </c>
      <c r="F224" s="193">
        <v>465</v>
      </c>
      <c r="G224" s="192"/>
      <c r="H224" s="192">
        <v>540</v>
      </c>
      <c r="I224" s="194">
        <v>540</v>
      </c>
      <c r="J224" s="195" t="s">
        <v>680</v>
      </c>
      <c r="K224" s="196">
        <f t="shared" si="146"/>
        <v>75</v>
      </c>
      <c r="L224" s="197">
        <f t="shared" si="147"/>
        <v>0.16129032258064516</v>
      </c>
      <c r="M224" s="192" t="s">
        <v>590</v>
      </c>
      <c r="N224" s="198">
        <v>42530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46</v>
      </c>
      <c r="B225" s="190">
        <v>42380</v>
      </c>
      <c r="C225" s="190"/>
      <c r="D225" s="191" t="s">
        <v>382</v>
      </c>
      <c r="E225" s="192" t="s">
        <v>592</v>
      </c>
      <c r="F225" s="193">
        <v>81</v>
      </c>
      <c r="G225" s="192"/>
      <c r="H225" s="192">
        <v>110</v>
      </c>
      <c r="I225" s="194">
        <v>110</v>
      </c>
      <c r="J225" s="195" t="s">
        <v>680</v>
      </c>
      <c r="K225" s="196">
        <f t="shared" si="146"/>
        <v>29</v>
      </c>
      <c r="L225" s="197">
        <f t="shared" si="147"/>
        <v>0.35802469135802467</v>
      </c>
      <c r="M225" s="192" t="s">
        <v>590</v>
      </c>
      <c r="N225" s="198">
        <v>42745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47</v>
      </c>
      <c r="B226" s="190">
        <v>42382</v>
      </c>
      <c r="C226" s="190"/>
      <c r="D226" s="191" t="s">
        <v>687</v>
      </c>
      <c r="E226" s="192" t="s">
        <v>592</v>
      </c>
      <c r="F226" s="193">
        <v>417.5</v>
      </c>
      <c r="G226" s="192"/>
      <c r="H226" s="192">
        <v>547</v>
      </c>
      <c r="I226" s="194">
        <v>535</v>
      </c>
      <c r="J226" s="195" t="s">
        <v>680</v>
      </c>
      <c r="K226" s="196">
        <f t="shared" si="146"/>
        <v>129.5</v>
      </c>
      <c r="L226" s="197">
        <f t="shared" si="147"/>
        <v>0.31017964071856285</v>
      </c>
      <c r="M226" s="192" t="s">
        <v>590</v>
      </c>
      <c r="N226" s="198">
        <v>42578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48</v>
      </c>
      <c r="B227" s="190">
        <v>42408</v>
      </c>
      <c r="C227" s="190"/>
      <c r="D227" s="191" t="s">
        <v>688</v>
      </c>
      <c r="E227" s="192" t="s">
        <v>622</v>
      </c>
      <c r="F227" s="193">
        <v>650</v>
      </c>
      <c r="G227" s="192"/>
      <c r="H227" s="192">
        <v>800</v>
      </c>
      <c r="I227" s="194">
        <v>800</v>
      </c>
      <c r="J227" s="195" t="s">
        <v>680</v>
      </c>
      <c r="K227" s="196">
        <f t="shared" si="146"/>
        <v>150</v>
      </c>
      <c r="L227" s="197">
        <f t="shared" si="147"/>
        <v>0.23076923076923078</v>
      </c>
      <c r="M227" s="192" t="s">
        <v>590</v>
      </c>
      <c r="N227" s="198">
        <v>43154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49</v>
      </c>
      <c r="B228" s="190">
        <v>42433</v>
      </c>
      <c r="C228" s="190"/>
      <c r="D228" s="191" t="s">
        <v>211</v>
      </c>
      <c r="E228" s="192" t="s">
        <v>622</v>
      </c>
      <c r="F228" s="193">
        <v>437.5</v>
      </c>
      <c r="G228" s="192"/>
      <c r="H228" s="192">
        <v>504.5</v>
      </c>
      <c r="I228" s="194">
        <v>522</v>
      </c>
      <c r="J228" s="195" t="s">
        <v>689</v>
      </c>
      <c r="K228" s="196">
        <f t="shared" si="146"/>
        <v>67</v>
      </c>
      <c r="L228" s="197">
        <f t="shared" si="147"/>
        <v>0.15314285714285714</v>
      </c>
      <c r="M228" s="192" t="s">
        <v>590</v>
      </c>
      <c r="N228" s="198">
        <v>42480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50</v>
      </c>
      <c r="B229" s="190">
        <v>42438</v>
      </c>
      <c r="C229" s="190"/>
      <c r="D229" s="191" t="s">
        <v>690</v>
      </c>
      <c r="E229" s="192" t="s">
        <v>622</v>
      </c>
      <c r="F229" s="193">
        <v>189.5</v>
      </c>
      <c r="G229" s="192"/>
      <c r="H229" s="192">
        <v>218</v>
      </c>
      <c r="I229" s="194">
        <v>218</v>
      </c>
      <c r="J229" s="195" t="s">
        <v>680</v>
      </c>
      <c r="K229" s="196">
        <f t="shared" si="146"/>
        <v>28.5</v>
      </c>
      <c r="L229" s="197">
        <f t="shared" si="147"/>
        <v>0.15039577836411611</v>
      </c>
      <c r="M229" s="192" t="s">
        <v>590</v>
      </c>
      <c r="N229" s="198">
        <v>43034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9">
        <v>51</v>
      </c>
      <c r="B230" s="200">
        <v>42471</v>
      </c>
      <c r="C230" s="200"/>
      <c r="D230" s="208" t="s">
        <v>691</v>
      </c>
      <c r="E230" s="203" t="s">
        <v>622</v>
      </c>
      <c r="F230" s="203">
        <v>36.5</v>
      </c>
      <c r="G230" s="204"/>
      <c r="H230" s="204">
        <v>15.85</v>
      </c>
      <c r="I230" s="204">
        <v>60</v>
      </c>
      <c r="J230" s="205" t="s">
        <v>692</v>
      </c>
      <c r="K230" s="206">
        <f t="shared" si="146"/>
        <v>-20.65</v>
      </c>
      <c r="L230" s="207">
        <f t="shared" si="147"/>
        <v>-0.5657534246575342</v>
      </c>
      <c r="M230" s="203" t="s">
        <v>603</v>
      </c>
      <c r="N230" s="211">
        <v>43627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52</v>
      </c>
      <c r="B231" s="190">
        <v>42472</v>
      </c>
      <c r="C231" s="190"/>
      <c r="D231" s="191" t="s">
        <v>693</v>
      </c>
      <c r="E231" s="192" t="s">
        <v>622</v>
      </c>
      <c r="F231" s="193">
        <v>93</v>
      </c>
      <c r="G231" s="192"/>
      <c r="H231" s="192">
        <v>149</v>
      </c>
      <c r="I231" s="194">
        <v>140</v>
      </c>
      <c r="J231" s="195" t="s">
        <v>694</v>
      </c>
      <c r="K231" s="196">
        <f t="shared" si="146"/>
        <v>56</v>
      </c>
      <c r="L231" s="197">
        <f t="shared" si="147"/>
        <v>0.60215053763440862</v>
      </c>
      <c r="M231" s="192" t="s">
        <v>590</v>
      </c>
      <c r="N231" s="198">
        <v>42740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53</v>
      </c>
      <c r="B232" s="190">
        <v>42472</v>
      </c>
      <c r="C232" s="190"/>
      <c r="D232" s="191" t="s">
        <v>695</v>
      </c>
      <c r="E232" s="192" t="s">
        <v>622</v>
      </c>
      <c r="F232" s="193">
        <v>130</v>
      </c>
      <c r="G232" s="192"/>
      <c r="H232" s="192">
        <v>150</v>
      </c>
      <c r="I232" s="194" t="s">
        <v>696</v>
      </c>
      <c r="J232" s="195" t="s">
        <v>680</v>
      </c>
      <c r="K232" s="196">
        <f t="shared" si="146"/>
        <v>20</v>
      </c>
      <c r="L232" s="197">
        <f t="shared" si="147"/>
        <v>0.15384615384615385</v>
      </c>
      <c r="M232" s="192" t="s">
        <v>590</v>
      </c>
      <c r="N232" s="198">
        <v>42564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54</v>
      </c>
      <c r="B233" s="190">
        <v>42473</v>
      </c>
      <c r="C233" s="190"/>
      <c r="D233" s="191" t="s">
        <v>697</v>
      </c>
      <c r="E233" s="192" t="s">
        <v>622</v>
      </c>
      <c r="F233" s="193">
        <v>196</v>
      </c>
      <c r="G233" s="192"/>
      <c r="H233" s="192">
        <v>299</v>
      </c>
      <c r="I233" s="194">
        <v>299</v>
      </c>
      <c r="J233" s="195" t="s">
        <v>680</v>
      </c>
      <c r="K233" s="196">
        <v>103</v>
      </c>
      <c r="L233" s="197">
        <v>0.52551020408163296</v>
      </c>
      <c r="M233" s="192" t="s">
        <v>590</v>
      </c>
      <c r="N233" s="198">
        <v>42620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55</v>
      </c>
      <c r="B234" s="190">
        <v>42473</v>
      </c>
      <c r="C234" s="190"/>
      <c r="D234" s="191" t="s">
        <v>698</v>
      </c>
      <c r="E234" s="192" t="s">
        <v>622</v>
      </c>
      <c r="F234" s="193">
        <v>88</v>
      </c>
      <c r="G234" s="192"/>
      <c r="H234" s="192">
        <v>103</v>
      </c>
      <c r="I234" s="194">
        <v>103</v>
      </c>
      <c r="J234" s="195" t="s">
        <v>680</v>
      </c>
      <c r="K234" s="196">
        <v>15</v>
      </c>
      <c r="L234" s="197">
        <v>0.170454545454545</v>
      </c>
      <c r="M234" s="192" t="s">
        <v>590</v>
      </c>
      <c r="N234" s="198">
        <v>42530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9">
        <v>56</v>
      </c>
      <c r="B235" s="190">
        <v>42492</v>
      </c>
      <c r="C235" s="190"/>
      <c r="D235" s="191" t="s">
        <v>699</v>
      </c>
      <c r="E235" s="192" t="s">
        <v>622</v>
      </c>
      <c r="F235" s="193">
        <v>127.5</v>
      </c>
      <c r="G235" s="192"/>
      <c r="H235" s="192">
        <v>148</v>
      </c>
      <c r="I235" s="194" t="s">
        <v>700</v>
      </c>
      <c r="J235" s="195" t="s">
        <v>680</v>
      </c>
      <c r="K235" s="196">
        <f t="shared" ref="K235:K239" si="148">H235-F235</f>
        <v>20.5</v>
      </c>
      <c r="L235" s="197">
        <f t="shared" ref="L235:L239" si="149">K235/F235</f>
        <v>0.16078431372549021</v>
      </c>
      <c r="M235" s="192" t="s">
        <v>590</v>
      </c>
      <c r="N235" s="198">
        <v>42564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57</v>
      </c>
      <c r="B236" s="190">
        <v>42493</v>
      </c>
      <c r="C236" s="190"/>
      <c r="D236" s="191" t="s">
        <v>701</v>
      </c>
      <c r="E236" s="192" t="s">
        <v>622</v>
      </c>
      <c r="F236" s="193">
        <v>675</v>
      </c>
      <c r="G236" s="192"/>
      <c r="H236" s="192">
        <v>815</v>
      </c>
      <c r="I236" s="194" t="s">
        <v>702</v>
      </c>
      <c r="J236" s="195" t="s">
        <v>680</v>
      </c>
      <c r="K236" s="196">
        <f t="shared" si="148"/>
        <v>140</v>
      </c>
      <c r="L236" s="197">
        <f t="shared" si="149"/>
        <v>0.2074074074074074</v>
      </c>
      <c r="M236" s="192" t="s">
        <v>590</v>
      </c>
      <c r="N236" s="198">
        <v>43154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9">
        <v>58</v>
      </c>
      <c r="B237" s="200">
        <v>42522</v>
      </c>
      <c r="C237" s="200"/>
      <c r="D237" s="201" t="s">
        <v>703</v>
      </c>
      <c r="E237" s="202" t="s">
        <v>622</v>
      </c>
      <c r="F237" s="203">
        <v>500</v>
      </c>
      <c r="G237" s="203"/>
      <c r="H237" s="204">
        <v>232.5</v>
      </c>
      <c r="I237" s="204" t="s">
        <v>704</v>
      </c>
      <c r="J237" s="205" t="s">
        <v>705</v>
      </c>
      <c r="K237" s="206">
        <f t="shared" si="148"/>
        <v>-267.5</v>
      </c>
      <c r="L237" s="207">
        <f t="shared" si="149"/>
        <v>-0.53500000000000003</v>
      </c>
      <c r="M237" s="203" t="s">
        <v>603</v>
      </c>
      <c r="N237" s="200">
        <v>43735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59</v>
      </c>
      <c r="B238" s="190">
        <v>42527</v>
      </c>
      <c r="C238" s="190"/>
      <c r="D238" s="191" t="s">
        <v>541</v>
      </c>
      <c r="E238" s="192" t="s">
        <v>622</v>
      </c>
      <c r="F238" s="193">
        <v>110</v>
      </c>
      <c r="G238" s="192"/>
      <c r="H238" s="192">
        <v>126.5</v>
      </c>
      <c r="I238" s="194">
        <v>125</v>
      </c>
      <c r="J238" s="195" t="s">
        <v>631</v>
      </c>
      <c r="K238" s="196">
        <f t="shared" si="148"/>
        <v>16.5</v>
      </c>
      <c r="L238" s="197">
        <f t="shared" si="149"/>
        <v>0.15</v>
      </c>
      <c r="M238" s="192" t="s">
        <v>590</v>
      </c>
      <c r="N238" s="198">
        <v>42552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60</v>
      </c>
      <c r="B239" s="190">
        <v>42538</v>
      </c>
      <c r="C239" s="190"/>
      <c r="D239" s="191" t="s">
        <v>706</v>
      </c>
      <c r="E239" s="192" t="s">
        <v>622</v>
      </c>
      <c r="F239" s="193">
        <v>44</v>
      </c>
      <c r="G239" s="192"/>
      <c r="H239" s="192">
        <v>69.5</v>
      </c>
      <c r="I239" s="194">
        <v>69.5</v>
      </c>
      <c r="J239" s="195" t="s">
        <v>707</v>
      </c>
      <c r="K239" s="196">
        <f t="shared" si="148"/>
        <v>25.5</v>
      </c>
      <c r="L239" s="197">
        <f t="shared" si="149"/>
        <v>0.57954545454545459</v>
      </c>
      <c r="M239" s="192" t="s">
        <v>590</v>
      </c>
      <c r="N239" s="198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61</v>
      </c>
      <c r="B240" s="190">
        <v>42549</v>
      </c>
      <c r="C240" s="190"/>
      <c r="D240" s="191" t="s">
        <v>708</v>
      </c>
      <c r="E240" s="192" t="s">
        <v>622</v>
      </c>
      <c r="F240" s="193">
        <v>262.5</v>
      </c>
      <c r="G240" s="192"/>
      <c r="H240" s="192">
        <v>340</v>
      </c>
      <c r="I240" s="194">
        <v>333</v>
      </c>
      <c r="J240" s="195" t="s">
        <v>709</v>
      </c>
      <c r="K240" s="196">
        <v>77.5</v>
      </c>
      <c r="L240" s="197">
        <v>0.29523809523809502</v>
      </c>
      <c r="M240" s="192" t="s">
        <v>590</v>
      </c>
      <c r="N240" s="198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62</v>
      </c>
      <c r="B241" s="190">
        <v>42549</v>
      </c>
      <c r="C241" s="190"/>
      <c r="D241" s="191" t="s">
        <v>710</v>
      </c>
      <c r="E241" s="192" t="s">
        <v>622</v>
      </c>
      <c r="F241" s="193">
        <v>840</v>
      </c>
      <c r="G241" s="192"/>
      <c r="H241" s="192">
        <v>1230</v>
      </c>
      <c r="I241" s="194">
        <v>1230</v>
      </c>
      <c r="J241" s="195" t="s">
        <v>680</v>
      </c>
      <c r="K241" s="196">
        <v>390</v>
      </c>
      <c r="L241" s="197">
        <v>0.46428571428571402</v>
      </c>
      <c r="M241" s="192" t="s">
        <v>590</v>
      </c>
      <c r="N241" s="198">
        <v>42649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2">
        <v>63</v>
      </c>
      <c r="B242" s="213">
        <v>42556</v>
      </c>
      <c r="C242" s="213"/>
      <c r="D242" s="214" t="s">
        <v>711</v>
      </c>
      <c r="E242" s="215" t="s">
        <v>622</v>
      </c>
      <c r="F242" s="215">
        <v>395</v>
      </c>
      <c r="G242" s="216"/>
      <c r="H242" s="216">
        <f>(468.5+342.5)/2</f>
        <v>405.5</v>
      </c>
      <c r="I242" s="216">
        <v>510</v>
      </c>
      <c r="J242" s="217" t="s">
        <v>712</v>
      </c>
      <c r="K242" s="218">
        <f t="shared" ref="K242:K248" si="150">H242-F242</f>
        <v>10.5</v>
      </c>
      <c r="L242" s="219">
        <f t="shared" ref="L242:L248" si="151">K242/F242</f>
        <v>2.6582278481012658E-2</v>
      </c>
      <c r="M242" s="215" t="s">
        <v>713</v>
      </c>
      <c r="N242" s="213">
        <v>43606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9">
        <v>64</v>
      </c>
      <c r="B243" s="200">
        <v>42584</v>
      </c>
      <c r="C243" s="200"/>
      <c r="D243" s="201" t="s">
        <v>714</v>
      </c>
      <c r="E243" s="202" t="s">
        <v>592</v>
      </c>
      <c r="F243" s="203">
        <f>169.5-12.8</f>
        <v>156.69999999999999</v>
      </c>
      <c r="G243" s="203"/>
      <c r="H243" s="204">
        <v>77</v>
      </c>
      <c r="I243" s="204" t="s">
        <v>715</v>
      </c>
      <c r="J243" s="205" t="s">
        <v>716</v>
      </c>
      <c r="K243" s="206">
        <f t="shared" si="150"/>
        <v>-79.699999999999989</v>
      </c>
      <c r="L243" s="207">
        <f t="shared" si="151"/>
        <v>-0.50861518825781749</v>
      </c>
      <c r="M243" s="203" t="s">
        <v>603</v>
      </c>
      <c r="N243" s="200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9">
        <v>65</v>
      </c>
      <c r="B244" s="200">
        <v>42586</v>
      </c>
      <c r="C244" s="200"/>
      <c r="D244" s="201" t="s">
        <v>717</v>
      </c>
      <c r="E244" s="202" t="s">
        <v>622</v>
      </c>
      <c r="F244" s="203">
        <v>400</v>
      </c>
      <c r="G244" s="203"/>
      <c r="H244" s="204">
        <v>305</v>
      </c>
      <c r="I244" s="204">
        <v>475</v>
      </c>
      <c r="J244" s="205" t="s">
        <v>718</v>
      </c>
      <c r="K244" s="206">
        <f t="shared" si="150"/>
        <v>-95</v>
      </c>
      <c r="L244" s="207">
        <f t="shared" si="151"/>
        <v>-0.23749999999999999</v>
      </c>
      <c r="M244" s="203" t="s">
        <v>603</v>
      </c>
      <c r="N244" s="200">
        <v>43606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66</v>
      </c>
      <c r="B245" s="190">
        <v>42593</v>
      </c>
      <c r="C245" s="190"/>
      <c r="D245" s="191" t="s">
        <v>719</v>
      </c>
      <c r="E245" s="192" t="s">
        <v>622</v>
      </c>
      <c r="F245" s="193">
        <v>86.5</v>
      </c>
      <c r="G245" s="192"/>
      <c r="H245" s="192">
        <v>130</v>
      </c>
      <c r="I245" s="194">
        <v>130</v>
      </c>
      <c r="J245" s="195" t="s">
        <v>720</v>
      </c>
      <c r="K245" s="196">
        <f t="shared" si="150"/>
        <v>43.5</v>
      </c>
      <c r="L245" s="197">
        <f t="shared" si="151"/>
        <v>0.50289017341040465</v>
      </c>
      <c r="M245" s="192" t="s">
        <v>590</v>
      </c>
      <c r="N245" s="198">
        <v>43091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9">
        <v>67</v>
      </c>
      <c r="B246" s="200">
        <v>42600</v>
      </c>
      <c r="C246" s="200"/>
      <c r="D246" s="201" t="s">
        <v>110</v>
      </c>
      <c r="E246" s="202" t="s">
        <v>622</v>
      </c>
      <c r="F246" s="203">
        <v>133.5</v>
      </c>
      <c r="G246" s="203"/>
      <c r="H246" s="204">
        <v>126.5</v>
      </c>
      <c r="I246" s="204">
        <v>178</v>
      </c>
      <c r="J246" s="205" t="s">
        <v>721</v>
      </c>
      <c r="K246" s="206">
        <f t="shared" si="150"/>
        <v>-7</v>
      </c>
      <c r="L246" s="207">
        <f t="shared" si="151"/>
        <v>-5.2434456928838954E-2</v>
      </c>
      <c r="M246" s="203" t="s">
        <v>603</v>
      </c>
      <c r="N246" s="200">
        <v>42615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68</v>
      </c>
      <c r="B247" s="190">
        <v>42613</v>
      </c>
      <c r="C247" s="190"/>
      <c r="D247" s="191" t="s">
        <v>722</v>
      </c>
      <c r="E247" s="192" t="s">
        <v>622</v>
      </c>
      <c r="F247" s="193">
        <v>560</v>
      </c>
      <c r="G247" s="192"/>
      <c r="H247" s="192">
        <v>725</v>
      </c>
      <c r="I247" s="194">
        <v>725</v>
      </c>
      <c r="J247" s="195" t="s">
        <v>624</v>
      </c>
      <c r="K247" s="196">
        <f t="shared" si="150"/>
        <v>165</v>
      </c>
      <c r="L247" s="197">
        <f t="shared" si="151"/>
        <v>0.29464285714285715</v>
      </c>
      <c r="M247" s="192" t="s">
        <v>590</v>
      </c>
      <c r="N247" s="198">
        <v>42456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69</v>
      </c>
      <c r="B248" s="190">
        <v>42614</v>
      </c>
      <c r="C248" s="190"/>
      <c r="D248" s="191" t="s">
        <v>723</v>
      </c>
      <c r="E248" s="192" t="s">
        <v>622</v>
      </c>
      <c r="F248" s="193">
        <v>160.5</v>
      </c>
      <c r="G248" s="192"/>
      <c r="H248" s="192">
        <v>210</v>
      </c>
      <c r="I248" s="194">
        <v>210</v>
      </c>
      <c r="J248" s="195" t="s">
        <v>624</v>
      </c>
      <c r="K248" s="196">
        <f t="shared" si="150"/>
        <v>49.5</v>
      </c>
      <c r="L248" s="197">
        <f t="shared" si="151"/>
        <v>0.30841121495327101</v>
      </c>
      <c r="M248" s="192" t="s">
        <v>590</v>
      </c>
      <c r="N248" s="198">
        <v>42871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70</v>
      </c>
      <c r="B249" s="190">
        <v>42646</v>
      </c>
      <c r="C249" s="190"/>
      <c r="D249" s="191" t="s">
        <v>396</v>
      </c>
      <c r="E249" s="192" t="s">
        <v>622</v>
      </c>
      <c r="F249" s="193">
        <v>430</v>
      </c>
      <c r="G249" s="192"/>
      <c r="H249" s="192">
        <v>596</v>
      </c>
      <c r="I249" s="194">
        <v>575</v>
      </c>
      <c r="J249" s="195" t="s">
        <v>724</v>
      </c>
      <c r="K249" s="196">
        <v>166</v>
      </c>
      <c r="L249" s="197">
        <v>0.38604651162790699</v>
      </c>
      <c r="M249" s="192" t="s">
        <v>590</v>
      </c>
      <c r="N249" s="198">
        <v>42769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71</v>
      </c>
      <c r="B250" s="190">
        <v>42657</v>
      </c>
      <c r="C250" s="190"/>
      <c r="D250" s="191" t="s">
        <v>725</v>
      </c>
      <c r="E250" s="192" t="s">
        <v>622</v>
      </c>
      <c r="F250" s="193">
        <v>280</v>
      </c>
      <c r="G250" s="192"/>
      <c r="H250" s="192">
        <v>345</v>
      </c>
      <c r="I250" s="194">
        <v>345</v>
      </c>
      <c r="J250" s="195" t="s">
        <v>624</v>
      </c>
      <c r="K250" s="196">
        <f t="shared" ref="K250:K255" si="152">H250-F250</f>
        <v>65</v>
      </c>
      <c r="L250" s="197">
        <f t="shared" ref="L250:L251" si="153">K250/F250</f>
        <v>0.23214285714285715</v>
      </c>
      <c r="M250" s="192" t="s">
        <v>590</v>
      </c>
      <c r="N250" s="198">
        <v>42814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72</v>
      </c>
      <c r="B251" s="190">
        <v>42657</v>
      </c>
      <c r="C251" s="190"/>
      <c r="D251" s="191" t="s">
        <v>726</v>
      </c>
      <c r="E251" s="192" t="s">
        <v>622</v>
      </c>
      <c r="F251" s="193">
        <v>245</v>
      </c>
      <c r="G251" s="192"/>
      <c r="H251" s="192">
        <v>325.5</v>
      </c>
      <c r="I251" s="194">
        <v>330</v>
      </c>
      <c r="J251" s="195" t="s">
        <v>727</v>
      </c>
      <c r="K251" s="196">
        <f t="shared" si="152"/>
        <v>80.5</v>
      </c>
      <c r="L251" s="197">
        <f t="shared" si="153"/>
        <v>0.32857142857142857</v>
      </c>
      <c r="M251" s="192" t="s">
        <v>590</v>
      </c>
      <c r="N251" s="198">
        <v>42769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73</v>
      </c>
      <c r="B252" s="190">
        <v>42660</v>
      </c>
      <c r="C252" s="190"/>
      <c r="D252" s="191" t="s">
        <v>346</v>
      </c>
      <c r="E252" s="192" t="s">
        <v>622</v>
      </c>
      <c r="F252" s="193">
        <v>125</v>
      </c>
      <c r="G252" s="192"/>
      <c r="H252" s="192">
        <v>160</v>
      </c>
      <c r="I252" s="194">
        <v>160</v>
      </c>
      <c r="J252" s="195" t="s">
        <v>680</v>
      </c>
      <c r="K252" s="196">
        <f t="shared" si="152"/>
        <v>35</v>
      </c>
      <c r="L252" s="197">
        <v>0.28000000000000003</v>
      </c>
      <c r="M252" s="192" t="s">
        <v>590</v>
      </c>
      <c r="N252" s="198">
        <v>42803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74</v>
      </c>
      <c r="B253" s="190">
        <v>42660</v>
      </c>
      <c r="C253" s="190"/>
      <c r="D253" s="191" t="s">
        <v>469</v>
      </c>
      <c r="E253" s="192" t="s">
        <v>622</v>
      </c>
      <c r="F253" s="193">
        <v>114</v>
      </c>
      <c r="G253" s="192"/>
      <c r="H253" s="192">
        <v>145</v>
      </c>
      <c r="I253" s="194">
        <v>145</v>
      </c>
      <c r="J253" s="195" t="s">
        <v>680</v>
      </c>
      <c r="K253" s="196">
        <f t="shared" si="152"/>
        <v>31</v>
      </c>
      <c r="L253" s="197">
        <f t="shared" ref="L253:L255" si="154">K253/F253</f>
        <v>0.27192982456140352</v>
      </c>
      <c r="M253" s="192" t="s">
        <v>590</v>
      </c>
      <c r="N253" s="198">
        <v>42859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75</v>
      </c>
      <c r="B254" s="190">
        <v>42660</v>
      </c>
      <c r="C254" s="190"/>
      <c r="D254" s="191" t="s">
        <v>728</v>
      </c>
      <c r="E254" s="192" t="s">
        <v>622</v>
      </c>
      <c r="F254" s="193">
        <v>212</v>
      </c>
      <c r="G254" s="192"/>
      <c r="H254" s="192">
        <v>280</v>
      </c>
      <c r="I254" s="194">
        <v>276</v>
      </c>
      <c r="J254" s="195" t="s">
        <v>729</v>
      </c>
      <c r="K254" s="196">
        <f t="shared" si="152"/>
        <v>68</v>
      </c>
      <c r="L254" s="197">
        <f t="shared" si="154"/>
        <v>0.32075471698113206</v>
      </c>
      <c r="M254" s="192" t="s">
        <v>590</v>
      </c>
      <c r="N254" s="198">
        <v>42858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76</v>
      </c>
      <c r="B255" s="190">
        <v>42678</v>
      </c>
      <c r="C255" s="190"/>
      <c r="D255" s="191" t="s">
        <v>457</v>
      </c>
      <c r="E255" s="192" t="s">
        <v>622</v>
      </c>
      <c r="F255" s="193">
        <v>155</v>
      </c>
      <c r="G255" s="192"/>
      <c r="H255" s="192">
        <v>210</v>
      </c>
      <c r="I255" s="194">
        <v>210</v>
      </c>
      <c r="J255" s="195" t="s">
        <v>730</v>
      </c>
      <c r="K255" s="196">
        <f t="shared" si="152"/>
        <v>55</v>
      </c>
      <c r="L255" s="197">
        <f t="shared" si="154"/>
        <v>0.35483870967741937</v>
      </c>
      <c r="M255" s="192" t="s">
        <v>590</v>
      </c>
      <c r="N255" s="198">
        <v>42944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9">
        <v>77</v>
      </c>
      <c r="B256" s="200">
        <v>42710</v>
      </c>
      <c r="C256" s="200"/>
      <c r="D256" s="201" t="s">
        <v>731</v>
      </c>
      <c r="E256" s="202" t="s">
        <v>622</v>
      </c>
      <c r="F256" s="203">
        <v>150.5</v>
      </c>
      <c r="G256" s="203"/>
      <c r="H256" s="204">
        <v>72.5</v>
      </c>
      <c r="I256" s="204">
        <v>174</v>
      </c>
      <c r="J256" s="205" t="s">
        <v>732</v>
      </c>
      <c r="K256" s="206">
        <v>-78</v>
      </c>
      <c r="L256" s="207">
        <v>-0.51827242524916906</v>
      </c>
      <c r="M256" s="203" t="s">
        <v>603</v>
      </c>
      <c r="N256" s="200">
        <v>43333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78</v>
      </c>
      <c r="B257" s="190">
        <v>42712</v>
      </c>
      <c r="C257" s="190"/>
      <c r="D257" s="191" t="s">
        <v>733</v>
      </c>
      <c r="E257" s="192" t="s">
        <v>622</v>
      </c>
      <c r="F257" s="193">
        <v>380</v>
      </c>
      <c r="G257" s="192"/>
      <c r="H257" s="192">
        <v>478</v>
      </c>
      <c r="I257" s="194">
        <v>468</v>
      </c>
      <c r="J257" s="195" t="s">
        <v>680</v>
      </c>
      <c r="K257" s="196">
        <f t="shared" ref="K257:K259" si="155">H257-F257</f>
        <v>98</v>
      </c>
      <c r="L257" s="197">
        <f t="shared" ref="L257:L259" si="156">K257/F257</f>
        <v>0.25789473684210529</v>
      </c>
      <c r="M257" s="192" t="s">
        <v>590</v>
      </c>
      <c r="N257" s="198">
        <v>43025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79</v>
      </c>
      <c r="B258" s="190">
        <v>42734</v>
      </c>
      <c r="C258" s="190"/>
      <c r="D258" s="191" t="s">
        <v>109</v>
      </c>
      <c r="E258" s="192" t="s">
        <v>622</v>
      </c>
      <c r="F258" s="193">
        <v>305</v>
      </c>
      <c r="G258" s="192"/>
      <c r="H258" s="192">
        <v>375</v>
      </c>
      <c r="I258" s="194">
        <v>375</v>
      </c>
      <c r="J258" s="195" t="s">
        <v>680</v>
      </c>
      <c r="K258" s="196">
        <f t="shared" si="155"/>
        <v>70</v>
      </c>
      <c r="L258" s="197">
        <f t="shared" si="156"/>
        <v>0.22950819672131148</v>
      </c>
      <c r="M258" s="192" t="s">
        <v>590</v>
      </c>
      <c r="N258" s="198">
        <v>42768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80</v>
      </c>
      <c r="B259" s="190">
        <v>42739</v>
      </c>
      <c r="C259" s="190"/>
      <c r="D259" s="191" t="s">
        <v>95</v>
      </c>
      <c r="E259" s="192" t="s">
        <v>622</v>
      </c>
      <c r="F259" s="193">
        <v>99.5</v>
      </c>
      <c r="G259" s="192"/>
      <c r="H259" s="192">
        <v>158</v>
      </c>
      <c r="I259" s="194">
        <v>158</v>
      </c>
      <c r="J259" s="195" t="s">
        <v>680</v>
      </c>
      <c r="K259" s="196">
        <f t="shared" si="155"/>
        <v>58.5</v>
      </c>
      <c r="L259" s="197">
        <f t="shared" si="156"/>
        <v>0.5879396984924623</v>
      </c>
      <c r="M259" s="192" t="s">
        <v>590</v>
      </c>
      <c r="N259" s="198">
        <v>42898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81</v>
      </c>
      <c r="B260" s="190">
        <v>42739</v>
      </c>
      <c r="C260" s="190"/>
      <c r="D260" s="191" t="s">
        <v>95</v>
      </c>
      <c r="E260" s="192" t="s">
        <v>622</v>
      </c>
      <c r="F260" s="193">
        <v>99.5</v>
      </c>
      <c r="G260" s="192"/>
      <c r="H260" s="192">
        <v>158</v>
      </c>
      <c r="I260" s="194">
        <v>158</v>
      </c>
      <c r="J260" s="195" t="s">
        <v>680</v>
      </c>
      <c r="K260" s="196">
        <v>58.5</v>
      </c>
      <c r="L260" s="197">
        <v>0.58793969849246197</v>
      </c>
      <c r="M260" s="192" t="s">
        <v>590</v>
      </c>
      <c r="N260" s="198">
        <v>42898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82</v>
      </c>
      <c r="B261" s="190">
        <v>42786</v>
      </c>
      <c r="C261" s="190"/>
      <c r="D261" s="191" t="s">
        <v>186</v>
      </c>
      <c r="E261" s="192" t="s">
        <v>622</v>
      </c>
      <c r="F261" s="193">
        <v>140.5</v>
      </c>
      <c r="G261" s="192"/>
      <c r="H261" s="192">
        <v>220</v>
      </c>
      <c r="I261" s="194">
        <v>220</v>
      </c>
      <c r="J261" s="195" t="s">
        <v>680</v>
      </c>
      <c r="K261" s="196">
        <f>H261-F261</f>
        <v>79.5</v>
      </c>
      <c r="L261" s="197">
        <f>K261/F261</f>
        <v>0.5658362989323843</v>
      </c>
      <c r="M261" s="192" t="s">
        <v>590</v>
      </c>
      <c r="N261" s="198">
        <v>42864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83</v>
      </c>
      <c r="B262" s="190">
        <v>42786</v>
      </c>
      <c r="C262" s="190"/>
      <c r="D262" s="191" t="s">
        <v>734</v>
      </c>
      <c r="E262" s="192" t="s">
        <v>622</v>
      </c>
      <c r="F262" s="193">
        <v>202.5</v>
      </c>
      <c r="G262" s="192"/>
      <c r="H262" s="192">
        <v>234</v>
      </c>
      <c r="I262" s="194">
        <v>234</v>
      </c>
      <c r="J262" s="195" t="s">
        <v>680</v>
      </c>
      <c r="K262" s="196">
        <v>31.5</v>
      </c>
      <c r="L262" s="197">
        <v>0.155555555555556</v>
      </c>
      <c r="M262" s="192" t="s">
        <v>590</v>
      </c>
      <c r="N262" s="198">
        <v>42836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84</v>
      </c>
      <c r="B263" s="190">
        <v>42818</v>
      </c>
      <c r="C263" s="190"/>
      <c r="D263" s="191" t="s">
        <v>735</v>
      </c>
      <c r="E263" s="192" t="s">
        <v>622</v>
      </c>
      <c r="F263" s="193">
        <v>300.5</v>
      </c>
      <c r="G263" s="192"/>
      <c r="H263" s="192">
        <v>417.5</v>
      </c>
      <c r="I263" s="194">
        <v>420</v>
      </c>
      <c r="J263" s="195" t="s">
        <v>736</v>
      </c>
      <c r="K263" s="196">
        <f>H263-F263</f>
        <v>117</v>
      </c>
      <c r="L263" s="197">
        <f>K263/F263</f>
        <v>0.38935108153078202</v>
      </c>
      <c r="M263" s="192" t="s">
        <v>590</v>
      </c>
      <c r="N263" s="198">
        <v>43070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9">
        <v>85</v>
      </c>
      <c r="B264" s="190">
        <v>42818</v>
      </c>
      <c r="C264" s="190"/>
      <c r="D264" s="191" t="s">
        <v>710</v>
      </c>
      <c r="E264" s="192" t="s">
        <v>622</v>
      </c>
      <c r="F264" s="193">
        <v>850</v>
      </c>
      <c r="G264" s="192"/>
      <c r="H264" s="192">
        <v>1042.5</v>
      </c>
      <c r="I264" s="194">
        <v>1023</v>
      </c>
      <c r="J264" s="195" t="s">
        <v>737</v>
      </c>
      <c r="K264" s="196">
        <v>192.5</v>
      </c>
      <c r="L264" s="197">
        <v>0.22647058823529401</v>
      </c>
      <c r="M264" s="192" t="s">
        <v>590</v>
      </c>
      <c r="N264" s="198">
        <v>42830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86</v>
      </c>
      <c r="B265" s="190">
        <v>42830</v>
      </c>
      <c r="C265" s="190"/>
      <c r="D265" s="191" t="s">
        <v>488</v>
      </c>
      <c r="E265" s="192" t="s">
        <v>622</v>
      </c>
      <c r="F265" s="193">
        <v>785</v>
      </c>
      <c r="G265" s="192"/>
      <c r="H265" s="192">
        <v>930</v>
      </c>
      <c r="I265" s="194">
        <v>920</v>
      </c>
      <c r="J265" s="195" t="s">
        <v>738</v>
      </c>
      <c r="K265" s="196">
        <f>H265-F265</f>
        <v>145</v>
      </c>
      <c r="L265" s="197">
        <f>K265/F265</f>
        <v>0.18471337579617833</v>
      </c>
      <c r="M265" s="192" t="s">
        <v>590</v>
      </c>
      <c r="N265" s="198">
        <v>42976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9">
        <v>87</v>
      </c>
      <c r="B266" s="200">
        <v>42831</v>
      </c>
      <c r="C266" s="200"/>
      <c r="D266" s="201" t="s">
        <v>739</v>
      </c>
      <c r="E266" s="202" t="s">
        <v>622</v>
      </c>
      <c r="F266" s="203">
        <v>40</v>
      </c>
      <c r="G266" s="203"/>
      <c r="H266" s="204">
        <v>13.1</v>
      </c>
      <c r="I266" s="204">
        <v>60</v>
      </c>
      <c r="J266" s="205" t="s">
        <v>740</v>
      </c>
      <c r="K266" s="206">
        <v>-26.9</v>
      </c>
      <c r="L266" s="207">
        <v>-0.67249999999999999</v>
      </c>
      <c r="M266" s="203" t="s">
        <v>603</v>
      </c>
      <c r="N266" s="200">
        <v>43138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88</v>
      </c>
      <c r="B267" s="190">
        <v>42837</v>
      </c>
      <c r="C267" s="190"/>
      <c r="D267" s="191" t="s">
        <v>94</v>
      </c>
      <c r="E267" s="192" t="s">
        <v>622</v>
      </c>
      <c r="F267" s="193">
        <v>289.5</v>
      </c>
      <c r="G267" s="192"/>
      <c r="H267" s="192">
        <v>354</v>
      </c>
      <c r="I267" s="194">
        <v>360</v>
      </c>
      <c r="J267" s="195" t="s">
        <v>741</v>
      </c>
      <c r="K267" s="196">
        <f t="shared" ref="K267:K275" si="157">H267-F267</f>
        <v>64.5</v>
      </c>
      <c r="L267" s="197">
        <f t="shared" ref="L267:L275" si="158">K267/F267</f>
        <v>0.22279792746113988</v>
      </c>
      <c r="M267" s="192" t="s">
        <v>590</v>
      </c>
      <c r="N267" s="198">
        <v>43040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89</v>
      </c>
      <c r="B268" s="190">
        <v>42845</v>
      </c>
      <c r="C268" s="190"/>
      <c r="D268" s="191" t="s">
        <v>427</v>
      </c>
      <c r="E268" s="192" t="s">
        <v>622</v>
      </c>
      <c r="F268" s="193">
        <v>700</v>
      </c>
      <c r="G268" s="192"/>
      <c r="H268" s="192">
        <v>840</v>
      </c>
      <c r="I268" s="194">
        <v>840</v>
      </c>
      <c r="J268" s="195" t="s">
        <v>742</v>
      </c>
      <c r="K268" s="196">
        <f t="shared" si="157"/>
        <v>140</v>
      </c>
      <c r="L268" s="197">
        <f t="shared" si="158"/>
        <v>0.2</v>
      </c>
      <c r="M268" s="192" t="s">
        <v>590</v>
      </c>
      <c r="N268" s="198">
        <v>42893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9">
        <v>90</v>
      </c>
      <c r="B269" s="190">
        <v>42887</v>
      </c>
      <c r="C269" s="190"/>
      <c r="D269" s="191" t="s">
        <v>743</v>
      </c>
      <c r="E269" s="192" t="s">
        <v>622</v>
      </c>
      <c r="F269" s="193">
        <v>130</v>
      </c>
      <c r="G269" s="192"/>
      <c r="H269" s="192">
        <v>144.25</v>
      </c>
      <c r="I269" s="194">
        <v>170</v>
      </c>
      <c r="J269" s="195" t="s">
        <v>744</v>
      </c>
      <c r="K269" s="196">
        <f t="shared" si="157"/>
        <v>14.25</v>
      </c>
      <c r="L269" s="197">
        <f t="shared" si="158"/>
        <v>0.10961538461538461</v>
      </c>
      <c r="M269" s="192" t="s">
        <v>590</v>
      </c>
      <c r="N269" s="198">
        <v>43675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91</v>
      </c>
      <c r="B270" s="190">
        <v>42901</v>
      </c>
      <c r="C270" s="190"/>
      <c r="D270" s="191" t="s">
        <v>745</v>
      </c>
      <c r="E270" s="192" t="s">
        <v>622</v>
      </c>
      <c r="F270" s="193">
        <v>214.5</v>
      </c>
      <c r="G270" s="192"/>
      <c r="H270" s="192">
        <v>262</v>
      </c>
      <c r="I270" s="194">
        <v>262</v>
      </c>
      <c r="J270" s="195" t="s">
        <v>746</v>
      </c>
      <c r="K270" s="196">
        <f t="shared" si="157"/>
        <v>47.5</v>
      </c>
      <c r="L270" s="197">
        <f t="shared" si="158"/>
        <v>0.22144522144522144</v>
      </c>
      <c r="M270" s="192" t="s">
        <v>590</v>
      </c>
      <c r="N270" s="198">
        <v>42977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92</v>
      </c>
      <c r="B271" s="221">
        <v>42933</v>
      </c>
      <c r="C271" s="221"/>
      <c r="D271" s="222" t="s">
        <v>747</v>
      </c>
      <c r="E271" s="223" t="s">
        <v>622</v>
      </c>
      <c r="F271" s="224">
        <v>370</v>
      </c>
      <c r="G271" s="223"/>
      <c r="H271" s="223">
        <v>447.5</v>
      </c>
      <c r="I271" s="225">
        <v>450</v>
      </c>
      <c r="J271" s="226" t="s">
        <v>680</v>
      </c>
      <c r="K271" s="196">
        <f t="shared" si="157"/>
        <v>77.5</v>
      </c>
      <c r="L271" s="227">
        <f t="shared" si="158"/>
        <v>0.20945945945945946</v>
      </c>
      <c r="M271" s="223" t="s">
        <v>590</v>
      </c>
      <c r="N271" s="228">
        <v>43035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93</v>
      </c>
      <c r="B272" s="221">
        <v>42943</v>
      </c>
      <c r="C272" s="221"/>
      <c r="D272" s="222" t="s">
        <v>184</v>
      </c>
      <c r="E272" s="223" t="s">
        <v>622</v>
      </c>
      <c r="F272" s="224">
        <v>657.5</v>
      </c>
      <c r="G272" s="223"/>
      <c r="H272" s="223">
        <v>825</v>
      </c>
      <c r="I272" s="225">
        <v>820</v>
      </c>
      <c r="J272" s="226" t="s">
        <v>680</v>
      </c>
      <c r="K272" s="196">
        <f t="shared" si="157"/>
        <v>167.5</v>
      </c>
      <c r="L272" s="227">
        <f t="shared" si="158"/>
        <v>0.25475285171102663</v>
      </c>
      <c r="M272" s="223" t="s">
        <v>590</v>
      </c>
      <c r="N272" s="228">
        <v>43090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94</v>
      </c>
      <c r="B273" s="190">
        <v>42964</v>
      </c>
      <c r="C273" s="190"/>
      <c r="D273" s="191" t="s">
        <v>362</v>
      </c>
      <c r="E273" s="192" t="s">
        <v>622</v>
      </c>
      <c r="F273" s="193">
        <v>605</v>
      </c>
      <c r="G273" s="192"/>
      <c r="H273" s="192">
        <v>750</v>
      </c>
      <c r="I273" s="194">
        <v>750</v>
      </c>
      <c r="J273" s="195" t="s">
        <v>738</v>
      </c>
      <c r="K273" s="196">
        <f t="shared" si="157"/>
        <v>145</v>
      </c>
      <c r="L273" s="197">
        <f t="shared" si="158"/>
        <v>0.23966942148760331</v>
      </c>
      <c r="M273" s="192" t="s">
        <v>590</v>
      </c>
      <c r="N273" s="198">
        <v>43027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9">
        <v>95</v>
      </c>
      <c r="B274" s="200">
        <v>42979</v>
      </c>
      <c r="C274" s="200"/>
      <c r="D274" s="208" t="s">
        <v>748</v>
      </c>
      <c r="E274" s="203" t="s">
        <v>622</v>
      </c>
      <c r="F274" s="203">
        <v>255</v>
      </c>
      <c r="G274" s="204"/>
      <c r="H274" s="204">
        <v>217.25</v>
      </c>
      <c r="I274" s="204">
        <v>320</v>
      </c>
      <c r="J274" s="205" t="s">
        <v>749</v>
      </c>
      <c r="K274" s="206">
        <f t="shared" si="157"/>
        <v>-37.75</v>
      </c>
      <c r="L274" s="209">
        <f t="shared" si="158"/>
        <v>-0.14803921568627451</v>
      </c>
      <c r="M274" s="203" t="s">
        <v>603</v>
      </c>
      <c r="N274" s="200">
        <v>43661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96</v>
      </c>
      <c r="B275" s="190">
        <v>42997</v>
      </c>
      <c r="C275" s="190"/>
      <c r="D275" s="191" t="s">
        <v>750</v>
      </c>
      <c r="E275" s="192" t="s">
        <v>622</v>
      </c>
      <c r="F275" s="193">
        <v>215</v>
      </c>
      <c r="G275" s="192"/>
      <c r="H275" s="192">
        <v>258</v>
      </c>
      <c r="I275" s="194">
        <v>258</v>
      </c>
      <c r="J275" s="195" t="s">
        <v>680</v>
      </c>
      <c r="K275" s="196">
        <f t="shared" si="157"/>
        <v>43</v>
      </c>
      <c r="L275" s="197">
        <f t="shared" si="158"/>
        <v>0.2</v>
      </c>
      <c r="M275" s="192" t="s">
        <v>590</v>
      </c>
      <c r="N275" s="198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9">
        <v>97</v>
      </c>
      <c r="B276" s="190">
        <v>42997</v>
      </c>
      <c r="C276" s="190"/>
      <c r="D276" s="191" t="s">
        <v>750</v>
      </c>
      <c r="E276" s="192" t="s">
        <v>622</v>
      </c>
      <c r="F276" s="193">
        <v>215</v>
      </c>
      <c r="G276" s="192"/>
      <c r="H276" s="192">
        <v>258</v>
      </c>
      <c r="I276" s="194">
        <v>258</v>
      </c>
      <c r="J276" s="226" t="s">
        <v>680</v>
      </c>
      <c r="K276" s="196">
        <v>43</v>
      </c>
      <c r="L276" s="197">
        <v>0.2</v>
      </c>
      <c r="M276" s="192" t="s">
        <v>590</v>
      </c>
      <c r="N276" s="198">
        <v>43040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98</v>
      </c>
      <c r="B277" s="221">
        <v>42998</v>
      </c>
      <c r="C277" s="221"/>
      <c r="D277" s="222" t="s">
        <v>751</v>
      </c>
      <c r="E277" s="223" t="s">
        <v>622</v>
      </c>
      <c r="F277" s="193">
        <v>75</v>
      </c>
      <c r="G277" s="223"/>
      <c r="H277" s="223">
        <v>90</v>
      </c>
      <c r="I277" s="225">
        <v>90</v>
      </c>
      <c r="J277" s="195" t="s">
        <v>752</v>
      </c>
      <c r="K277" s="196">
        <f t="shared" ref="K277:K282" si="159">H277-F277</f>
        <v>15</v>
      </c>
      <c r="L277" s="197">
        <f t="shared" ref="L277:L282" si="160">K277/F277</f>
        <v>0.2</v>
      </c>
      <c r="M277" s="192" t="s">
        <v>590</v>
      </c>
      <c r="N277" s="198">
        <v>43019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99</v>
      </c>
      <c r="B278" s="221">
        <v>43011</v>
      </c>
      <c r="C278" s="221"/>
      <c r="D278" s="222" t="s">
        <v>605</v>
      </c>
      <c r="E278" s="223" t="s">
        <v>622</v>
      </c>
      <c r="F278" s="224">
        <v>315</v>
      </c>
      <c r="G278" s="223"/>
      <c r="H278" s="223">
        <v>392</v>
      </c>
      <c r="I278" s="225">
        <v>384</v>
      </c>
      <c r="J278" s="226" t="s">
        <v>753</v>
      </c>
      <c r="K278" s="196">
        <f t="shared" si="159"/>
        <v>77</v>
      </c>
      <c r="L278" s="227">
        <f t="shared" si="160"/>
        <v>0.24444444444444444</v>
      </c>
      <c r="M278" s="223" t="s">
        <v>590</v>
      </c>
      <c r="N278" s="228">
        <v>43017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0">
        <v>100</v>
      </c>
      <c r="B279" s="221">
        <v>43013</v>
      </c>
      <c r="C279" s="221"/>
      <c r="D279" s="222" t="s">
        <v>462</v>
      </c>
      <c r="E279" s="223" t="s">
        <v>622</v>
      </c>
      <c r="F279" s="224">
        <v>145</v>
      </c>
      <c r="G279" s="223"/>
      <c r="H279" s="223">
        <v>179</v>
      </c>
      <c r="I279" s="225">
        <v>180</v>
      </c>
      <c r="J279" s="226" t="s">
        <v>754</v>
      </c>
      <c r="K279" s="196">
        <f t="shared" si="159"/>
        <v>34</v>
      </c>
      <c r="L279" s="227">
        <f t="shared" si="160"/>
        <v>0.23448275862068965</v>
      </c>
      <c r="M279" s="223" t="s">
        <v>590</v>
      </c>
      <c r="N279" s="228">
        <v>43025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101</v>
      </c>
      <c r="B280" s="221">
        <v>43014</v>
      </c>
      <c r="C280" s="221"/>
      <c r="D280" s="222" t="s">
        <v>336</v>
      </c>
      <c r="E280" s="223" t="s">
        <v>622</v>
      </c>
      <c r="F280" s="224">
        <v>256</v>
      </c>
      <c r="G280" s="223"/>
      <c r="H280" s="223">
        <v>323</v>
      </c>
      <c r="I280" s="225">
        <v>320</v>
      </c>
      <c r="J280" s="226" t="s">
        <v>680</v>
      </c>
      <c r="K280" s="196">
        <f t="shared" si="159"/>
        <v>67</v>
      </c>
      <c r="L280" s="227">
        <f t="shared" si="160"/>
        <v>0.26171875</v>
      </c>
      <c r="M280" s="223" t="s">
        <v>590</v>
      </c>
      <c r="N280" s="228">
        <v>43067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102</v>
      </c>
      <c r="B281" s="221">
        <v>43017</v>
      </c>
      <c r="C281" s="221"/>
      <c r="D281" s="222" t="s">
        <v>352</v>
      </c>
      <c r="E281" s="223" t="s">
        <v>622</v>
      </c>
      <c r="F281" s="224">
        <v>137.5</v>
      </c>
      <c r="G281" s="223"/>
      <c r="H281" s="223">
        <v>184</v>
      </c>
      <c r="I281" s="225">
        <v>183</v>
      </c>
      <c r="J281" s="226" t="s">
        <v>755</v>
      </c>
      <c r="K281" s="196">
        <f t="shared" si="159"/>
        <v>46.5</v>
      </c>
      <c r="L281" s="227">
        <f t="shared" si="160"/>
        <v>0.33818181818181819</v>
      </c>
      <c r="M281" s="223" t="s">
        <v>590</v>
      </c>
      <c r="N281" s="228">
        <v>43108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103</v>
      </c>
      <c r="B282" s="221">
        <v>43018</v>
      </c>
      <c r="C282" s="221"/>
      <c r="D282" s="222" t="s">
        <v>756</v>
      </c>
      <c r="E282" s="223" t="s">
        <v>622</v>
      </c>
      <c r="F282" s="224">
        <v>125.5</v>
      </c>
      <c r="G282" s="223"/>
      <c r="H282" s="223">
        <v>158</v>
      </c>
      <c r="I282" s="225">
        <v>155</v>
      </c>
      <c r="J282" s="226" t="s">
        <v>757</v>
      </c>
      <c r="K282" s="196">
        <f t="shared" si="159"/>
        <v>32.5</v>
      </c>
      <c r="L282" s="227">
        <f t="shared" si="160"/>
        <v>0.25896414342629481</v>
      </c>
      <c r="M282" s="223" t="s">
        <v>590</v>
      </c>
      <c r="N282" s="228">
        <v>43067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104</v>
      </c>
      <c r="B283" s="221">
        <v>43018</v>
      </c>
      <c r="C283" s="221"/>
      <c r="D283" s="222" t="s">
        <v>758</v>
      </c>
      <c r="E283" s="223" t="s">
        <v>622</v>
      </c>
      <c r="F283" s="224">
        <v>895</v>
      </c>
      <c r="G283" s="223"/>
      <c r="H283" s="223">
        <v>1122.5</v>
      </c>
      <c r="I283" s="225">
        <v>1078</v>
      </c>
      <c r="J283" s="226" t="s">
        <v>759</v>
      </c>
      <c r="K283" s="196">
        <v>227.5</v>
      </c>
      <c r="L283" s="227">
        <v>0.25418994413407803</v>
      </c>
      <c r="M283" s="223" t="s">
        <v>590</v>
      </c>
      <c r="N283" s="228">
        <v>43117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105</v>
      </c>
      <c r="B284" s="221">
        <v>43020</v>
      </c>
      <c r="C284" s="221"/>
      <c r="D284" s="222" t="s">
        <v>345</v>
      </c>
      <c r="E284" s="223" t="s">
        <v>622</v>
      </c>
      <c r="F284" s="224">
        <v>525</v>
      </c>
      <c r="G284" s="223"/>
      <c r="H284" s="223">
        <v>629</v>
      </c>
      <c r="I284" s="225">
        <v>629</v>
      </c>
      <c r="J284" s="226" t="s">
        <v>680</v>
      </c>
      <c r="K284" s="196">
        <v>104</v>
      </c>
      <c r="L284" s="227">
        <v>0.19809523809523799</v>
      </c>
      <c r="M284" s="223" t="s">
        <v>590</v>
      </c>
      <c r="N284" s="228">
        <v>43119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106</v>
      </c>
      <c r="B285" s="221">
        <v>43046</v>
      </c>
      <c r="C285" s="221"/>
      <c r="D285" s="222" t="s">
        <v>387</v>
      </c>
      <c r="E285" s="223" t="s">
        <v>622</v>
      </c>
      <c r="F285" s="224">
        <v>740</v>
      </c>
      <c r="G285" s="223"/>
      <c r="H285" s="223">
        <v>892.5</v>
      </c>
      <c r="I285" s="225">
        <v>900</v>
      </c>
      <c r="J285" s="226" t="s">
        <v>760</v>
      </c>
      <c r="K285" s="196">
        <f t="shared" ref="K285:K287" si="161">H285-F285</f>
        <v>152.5</v>
      </c>
      <c r="L285" s="227">
        <f t="shared" ref="L285:L287" si="162">K285/F285</f>
        <v>0.20608108108108109</v>
      </c>
      <c r="M285" s="223" t="s">
        <v>590</v>
      </c>
      <c r="N285" s="228">
        <v>43052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107</v>
      </c>
      <c r="B286" s="190">
        <v>43073</v>
      </c>
      <c r="C286" s="190"/>
      <c r="D286" s="191" t="s">
        <v>761</v>
      </c>
      <c r="E286" s="192" t="s">
        <v>622</v>
      </c>
      <c r="F286" s="193">
        <v>118.5</v>
      </c>
      <c r="G286" s="192"/>
      <c r="H286" s="192">
        <v>143.5</v>
      </c>
      <c r="I286" s="194">
        <v>145</v>
      </c>
      <c r="J286" s="195" t="s">
        <v>612</v>
      </c>
      <c r="K286" s="196">
        <f t="shared" si="161"/>
        <v>25</v>
      </c>
      <c r="L286" s="197">
        <f t="shared" si="162"/>
        <v>0.2109704641350211</v>
      </c>
      <c r="M286" s="192" t="s">
        <v>590</v>
      </c>
      <c r="N286" s="198">
        <v>43097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99">
        <v>108</v>
      </c>
      <c r="B287" s="200">
        <v>43090</v>
      </c>
      <c r="C287" s="200"/>
      <c r="D287" s="201" t="s">
        <v>433</v>
      </c>
      <c r="E287" s="202" t="s">
        <v>622</v>
      </c>
      <c r="F287" s="203">
        <v>715</v>
      </c>
      <c r="G287" s="203"/>
      <c r="H287" s="204">
        <v>500</v>
      </c>
      <c r="I287" s="204">
        <v>872</v>
      </c>
      <c r="J287" s="205" t="s">
        <v>762</v>
      </c>
      <c r="K287" s="206">
        <f t="shared" si="161"/>
        <v>-215</v>
      </c>
      <c r="L287" s="207">
        <f t="shared" si="162"/>
        <v>-0.30069930069930068</v>
      </c>
      <c r="M287" s="203" t="s">
        <v>603</v>
      </c>
      <c r="N287" s="200">
        <v>43670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9">
        <v>109</v>
      </c>
      <c r="B288" s="190">
        <v>43098</v>
      </c>
      <c r="C288" s="190"/>
      <c r="D288" s="191" t="s">
        <v>605</v>
      </c>
      <c r="E288" s="192" t="s">
        <v>622</v>
      </c>
      <c r="F288" s="193">
        <v>435</v>
      </c>
      <c r="G288" s="192"/>
      <c r="H288" s="192">
        <v>542.5</v>
      </c>
      <c r="I288" s="194">
        <v>539</v>
      </c>
      <c r="J288" s="195" t="s">
        <v>680</v>
      </c>
      <c r="K288" s="196">
        <v>107.5</v>
      </c>
      <c r="L288" s="197">
        <v>0.247126436781609</v>
      </c>
      <c r="M288" s="192" t="s">
        <v>590</v>
      </c>
      <c r="N288" s="198">
        <v>43206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9">
        <v>110</v>
      </c>
      <c r="B289" s="190">
        <v>43098</v>
      </c>
      <c r="C289" s="190"/>
      <c r="D289" s="191" t="s">
        <v>562</v>
      </c>
      <c r="E289" s="192" t="s">
        <v>622</v>
      </c>
      <c r="F289" s="193">
        <v>885</v>
      </c>
      <c r="G289" s="192"/>
      <c r="H289" s="192">
        <v>1090</v>
      </c>
      <c r="I289" s="194">
        <v>1084</v>
      </c>
      <c r="J289" s="195" t="s">
        <v>680</v>
      </c>
      <c r="K289" s="196">
        <v>205</v>
      </c>
      <c r="L289" s="197">
        <v>0.23163841807909599</v>
      </c>
      <c r="M289" s="192" t="s">
        <v>590</v>
      </c>
      <c r="N289" s="198">
        <v>43213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111</v>
      </c>
      <c r="B290" s="230">
        <v>43192</v>
      </c>
      <c r="C290" s="230"/>
      <c r="D290" s="208" t="s">
        <v>763</v>
      </c>
      <c r="E290" s="203" t="s">
        <v>622</v>
      </c>
      <c r="F290" s="231">
        <v>478.5</v>
      </c>
      <c r="G290" s="203"/>
      <c r="H290" s="203">
        <v>442</v>
      </c>
      <c r="I290" s="204">
        <v>613</v>
      </c>
      <c r="J290" s="205" t="s">
        <v>764</v>
      </c>
      <c r="K290" s="206">
        <f t="shared" ref="K290:K293" si="163">H290-F290</f>
        <v>-36.5</v>
      </c>
      <c r="L290" s="207">
        <f t="shared" ref="L290:L293" si="164">K290/F290</f>
        <v>-7.6280041797283177E-2</v>
      </c>
      <c r="M290" s="203" t="s">
        <v>603</v>
      </c>
      <c r="N290" s="200">
        <v>43762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99">
        <v>112</v>
      </c>
      <c r="B291" s="200">
        <v>43194</v>
      </c>
      <c r="C291" s="200"/>
      <c r="D291" s="201" t="s">
        <v>765</v>
      </c>
      <c r="E291" s="202" t="s">
        <v>622</v>
      </c>
      <c r="F291" s="203">
        <f>141.5-7.3</f>
        <v>134.19999999999999</v>
      </c>
      <c r="G291" s="203"/>
      <c r="H291" s="204">
        <v>77</v>
      </c>
      <c r="I291" s="204">
        <v>180</v>
      </c>
      <c r="J291" s="205" t="s">
        <v>766</v>
      </c>
      <c r="K291" s="206">
        <f t="shared" si="163"/>
        <v>-57.199999999999989</v>
      </c>
      <c r="L291" s="207">
        <f t="shared" si="164"/>
        <v>-0.42622950819672129</v>
      </c>
      <c r="M291" s="203" t="s">
        <v>603</v>
      </c>
      <c r="N291" s="200">
        <v>43522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9">
        <v>113</v>
      </c>
      <c r="B292" s="200">
        <v>43209</v>
      </c>
      <c r="C292" s="200"/>
      <c r="D292" s="201" t="s">
        <v>767</v>
      </c>
      <c r="E292" s="202" t="s">
        <v>622</v>
      </c>
      <c r="F292" s="203">
        <v>430</v>
      </c>
      <c r="G292" s="203"/>
      <c r="H292" s="204">
        <v>220</v>
      </c>
      <c r="I292" s="204">
        <v>537</v>
      </c>
      <c r="J292" s="205" t="s">
        <v>768</v>
      </c>
      <c r="K292" s="206">
        <f t="shared" si="163"/>
        <v>-210</v>
      </c>
      <c r="L292" s="207">
        <f t="shared" si="164"/>
        <v>-0.48837209302325579</v>
      </c>
      <c r="M292" s="203" t="s">
        <v>603</v>
      </c>
      <c r="N292" s="200">
        <v>43252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114</v>
      </c>
      <c r="B293" s="221">
        <v>43220</v>
      </c>
      <c r="C293" s="221"/>
      <c r="D293" s="222" t="s">
        <v>388</v>
      </c>
      <c r="E293" s="223" t="s">
        <v>622</v>
      </c>
      <c r="F293" s="223">
        <v>153.5</v>
      </c>
      <c r="G293" s="223"/>
      <c r="H293" s="223">
        <v>196</v>
      </c>
      <c r="I293" s="225">
        <v>196</v>
      </c>
      <c r="J293" s="195" t="s">
        <v>769</v>
      </c>
      <c r="K293" s="196">
        <f t="shared" si="163"/>
        <v>42.5</v>
      </c>
      <c r="L293" s="197">
        <f t="shared" si="164"/>
        <v>0.27687296416938112</v>
      </c>
      <c r="M293" s="192" t="s">
        <v>590</v>
      </c>
      <c r="N293" s="198">
        <v>43605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99">
        <v>115</v>
      </c>
      <c r="B294" s="200">
        <v>43306</v>
      </c>
      <c r="C294" s="200"/>
      <c r="D294" s="201" t="s">
        <v>739</v>
      </c>
      <c r="E294" s="202" t="s">
        <v>622</v>
      </c>
      <c r="F294" s="203">
        <v>27.5</v>
      </c>
      <c r="G294" s="203"/>
      <c r="H294" s="204">
        <v>13.1</v>
      </c>
      <c r="I294" s="204">
        <v>60</v>
      </c>
      <c r="J294" s="205" t="s">
        <v>770</v>
      </c>
      <c r="K294" s="206">
        <v>-14.4</v>
      </c>
      <c r="L294" s="207">
        <v>-0.52363636363636401</v>
      </c>
      <c r="M294" s="203" t="s">
        <v>603</v>
      </c>
      <c r="N294" s="200">
        <v>43138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9">
        <v>116</v>
      </c>
      <c r="B295" s="230">
        <v>43318</v>
      </c>
      <c r="C295" s="230"/>
      <c r="D295" s="208" t="s">
        <v>771</v>
      </c>
      <c r="E295" s="203" t="s">
        <v>622</v>
      </c>
      <c r="F295" s="203">
        <v>148.5</v>
      </c>
      <c r="G295" s="203"/>
      <c r="H295" s="203">
        <v>102</v>
      </c>
      <c r="I295" s="204">
        <v>182</v>
      </c>
      <c r="J295" s="205" t="s">
        <v>772</v>
      </c>
      <c r="K295" s="206">
        <f>H295-F295</f>
        <v>-46.5</v>
      </c>
      <c r="L295" s="207">
        <f>K295/F295</f>
        <v>-0.31313131313131315</v>
      </c>
      <c r="M295" s="203" t="s">
        <v>603</v>
      </c>
      <c r="N295" s="200">
        <v>43661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117</v>
      </c>
      <c r="B296" s="190">
        <v>43335</v>
      </c>
      <c r="C296" s="190"/>
      <c r="D296" s="191" t="s">
        <v>773</v>
      </c>
      <c r="E296" s="192" t="s">
        <v>622</v>
      </c>
      <c r="F296" s="223">
        <v>285</v>
      </c>
      <c r="G296" s="192"/>
      <c r="H296" s="192">
        <v>355</v>
      </c>
      <c r="I296" s="194">
        <v>364</v>
      </c>
      <c r="J296" s="195" t="s">
        <v>774</v>
      </c>
      <c r="K296" s="196">
        <v>70</v>
      </c>
      <c r="L296" s="197">
        <v>0.24561403508771901</v>
      </c>
      <c r="M296" s="192" t="s">
        <v>590</v>
      </c>
      <c r="N296" s="198">
        <v>43455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9">
        <v>118</v>
      </c>
      <c r="B297" s="190">
        <v>43341</v>
      </c>
      <c r="C297" s="190"/>
      <c r="D297" s="191" t="s">
        <v>376</v>
      </c>
      <c r="E297" s="192" t="s">
        <v>622</v>
      </c>
      <c r="F297" s="223">
        <v>525</v>
      </c>
      <c r="G297" s="192"/>
      <c r="H297" s="192">
        <v>585</v>
      </c>
      <c r="I297" s="194">
        <v>635</v>
      </c>
      <c r="J297" s="195" t="s">
        <v>775</v>
      </c>
      <c r="K297" s="196">
        <f t="shared" ref="K297:K314" si="165">H297-F297</f>
        <v>60</v>
      </c>
      <c r="L297" s="197">
        <f t="shared" ref="L297:L314" si="166">K297/F297</f>
        <v>0.11428571428571428</v>
      </c>
      <c r="M297" s="192" t="s">
        <v>590</v>
      </c>
      <c r="N297" s="198">
        <v>43662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9">
        <v>119</v>
      </c>
      <c r="B298" s="190">
        <v>43395</v>
      </c>
      <c r="C298" s="190"/>
      <c r="D298" s="191" t="s">
        <v>362</v>
      </c>
      <c r="E298" s="192" t="s">
        <v>622</v>
      </c>
      <c r="F298" s="223">
        <v>475</v>
      </c>
      <c r="G298" s="192"/>
      <c r="H298" s="192">
        <v>574</v>
      </c>
      <c r="I298" s="194">
        <v>570</v>
      </c>
      <c r="J298" s="195" t="s">
        <v>680</v>
      </c>
      <c r="K298" s="196">
        <f t="shared" si="165"/>
        <v>99</v>
      </c>
      <c r="L298" s="197">
        <f t="shared" si="166"/>
        <v>0.20842105263157895</v>
      </c>
      <c r="M298" s="192" t="s">
        <v>590</v>
      </c>
      <c r="N298" s="198">
        <v>43403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120</v>
      </c>
      <c r="B299" s="221">
        <v>43397</v>
      </c>
      <c r="C299" s="221"/>
      <c r="D299" s="222" t="s">
        <v>383</v>
      </c>
      <c r="E299" s="223" t="s">
        <v>622</v>
      </c>
      <c r="F299" s="223">
        <v>707.5</v>
      </c>
      <c r="G299" s="223"/>
      <c r="H299" s="223">
        <v>872</v>
      </c>
      <c r="I299" s="225">
        <v>872</v>
      </c>
      <c r="J299" s="226" t="s">
        <v>680</v>
      </c>
      <c r="K299" s="196">
        <f t="shared" si="165"/>
        <v>164.5</v>
      </c>
      <c r="L299" s="227">
        <f t="shared" si="166"/>
        <v>0.23250883392226149</v>
      </c>
      <c r="M299" s="223" t="s">
        <v>590</v>
      </c>
      <c r="N299" s="228">
        <v>43482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0">
        <v>121</v>
      </c>
      <c r="B300" s="221">
        <v>43398</v>
      </c>
      <c r="C300" s="221"/>
      <c r="D300" s="222" t="s">
        <v>776</v>
      </c>
      <c r="E300" s="223" t="s">
        <v>622</v>
      </c>
      <c r="F300" s="223">
        <v>162</v>
      </c>
      <c r="G300" s="223"/>
      <c r="H300" s="223">
        <v>204</v>
      </c>
      <c r="I300" s="225">
        <v>209</v>
      </c>
      <c r="J300" s="226" t="s">
        <v>777</v>
      </c>
      <c r="K300" s="196">
        <f t="shared" si="165"/>
        <v>42</v>
      </c>
      <c r="L300" s="227">
        <f t="shared" si="166"/>
        <v>0.25925925925925924</v>
      </c>
      <c r="M300" s="223" t="s">
        <v>590</v>
      </c>
      <c r="N300" s="228">
        <v>43539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122</v>
      </c>
      <c r="B301" s="221">
        <v>43399</v>
      </c>
      <c r="C301" s="221"/>
      <c r="D301" s="222" t="s">
        <v>481</v>
      </c>
      <c r="E301" s="223" t="s">
        <v>622</v>
      </c>
      <c r="F301" s="223">
        <v>240</v>
      </c>
      <c r="G301" s="223"/>
      <c r="H301" s="223">
        <v>297</v>
      </c>
      <c r="I301" s="225">
        <v>297</v>
      </c>
      <c r="J301" s="226" t="s">
        <v>680</v>
      </c>
      <c r="K301" s="232">
        <f t="shared" si="165"/>
        <v>57</v>
      </c>
      <c r="L301" s="227">
        <f t="shared" si="166"/>
        <v>0.23749999999999999</v>
      </c>
      <c r="M301" s="223" t="s">
        <v>590</v>
      </c>
      <c r="N301" s="228">
        <v>43417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9">
        <v>123</v>
      </c>
      <c r="B302" s="190">
        <v>43439</v>
      </c>
      <c r="C302" s="190"/>
      <c r="D302" s="191" t="s">
        <v>778</v>
      </c>
      <c r="E302" s="192" t="s">
        <v>622</v>
      </c>
      <c r="F302" s="192">
        <v>202.5</v>
      </c>
      <c r="G302" s="192"/>
      <c r="H302" s="192">
        <v>255</v>
      </c>
      <c r="I302" s="194">
        <v>252</v>
      </c>
      <c r="J302" s="195" t="s">
        <v>680</v>
      </c>
      <c r="K302" s="196">
        <f t="shared" si="165"/>
        <v>52.5</v>
      </c>
      <c r="L302" s="197">
        <f t="shared" si="166"/>
        <v>0.25925925925925924</v>
      </c>
      <c r="M302" s="192" t="s">
        <v>590</v>
      </c>
      <c r="N302" s="198">
        <v>43542</v>
      </c>
      <c r="O302" s="1"/>
      <c r="P302" s="1"/>
      <c r="Q302" s="1"/>
      <c r="R302" s="6" t="s">
        <v>779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0">
        <v>124</v>
      </c>
      <c r="B303" s="221">
        <v>43465</v>
      </c>
      <c r="C303" s="190"/>
      <c r="D303" s="222" t="s">
        <v>415</v>
      </c>
      <c r="E303" s="223" t="s">
        <v>622</v>
      </c>
      <c r="F303" s="223">
        <v>710</v>
      </c>
      <c r="G303" s="223"/>
      <c r="H303" s="223">
        <v>866</v>
      </c>
      <c r="I303" s="225">
        <v>866</v>
      </c>
      <c r="J303" s="226" t="s">
        <v>680</v>
      </c>
      <c r="K303" s="196">
        <f t="shared" si="165"/>
        <v>156</v>
      </c>
      <c r="L303" s="197">
        <f t="shared" si="166"/>
        <v>0.21971830985915494</v>
      </c>
      <c r="M303" s="192" t="s">
        <v>590</v>
      </c>
      <c r="N303" s="198">
        <v>43553</v>
      </c>
      <c r="O303" s="1"/>
      <c r="P303" s="1"/>
      <c r="Q303" s="1"/>
      <c r="R303" s="6" t="s">
        <v>779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125</v>
      </c>
      <c r="B304" s="221">
        <v>43522</v>
      </c>
      <c r="C304" s="221"/>
      <c r="D304" s="222" t="s">
        <v>153</v>
      </c>
      <c r="E304" s="223" t="s">
        <v>622</v>
      </c>
      <c r="F304" s="223">
        <v>337.25</v>
      </c>
      <c r="G304" s="223"/>
      <c r="H304" s="223">
        <v>398.5</v>
      </c>
      <c r="I304" s="225">
        <v>411</v>
      </c>
      <c r="J304" s="195" t="s">
        <v>780</v>
      </c>
      <c r="K304" s="196">
        <f t="shared" si="165"/>
        <v>61.25</v>
      </c>
      <c r="L304" s="197">
        <f t="shared" si="166"/>
        <v>0.1816160118606375</v>
      </c>
      <c r="M304" s="192" t="s">
        <v>590</v>
      </c>
      <c r="N304" s="198">
        <v>43760</v>
      </c>
      <c r="O304" s="1"/>
      <c r="P304" s="1"/>
      <c r="Q304" s="1"/>
      <c r="R304" s="6" t="s">
        <v>779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3">
        <v>126</v>
      </c>
      <c r="B305" s="234">
        <v>43559</v>
      </c>
      <c r="C305" s="234"/>
      <c r="D305" s="235" t="s">
        <v>781</v>
      </c>
      <c r="E305" s="236" t="s">
        <v>622</v>
      </c>
      <c r="F305" s="236">
        <v>130</v>
      </c>
      <c r="G305" s="236"/>
      <c r="H305" s="236">
        <v>65</v>
      </c>
      <c r="I305" s="237">
        <v>158</v>
      </c>
      <c r="J305" s="205" t="s">
        <v>782</v>
      </c>
      <c r="K305" s="206">
        <f t="shared" si="165"/>
        <v>-65</v>
      </c>
      <c r="L305" s="207">
        <f t="shared" si="166"/>
        <v>-0.5</v>
      </c>
      <c r="M305" s="203" t="s">
        <v>603</v>
      </c>
      <c r="N305" s="200">
        <v>43726</v>
      </c>
      <c r="O305" s="1"/>
      <c r="P305" s="1"/>
      <c r="Q305" s="1"/>
      <c r="R305" s="6" t="s">
        <v>783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127</v>
      </c>
      <c r="B306" s="221">
        <v>43017</v>
      </c>
      <c r="C306" s="221"/>
      <c r="D306" s="222" t="s">
        <v>186</v>
      </c>
      <c r="E306" s="223" t="s">
        <v>622</v>
      </c>
      <c r="F306" s="223">
        <v>141.5</v>
      </c>
      <c r="G306" s="223"/>
      <c r="H306" s="223">
        <v>183.5</v>
      </c>
      <c r="I306" s="225">
        <v>210</v>
      </c>
      <c r="J306" s="195" t="s">
        <v>777</v>
      </c>
      <c r="K306" s="196">
        <f t="shared" si="165"/>
        <v>42</v>
      </c>
      <c r="L306" s="197">
        <f t="shared" si="166"/>
        <v>0.29681978798586572</v>
      </c>
      <c r="M306" s="192" t="s">
        <v>590</v>
      </c>
      <c r="N306" s="198">
        <v>43042</v>
      </c>
      <c r="O306" s="1"/>
      <c r="P306" s="1"/>
      <c r="Q306" s="1"/>
      <c r="R306" s="6" t="s">
        <v>783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3">
        <v>128</v>
      </c>
      <c r="B307" s="234">
        <v>43074</v>
      </c>
      <c r="C307" s="234"/>
      <c r="D307" s="235" t="s">
        <v>784</v>
      </c>
      <c r="E307" s="236" t="s">
        <v>622</v>
      </c>
      <c r="F307" s="231">
        <v>172</v>
      </c>
      <c r="G307" s="236"/>
      <c r="H307" s="236">
        <v>155.25</v>
      </c>
      <c r="I307" s="237">
        <v>230</v>
      </c>
      <c r="J307" s="205" t="s">
        <v>785</v>
      </c>
      <c r="K307" s="206">
        <f t="shared" si="165"/>
        <v>-16.75</v>
      </c>
      <c r="L307" s="207">
        <f t="shared" si="166"/>
        <v>-9.7383720930232565E-2</v>
      </c>
      <c r="M307" s="203" t="s">
        <v>603</v>
      </c>
      <c r="N307" s="200">
        <v>43787</v>
      </c>
      <c r="O307" s="1"/>
      <c r="P307" s="1"/>
      <c r="Q307" s="1"/>
      <c r="R307" s="6" t="s">
        <v>783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129</v>
      </c>
      <c r="B308" s="221">
        <v>43398</v>
      </c>
      <c r="C308" s="221"/>
      <c r="D308" s="222" t="s">
        <v>108</v>
      </c>
      <c r="E308" s="223" t="s">
        <v>622</v>
      </c>
      <c r="F308" s="223">
        <v>698.5</v>
      </c>
      <c r="G308" s="223"/>
      <c r="H308" s="223">
        <v>890</v>
      </c>
      <c r="I308" s="225">
        <v>890</v>
      </c>
      <c r="J308" s="195" t="s">
        <v>855</v>
      </c>
      <c r="K308" s="196">
        <f t="shared" si="165"/>
        <v>191.5</v>
      </c>
      <c r="L308" s="197">
        <f t="shared" si="166"/>
        <v>0.27415891195418757</v>
      </c>
      <c r="M308" s="192" t="s">
        <v>590</v>
      </c>
      <c r="N308" s="198">
        <v>44328</v>
      </c>
      <c r="O308" s="1"/>
      <c r="P308" s="1"/>
      <c r="Q308" s="1"/>
      <c r="R308" s="6" t="s">
        <v>779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0">
        <v>130</v>
      </c>
      <c r="B309" s="221">
        <v>42877</v>
      </c>
      <c r="C309" s="221"/>
      <c r="D309" s="222" t="s">
        <v>375</v>
      </c>
      <c r="E309" s="223" t="s">
        <v>622</v>
      </c>
      <c r="F309" s="223">
        <v>127.6</v>
      </c>
      <c r="G309" s="223"/>
      <c r="H309" s="223">
        <v>138</v>
      </c>
      <c r="I309" s="225">
        <v>190</v>
      </c>
      <c r="J309" s="195" t="s">
        <v>786</v>
      </c>
      <c r="K309" s="196">
        <f t="shared" si="165"/>
        <v>10.400000000000006</v>
      </c>
      <c r="L309" s="197">
        <f t="shared" si="166"/>
        <v>8.1504702194357417E-2</v>
      </c>
      <c r="M309" s="192" t="s">
        <v>590</v>
      </c>
      <c r="N309" s="198">
        <v>43774</v>
      </c>
      <c r="O309" s="1"/>
      <c r="P309" s="1"/>
      <c r="Q309" s="1"/>
      <c r="R309" s="6" t="s">
        <v>783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0">
        <v>131</v>
      </c>
      <c r="B310" s="221">
        <v>43158</v>
      </c>
      <c r="C310" s="221"/>
      <c r="D310" s="222" t="s">
        <v>787</v>
      </c>
      <c r="E310" s="223" t="s">
        <v>622</v>
      </c>
      <c r="F310" s="223">
        <v>317</v>
      </c>
      <c r="G310" s="223"/>
      <c r="H310" s="223">
        <v>382.5</v>
      </c>
      <c r="I310" s="225">
        <v>398</v>
      </c>
      <c r="J310" s="195" t="s">
        <v>788</v>
      </c>
      <c r="K310" s="196">
        <f t="shared" si="165"/>
        <v>65.5</v>
      </c>
      <c r="L310" s="197">
        <f t="shared" si="166"/>
        <v>0.20662460567823343</v>
      </c>
      <c r="M310" s="192" t="s">
        <v>590</v>
      </c>
      <c r="N310" s="198">
        <v>44238</v>
      </c>
      <c r="O310" s="1"/>
      <c r="P310" s="1"/>
      <c r="Q310" s="1"/>
      <c r="R310" s="6" t="s">
        <v>783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33">
        <v>132</v>
      </c>
      <c r="B311" s="234">
        <v>43164</v>
      </c>
      <c r="C311" s="234"/>
      <c r="D311" s="235" t="s">
        <v>145</v>
      </c>
      <c r="E311" s="236" t="s">
        <v>622</v>
      </c>
      <c r="F311" s="231">
        <f>510-14.4</f>
        <v>495.6</v>
      </c>
      <c r="G311" s="236"/>
      <c r="H311" s="236">
        <v>350</v>
      </c>
      <c r="I311" s="237">
        <v>672</v>
      </c>
      <c r="J311" s="205" t="s">
        <v>789</v>
      </c>
      <c r="K311" s="206">
        <f t="shared" si="165"/>
        <v>-145.60000000000002</v>
      </c>
      <c r="L311" s="207">
        <f t="shared" si="166"/>
        <v>-0.29378531073446329</v>
      </c>
      <c r="M311" s="203" t="s">
        <v>603</v>
      </c>
      <c r="N311" s="200">
        <v>43887</v>
      </c>
      <c r="O311" s="1"/>
      <c r="P311" s="1"/>
      <c r="Q311" s="1"/>
      <c r="R311" s="6" t="s">
        <v>779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33">
        <v>133</v>
      </c>
      <c r="B312" s="234">
        <v>43237</v>
      </c>
      <c r="C312" s="234"/>
      <c r="D312" s="235" t="s">
        <v>473</v>
      </c>
      <c r="E312" s="236" t="s">
        <v>622</v>
      </c>
      <c r="F312" s="231">
        <v>230.3</v>
      </c>
      <c r="G312" s="236"/>
      <c r="H312" s="236">
        <v>102.5</v>
      </c>
      <c r="I312" s="237">
        <v>348</v>
      </c>
      <c r="J312" s="205" t="s">
        <v>790</v>
      </c>
      <c r="K312" s="206">
        <f t="shared" si="165"/>
        <v>-127.80000000000001</v>
      </c>
      <c r="L312" s="207">
        <f t="shared" si="166"/>
        <v>-0.55492835432045162</v>
      </c>
      <c r="M312" s="203" t="s">
        <v>603</v>
      </c>
      <c r="N312" s="200">
        <v>43896</v>
      </c>
      <c r="O312" s="1"/>
      <c r="P312" s="1"/>
      <c r="Q312" s="1"/>
      <c r="R312" s="6" t="s">
        <v>779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0">
        <v>134</v>
      </c>
      <c r="B313" s="221">
        <v>43258</v>
      </c>
      <c r="C313" s="221"/>
      <c r="D313" s="222" t="s">
        <v>438</v>
      </c>
      <c r="E313" s="223" t="s">
        <v>622</v>
      </c>
      <c r="F313" s="223">
        <f>342.5-5.1</f>
        <v>337.4</v>
      </c>
      <c r="G313" s="223"/>
      <c r="H313" s="223">
        <v>412.5</v>
      </c>
      <c r="I313" s="225">
        <v>439</v>
      </c>
      <c r="J313" s="195" t="s">
        <v>791</v>
      </c>
      <c r="K313" s="196">
        <f t="shared" si="165"/>
        <v>75.100000000000023</v>
      </c>
      <c r="L313" s="197">
        <f t="shared" si="166"/>
        <v>0.22258446947243635</v>
      </c>
      <c r="M313" s="192" t="s">
        <v>590</v>
      </c>
      <c r="N313" s="198">
        <v>44230</v>
      </c>
      <c r="O313" s="1"/>
      <c r="P313" s="1"/>
      <c r="Q313" s="1"/>
      <c r="R313" s="6" t="s">
        <v>783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4">
        <v>135</v>
      </c>
      <c r="B314" s="213">
        <v>43285</v>
      </c>
      <c r="C314" s="213"/>
      <c r="D314" s="214" t="s">
        <v>55</v>
      </c>
      <c r="E314" s="215" t="s">
        <v>622</v>
      </c>
      <c r="F314" s="215">
        <f>127.5-5.53</f>
        <v>121.97</v>
      </c>
      <c r="G314" s="216"/>
      <c r="H314" s="216">
        <v>122.5</v>
      </c>
      <c r="I314" s="216">
        <v>170</v>
      </c>
      <c r="J314" s="217" t="s">
        <v>820</v>
      </c>
      <c r="K314" s="218">
        <f t="shared" si="165"/>
        <v>0.53000000000000114</v>
      </c>
      <c r="L314" s="219">
        <f t="shared" si="166"/>
        <v>4.3453308190538747E-3</v>
      </c>
      <c r="M314" s="215" t="s">
        <v>713</v>
      </c>
      <c r="N314" s="213">
        <v>44431</v>
      </c>
      <c r="O314" s="1"/>
      <c r="P314" s="1"/>
      <c r="Q314" s="1"/>
      <c r="R314" s="6" t="s">
        <v>779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33">
        <v>136</v>
      </c>
      <c r="B315" s="234">
        <v>43294</v>
      </c>
      <c r="C315" s="234"/>
      <c r="D315" s="235" t="s">
        <v>364</v>
      </c>
      <c r="E315" s="236" t="s">
        <v>622</v>
      </c>
      <c r="F315" s="231">
        <v>46.5</v>
      </c>
      <c r="G315" s="236"/>
      <c r="H315" s="236">
        <v>17</v>
      </c>
      <c r="I315" s="237">
        <v>59</v>
      </c>
      <c r="J315" s="205" t="s">
        <v>792</v>
      </c>
      <c r="K315" s="206">
        <f t="shared" ref="K315:K323" si="167">H315-F315</f>
        <v>-29.5</v>
      </c>
      <c r="L315" s="207">
        <f t="shared" ref="L315:L323" si="168">K315/F315</f>
        <v>-0.63440860215053763</v>
      </c>
      <c r="M315" s="203" t="s">
        <v>603</v>
      </c>
      <c r="N315" s="200">
        <v>43887</v>
      </c>
      <c r="O315" s="1"/>
      <c r="P315" s="1"/>
      <c r="Q315" s="1"/>
      <c r="R315" s="6" t="s">
        <v>779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0">
        <v>137</v>
      </c>
      <c r="B316" s="221">
        <v>43396</v>
      </c>
      <c r="C316" s="221"/>
      <c r="D316" s="222" t="s">
        <v>417</v>
      </c>
      <c r="E316" s="223" t="s">
        <v>622</v>
      </c>
      <c r="F316" s="223">
        <v>156.5</v>
      </c>
      <c r="G316" s="223"/>
      <c r="H316" s="223">
        <v>207.5</v>
      </c>
      <c r="I316" s="225">
        <v>191</v>
      </c>
      <c r="J316" s="195" t="s">
        <v>680</v>
      </c>
      <c r="K316" s="196">
        <f t="shared" si="167"/>
        <v>51</v>
      </c>
      <c r="L316" s="197">
        <f t="shared" si="168"/>
        <v>0.32587859424920129</v>
      </c>
      <c r="M316" s="192" t="s">
        <v>590</v>
      </c>
      <c r="N316" s="198">
        <v>44369</v>
      </c>
      <c r="O316" s="1"/>
      <c r="P316" s="1"/>
      <c r="Q316" s="1"/>
      <c r="R316" s="6" t="s">
        <v>779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0">
        <v>138</v>
      </c>
      <c r="B317" s="221">
        <v>43439</v>
      </c>
      <c r="C317" s="221"/>
      <c r="D317" s="222" t="s">
        <v>326</v>
      </c>
      <c r="E317" s="223" t="s">
        <v>622</v>
      </c>
      <c r="F317" s="223">
        <v>259.5</v>
      </c>
      <c r="G317" s="223"/>
      <c r="H317" s="223">
        <v>320</v>
      </c>
      <c r="I317" s="225">
        <v>320</v>
      </c>
      <c r="J317" s="195" t="s">
        <v>680</v>
      </c>
      <c r="K317" s="196">
        <f t="shared" si="167"/>
        <v>60.5</v>
      </c>
      <c r="L317" s="197">
        <f t="shared" si="168"/>
        <v>0.23314065510597304</v>
      </c>
      <c r="M317" s="192" t="s">
        <v>590</v>
      </c>
      <c r="N317" s="198">
        <v>44323</v>
      </c>
      <c r="O317" s="1"/>
      <c r="P317" s="1"/>
      <c r="Q317" s="1"/>
      <c r="R317" s="6" t="s">
        <v>779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33">
        <v>139</v>
      </c>
      <c r="B318" s="234">
        <v>43439</v>
      </c>
      <c r="C318" s="234"/>
      <c r="D318" s="235" t="s">
        <v>793</v>
      </c>
      <c r="E318" s="236" t="s">
        <v>622</v>
      </c>
      <c r="F318" s="236">
        <v>715</v>
      </c>
      <c r="G318" s="236"/>
      <c r="H318" s="236">
        <v>445</v>
      </c>
      <c r="I318" s="237">
        <v>840</v>
      </c>
      <c r="J318" s="205" t="s">
        <v>794</v>
      </c>
      <c r="K318" s="206">
        <f t="shared" si="167"/>
        <v>-270</v>
      </c>
      <c r="L318" s="207">
        <f t="shared" si="168"/>
        <v>-0.3776223776223776</v>
      </c>
      <c r="M318" s="203" t="s">
        <v>603</v>
      </c>
      <c r="N318" s="200">
        <v>43800</v>
      </c>
      <c r="O318" s="1"/>
      <c r="P318" s="1"/>
      <c r="Q318" s="1"/>
      <c r="R318" s="6" t="s">
        <v>779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0">
        <v>140</v>
      </c>
      <c r="B319" s="221">
        <v>43469</v>
      </c>
      <c r="C319" s="221"/>
      <c r="D319" s="222" t="s">
        <v>158</v>
      </c>
      <c r="E319" s="223" t="s">
        <v>622</v>
      </c>
      <c r="F319" s="223">
        <v>875</v>
      </c>
      <c r="G319" s="223"/>
      <c r="H319" s="223">
        <v>1165</v>
      </c>
      <c r="I319" s="225">
        <v>1185</v>
      </c>
      <c r="J319" s="195" t="s">
        <v>795</v>
      </c>
      <c r="K319" s="196">
        <f t="shared" si="167"/>
        <v>290</v>
      </c>
      <c r="L319" s="197">
        <f t="shared" si="168"/>
        <v>0.33142857142857141</v>
      </c>
      <c r="M319" s="192" t="s">
        <v>590</v>
      </c>
      <c r="N319" s="198">
        <v>43847</v>
      </c>
      <c r="O319" s="1"/>
      <c r="P319" s="1"/>
      <c r="Q319" s="1"/>
      <c r="R319" s="6" t="s">
        <v>779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141</v>
      </c>
      <c r="B320" s="221">
        <v>43559</v>
      </c>
      <c r="C320" s="221"/>
      <c r="D320" s="222" t="s">
        <v>342</v>
      </c>
      <c r="E320" s="223" t="s">
        <v>622</v>
      </c>
      <c r="F320" s="223">
        <f>387-14.63</f>
        <v>372.37</v>
      </c>
      <c r="G320" s="223"/>
      <c r="H320" s="223">
        <v>490</v>
      </c>
      <c r="I320" s="225">
        <v>490</v>
      </c>
      <c r="J320" s="195" t="s">
        <v>680</v>
      </c>
      <c r="K320" s="196">
        <f t="shared" si="167"/>
        <v>117.63</v>
      </c>
      <c r="L320" s="197">
        <f t="shared" si="168"/>
        <v>0.31589548030185027</v>
      </c>
      <c r="M320" s="192" t="s">
        <v>590</v>
      </c>
      <c r="N320" s="198">
        <v>43850</v>
      </c>
      <c r="O320" s="1"/>
      <c r="P320" s="1"/>
      <c r="Q320" s="1"/>
      <c r="R320" s="6" t="s">
        <v>779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33">
        <v>142</v>
      </c>
      <c r="B321" s="234">
        <v>43578</v>
      </c>
      <c r="C321" s="234"/>
      <c r="D321" s="235" t="s">
        <v>796</v>
      </c>
      <c r="E321" s="236" t="s">
        <v>592</v>
      </c>
      <c r="F321" s="236">
        <v>220</v>
      </c>
      <c r="G321" s="236"/>
      <c r="H321" s="236">
        <v>127.5</v>
      </c>
      <c r="I321" s="237">
        <v>284</v>
      </c>
      <c r="J321" s="205" t="s">
        <v>797</v>
      </c>
      <c r="K321" s="206">
        <f t="shared" si="167"/>
        <v>-92.5</v>
      </c>
      <c r="L321" s="207">
        <f t="shared" si="168"/>
        <v>-0.42045454545454547</v>
      </c>
      <c r="M321" s="203" t="s">
        <v>603</v>
      </c>
      <c r="N321" s="200">
        <v>43896</v>
      </c>
      <c r="O321" s="1"/>
      <c r="P321" s="1"/>
      <c r="Q321" s="1"/>
      <c r="R321" s="6" t="s">
        <v>779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0">
        <v>143</v>
      </c>
      <c r="B322" s="221">
        <v>43622</v>
      </c>
      <c r="C322" s="221"/>
      <c r="D322" s="222" t="s">
        <v>482</v>
      </c>
      <c r="E322" s="223" t="s">
        <v>592</v>
      </c>
      <c r="F322" s="223">
        <v>332.8</v>
      </c>
      <c r="G322" s="223"/>
      <c r="H322" s="223">
        <v>405</v>
      </c>
      <c r="I322" s="225">
        <v>419</v>
      </c>
      <c r="J322" s="195" t="s">
        <v>798</v>
      </c>
      <c r="K322" s="196">
        <f t="shared" si="167"/>
        <v>72.199999999999989</v>
      </c>
      <c r="L322" s="197">
        <f t="shared" si="168"/>
        <v>0.21694711538461534</v>
      </c>
      <c r="M322" s="192" t="s">
        <v>590</v>
      </c>
      <c r="N322" s="198">
        <v>43860</v>
      </c>
      <c r="O322" s="1"/>
      <c r="P322" s="1"/>
      <c r="Q322" s="1"/>
      <c r="R322" s="6" t="s">
        <v>783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14">
        <v>144</v>
      </c>
      <c r="B323" s="213">
        <v>43641</v>
      </c>
      <c r="C323" s="213"/>
      <c r="D323" s="214" t="s">
        <v>151</v>
      </c>
      <c r="E323" s="215" t="s">
        <v>622</v>
      </c>
      <c r="F323" s="215">
        <v>386</v>
      </c>
      <c r="G323" s="216"/>
      <c r="H323" s="216">
        <v>395</v>
      </c>
      <c r="I323" s="216">
        <v>452</v>
      </c>
      <c r="J323" s="217" t="s">
        <v>799</v>
      </c>
      <c r="K323" s="218">
        <f t="shared" si="167"/>
        <v>9</v>
      </c>
      <c r="L323" s="219">
        <f t="shared" si="168"/>
        <v>2.3316062176165803E-2</v>
      </c>
      <c r="M323" s="215" t="s">
        <v>713</v>
      </c>
      <c r="N323" s="213">
        <v>43868</v>
      </c>
      <c r="O323" s="1"/>
      <c r="P323" s="1"/>
      <c r="Q323" s="1"/>
      <c r="R323" s="6" t="s">
        <v>783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14">
        <v>145</v>
      </c>
      <c r="B324" s="213">
        <v>43707</v>
      </c>
      <c r="C324" s="213"/>
      <c r="D324" s="214" t="s">
        <v>131</v>
      </c>
      <c r="E324" s="215" t="s">
        <v>622</v>
      </c>
      <c r="F324" s="215">
        <v>137.5</v>
      </c>
      <c r="G324" s="216"/>
      <c r="H324" s="216">
        <v>138.5</v>
      </c>
      <c r="I324" s="216">
        <v>190</v>
      </c>
      <c r="J324" s="217" t="s">
        <v>819</v>
      </c>
      <c r="K324" s="218">
        <f t="shared" ref="K324" si="169">H324-F324</f>
        <v>1</v>
      </c>
      <c r="L324" s="219">
        <f t="shared" ref="L324" si="170">K324/F324</f>
        <v>7.2727272727272727E-3</v>
      </c>
      <c r="M324" s="215" t="s">
        <v>713</v>
      </c>
      <c r="N324" s="213">
        <v>44432</v>
      </c>
      <c r="O324" s="1"/>
      <c r="P324" s="1"/>
      <c r="Q324" s="1"/>
      <c r="R324" s="6" t="s">
        <v>779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0">
        <v>146</v>
      </c>
      <c r="B325" s="221">
        <v>43731</v>
      </c>
      <c r="C325" s="221"/>
      <c r="D325" s="222" t="s">
        <v>429</v>
      </c>
      <c r="E325" s="223" t="s">
        <v>622</v>
      </c>
      <c r="F325" s="223">
        <v>235</v>
      </c>
      <c r="G325" s="223"/>
      <c r="H325" s="223">
        <v>295</v>
      </c>
      <c r="I325" s="225">
        <v>296</v>
      </c>
      <c r="J325" s="195" t="s">
        <v>800</v>
      </c>
      <c r="K325" s="196">
        <f t="shared" ref="K325:K331" si="171">H325-F325</f>
        <v>60</v>
      </c>
      <c r="L325" s="197">
        <f t="shared" ref="L325:L331" si="172">K325/F325</f>
        <v>0.25531914893617019</v>
      </c>
      <c r="M325" s="192" t="s">
        <v>590</v>
      </c>
      <c r="N325" s="198">
        <v>43844</v>
      </c>
      <c r="O325" s="1"/>
      <c r="P325" s="1"/>
      <c r="Q325" s="1"/>
      <c r="R325" s="6" t="s">
        <v>783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0">
        <v>147</v>
      </c>
      <c r="B326" s="221">
        <v>43752</v>
      </c>
      <c r="C326" s="221"/>
      <c r="D326" s="222" t="s">
        <v>801</v>
      </c>
      <c r="E326" s="223" t="s">
        <v>622</v>
      </c>
      <c r="F326" s="223">
        <v>277.5</v>
      </c>
      <c r="G326" s="223"/>
      <c r="H326" s="223">
        <v>333</v>
      </c>
      <c r="I326" s="225">
        <v>333</v>
      </c>
      <c r="J326" s="195" t="s">
        <v>802</v>
      </c>
      <c r="K326" s="196">
        <f t="shared" si="171"/>
        <v>55.5</v>
      </c>
      <c r="L326" s="197">
        <f t="shared" si="172"/>
        <v>0.2</v>
      </c>
      <c r="M326" s="192" t="s">
        <v>590</v>
      </c>
      <c r="N326" s="198">
        <v>43846</v>
      </c>
      <c r="O326" s="1"/>
      <c r="P326" s="1"/>
      <c r="Q326" s="1"/>
      <c r="R326" s="6" t="s">
        <v>779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0">
        <v>148</v>
      </c>
      <c r="B327" s="221">
        <v>43752</v>
      </c>
      <c r="C327" s="221"/>
      <c r="D327" s="222" t="s">
        <v>803</v>
      </c>
      <c r="E327" s="223" t="s">
        <v>622</v>
      </c>
      <c r="F327" s="223">
        <v>930</v>
      </c>
      <c r="G327" s="223"/>
      <c r="H327" s="223">
        <v>1165</v>
      </c>
      <c r="I327" s="225">
        <v>1200</v>
      </c>
      <c r="J327" s="195" t="s">
        <v>804</v>
      </c>
      <c r="K327" s="196">
        <f t="shared" si="171"/>
        <v>235</v>
      </c>
      <c r="L327" s="197">
        <f t="shared" si="172"/>
        <v>0.25268817204301075</v>
      </c>
      <c r="M327" s="192" t="s">
        <v>590</v>
      </c>
      <c r="N327" s="198">
        <v>43847</v>
      </c>
      <c r="O327" s="1"/>
      <c r="P327" s="1"/>
      <c r="Q327" s="1"/>
      <c r="R327" s="6" t="s">
        <v>783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0">
        <v>149</v>
      </c>
      <c r="B328" s="221">
        <v>43753</v>
      </c>
      <c r="C328" s="221"/>
      <c r="D328" s="222" t="s">
        <v>805</v>
      </c>
      <c r="E328" s="223" t="s">
        <v>622</v>
      </c>
      <c r="F328" s="193">
        <v>111</v>
      </c>
      <c r="G328" s="223"/>
      <c r="H328" s="223">
        <v>141</v>
      </c>
      <c r="I328" s="225">
        <v>141</v>
      </c>
      <c r="J328" s="195" t="s">
        <v>606</v>
      </c>
      <c r="K328" s="196">
        <f t="shared" si="171"/>
        <v>30</v>
      </c>
      <c r="L328" s="197">
        <f t="shared" si="172"/>
        <v>0.27027027027027029</v>
      </c>
      <c r="M328" s="192" t="s">
        <v>590</v>
      </c>
      <c r="N328" s="198">
        <v>44328</v>
      </c>
      <c r="O328" s="1"/>
      <c r="P328" s="1"/>
      <c r="Q328" s="1"/>
      <c r="R328" s="6" t="s">
        <v>783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0">
        <v>150</v>
      </c>
      <c r="B329" s="221">
        <v>43753</v>
      </c>
      <c r="C329" s="221"/>
      <c r="D329" s="222" t="s">
        <v>806</v>
      </c>
      <c r="E329" s="223" t="s">
        <v>622</v>
      </c>
      <c r="F329" s="193">
        <v>296</v>
      </c>
      <c r="G329" s="223"/>
      <c r="H329" s="223">
        <v>370</v>
      </c>
      <c r="I329" s="225">
        <v>370</v>
      </c>
      <c r="J329" s="195" t="s">
        <v>680</v>
      </c>
      <c r="K329" s="196">
        <f t="shared" si="171"/>
        <v>74</v>
      </c>
      <c r="L329" s="197">
        <f t="shared" si="172"/>
        <v>0.25</v>
      </c>
      <c r="M329" s="192" t="s">
        <v>590</v>
      </c>
      <c r="N329" s="198">
        <v>43853</v>
      </c>
      <c r="O329" s="1"/>
      <c r="P329" s="1"/>
      <c r="Q329" s="1"/>
      <c r="R329" s="6" t="s">
        <v>783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0">
        <v>151</v>
      </c>
      <c r="B330" s="221">
        <v>43754</v>
      </c>
      <c r="C330" s="221"/>
      <c r="D330" s="222" t="s">
        <v>807</v>
      </c>
      <c r="E330" s="223" t="s">
        <v>622</v>
      </c>
      <c r="F330" s="193">
        <v>300</v>
      </c>
      <c r="G330" s="223"/>
      <c r="H330" s="223">
        <v>382.5</v>
      </c>
      <c r="I330" s="225">
        <v>344</v>
      </c>
      <c r="J330" s="195" t="s">
        <v>875</v>
      </c>
      <c r="K330" s="196">
        <f t="shared" si="171"/>
        <v>82.5</v>
      </c>
      <c r="L330" s="197">
        <f t="shared" si="172"/>
        <v>0.27500000000000002</v>
      </c>
      <c r="M330" s="192" t="s">
        <v>590</v>
      </c>
      <c r="N330" s="198">
        <v>44238</v>
      </c>
      <c r="O330" s="1"/>
      <c r="P330" s="1"/>
      <c r="Q330" s="1"/>
      <c r="R330" s="6" t="s">
        <v>783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0">
        <v>152</v>
      </c>
      <c r="B331" s="221">
        <v>43832</v>
      </c>
      <c r="C331" s="221"/>
      <c r="D331" s="222" t="s">
        <v>808</v>
      </c>
      <c r="E331" s="223" t="s">
        <v>622</v>
      </c>
      <c r="F331" s="193">
        <v>495</v>
      </c>
      <c r="G331" s="223"/>
      <c r="H331" s="223">
        <v>595</v>
      </c>
      <c r="I331" s="225">
        <v>590</v>
      </c>
      <c r="J331" s="195" t="s">
        <v>871</v>
      </c>
      <c r="K331" s="196">
        <f t="shared" si="171"/>
        <v>100</v>
      </c>
      <c r="L331" s="197">
        <f t="shared" si="172"/>
        <v>0.20202020202020202</v>
      </c>
      <c r="M331" s="192" t="s">
        <v>590</v>
      </c>
      <c r="N331" s="198">
        <v>44589</v>
      </c>
      <c r="O331" s="1"/>
      <c r="P331" s="1"/>
      <c r="Q331" s="1"/>
      <c r="R331" s="6" t="s">
        <v>783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0">
        <v>153</v>
      </c>
      <c r="B332" s="221">
        <v>43966</v>
      </c>
      <c r="C332" s="221"/>
      <c r="D332" s="222" t="s">
        <v>71</v>
      </c>
      <c r="E332" s="223" t="s">
        <v>622</v>
      </c>
      <c r="F332" s="193">
        <v>67.5</v>
      </c>
      <c r="G332" s="223"/>
      <c r="H332" s="223">
        <v>86</v>
      </c>
      <c r="I332" s="225">
        <v>86</v>
      </c>
      <c r="J332" s="195" t="s">
        <v>809</v>
      </c>
      <c r="K332" s="196">
        <f t="shared" ref="K332:K339" si="173">H332-F332</f>
        <v>18.5</v>
      </c>
      <c r="L332" s="197">
        <f t="shared" ref="L332:L339" si="174">K332/F332</f>
        <v>0.27407407407407408</v>
      </c>
      <c r="M332" s="192" t="s">
        <v>590</v>
      </c>
      <c r="N332" s="198">
        <v>44008</v>
      </c>
      <c r="O332" s="1"/>
      <c r="P332" s="1"/>
      <c r="Q332" s="1"/>
      <c r="R332" s="6" t="s">
        <v>783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0">
        <v>154</v>
      </c>
      <c r="B333" s="221">
        <v>44035</v>
      </c>
      <c r="C333" s="221"/>
      <c r="D333" s="222" t="s">
        <v>481</v>
      </c>
      <c r="E333" s="223" t="s">
        <v>622</v>
      </c>
      <c r="F333" s="193">
        <v>231</v>
      </c>
      <c r="G333" s="223"/>
      <c r="H333" s="223">
        <v>281</v>
      </c>
      <c r="I333" s="225">
        <v>281</v>
      </c>
      <c r="J333" s="195" t="s">
        <v>680</v>
      </c>
      <c r="K333" s="196">
        <f t="shared" si="173"/>
        <v>50</v>
      </c>
      <c r="L333" s="197">
        <f t="shared" si="174"/>
        <v>0.21645021645021645</v>
      </c>
      <c r="M333" s="192" t="s">
        <v>590</v>
      </c>
      <c r="N333" s="198">
        <v>44358</v>
      </c>
      <c r="O333" s="1"/>
      <c r="P333" s="1"/>
      <c r="Q333" s="1"/>
      <c r="R333" s="6" t="s">
        <v>783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0">
        <v>155</v>
      </c>
      <c r="B334" s="221">
        <v>44092</v>
      </c>
      <c r="C334" s="221"/>
      <c r="D334" s="222" t="s">
        <v>406</v>
      </c>
      <c r="E334" s="223" t="s">
        <v>622</v>
      </c>
      <c r="F334" s="223">
        <v>206</v>
      </c>
      <c r="G334" s="223"/>
      <c r="H334" s="223">
        <v>248</v>
      </c>
      <c r="I334" s="225">
        <v>248</v>
      </c>
      <c r="J334" s="195" t="s">
        <v>680</v>
      </c>
      <c r="K334" s="196">
        <f t="shared" si="173"/>
        <v>42</v>
      </c>
      <c r="L334" s="197">
        <f t="shared" si="174"/>
        <v>0.20388349514563106</v>
      </c>
      <c r="M334" s="192" t="s">
        <v>590</v>
      </c>
      <c r="N334" s="198">
        <v>44214</v>
      </c>
      <c r="O334" s="1"/>
      <c r="P334" s="1"/>
      <c r="Q334" s="1"/>
      <c r="R334" s="6" t="s">
        <v>783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0">
        <v>156</v>
      </c>
      <c r="B335" s="221">
        <v>44140</v>
      </c>
      <c r="C335" s="221"/>
      <c r="D335" s="222" t="s">
        <v>406</v>
      </c>
      <c r="E335" s="223" t="s">
        <v>622</v>
      </c>
      <c r="F335" s="223">
        <v>182.5</v>
      </c>
      <c r="G335" s="223"/>
      <c r="H335" s="223">
        <v>248</v>
      </c>
      <c r="I335" s="225">
        <v>248</v>
      </c>
      <c r="J335" s="195" t="s">
        <v>680</v>
      </c>
      <c r="K335" s="196">
        <f t="shared" si="173"/>
        <v>65.5</v>
      </c>
      <c r="L335" s="197">
        <f t="shared" si="174"/>
        <v>0.35890410958904112</v>
      </c>
      <c r="M335" s="192" t="s">
        <v>590</v>
      </c>
      <c r="N335" s="198">
        <v>44214</v>
      </c>
      <c r="O335" s="1"/>
      <c r="P335" s="1"/>
      <c r="Q335" s="1"/>
      <c r="R335" s="6" t="s">
        <v>783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0">
        <v>157</v>
      </c>
      <c r="B336" s="221">
        <v>44140</v>
      </c>
      <c r="C336" s="221"/>
      <c r="D336" s="222" t="s">
        <v>326</v>
      </c>
      <c r="E336" s="223" t="s">
        <v>622</v>
      </c>
      <c r="F336" s="223">
        <v>247.5</v>
      </c>
      <c r="G336" s="223"/>
      <c r="H336" s="223">
        <v>320</v>
      </c>
      <c r="I336" s="225">
        <v>320</v>
      </c>
      <c r="J336" s="195" t="s">
        <v>680</v>
      </c>
      <c r="K336" s="196">
        <f t="shared" si="173"/>
        <v>72.5</v>
      </c>
      <c r="L336" s="197">
        <f t="shared" si="174"/>
        <v>0.29292929292929293</v>
      </c>
      <c r="M336" s="192" t="s">
        <v>590</v>
      </c>
      <c r="N336" s="198">
        <v>44323</v>
      </c>
      <c r="O336" s="1"/>
      <c r="P336" s="1"/>
      <c r="Q336" s="1"/>
      <c r="R336" s="6" t="s">
        <v>783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20">
        <v>158</v>
      </c>
      <c r="B337" s="221">
        <v>44140</v>
      </c>
      <c r="C337" s="221"/>
      <c r="D337" s="222" t="s">
        <v>272</v>
      </c>
      <c r="E337" s="223" t="s">
        <v>622</v>
      </c>
      <c r="F337" s="193">
        <v>925</v>
      </c>
      <c r="G337" s="223"/>
      <c r="H337" s="223">
        <v>1095</v>
      </c>
      <c r="I337" s="225">
        <v>1093</v>
      </c>
      <c r="J337" s="195" t="s">
        <v>810</v>
      </c>
      <c r="K337" s="196">
        <f t="shared" si="173"/>
        <v>170</v>
      </c>
      <c r="L337" s="197">
        <f t="shared" si="174"/>
        <v>0.18378378378378379</v>
      </c>
      <c r="M337" s="192" t="s">
        <v>590</v>
      </c>
      <c r="N337" s="198">
        <v>44201</v>
      </c>
      <c r="O337" s="1"/>
      <c r="P337" s="1"/>
      <c r="Q337" s="1"/>
      <c r="R337" s="6" t="s">
        <v>783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0">
        <v>159</v>
      </c>
      <c r="B338" s="221">
        <v>44140</v>
      </c>
      <c r="C338" s="221"/>
      <c r="D338" s="222" t="s">
        <v>342</v>
      </c>
      <c r="E338" s="223" t="s">
        <v>622</v>
      </c>
      <c r="F338" s="193">
        <v>332.5</v>
      </c>
      <c r="G338" s="223"/>
      <c r="H338" s="223">
        <v>393</v>
      </c>
      <c r="I338" s="225">
        <v>406</v>
      </c>
      <c r="J338" s="195" t="s">
        <v>811</v>
      </c>
      <c r="K338" s="196">
        <f t="shared" si="173"/>
        <v>60.5</v>
      </c>
      <c r="L338" s="197">
        <f t="shared" si="174"/>
        <v>0.18195488721804512</v>
      </c>
      <c r="M338" s="192" t="s">
        <v>590</v>
      </c>
      <c r="N338" s="198">
        <v>44256</v>
      </c>
      <c r="O338" s="1"/>
      <c r="P338" s="1"/>
      <c r="Q338" s="1"/>
      <c r="R338" s="6" t="s">
        <v>783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0">
        <v>160</v>
      </c>
      <c r="B339" s="221">
        <v>44141</v>
      </c>
      <c r="C339" s="221"/>
      <c r="D339" s="222" t="s">
        <v>481</v>
      </c>
      <c r="E339" s="223" t="s">
        <v>622</v>
      </c>
      <c r="F339" s="193">
        <v>231</v>
      </c>
      <c r="G339" s="223"/>
      <c r="H339" s="223">
        <v>281</v>
      </c>
      <c r="I339" s="225">
        <v>281</v>
      </c>
      <c r="J339" s="195" t="s">
        <v>680</v>
      </c>
      <c r="K339" s="196">
        <f t="shared" si="173"/>
        <v>50</v>
      </c>
      <c r="L339" s="197">
        <f t="shared" si="174"/>
        <v>0.21645021645021645</v>
      </c>
      <c r="M339" s="192" t="s">
        <v>590</v>
      </c>
      <c r="N339" s="198">
        <v>44358</v>
      </c>
      <c r="O339" s="1"/>
      <c r="P339" s="1"/>
      <c r="Q339" s="1"/>
      <c r="R339" s="6" t="s">
        <v>783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46">
        <v>161</v>
      </c>
      <c r="B340" s="239">
        <v>44187</v>
      </c>
      <c r="C340" s="239"/>
      <c r="D340" s="240" t="s">
        <v>454</v>
      </c>
      <c r="E340" s="53" t="s">
        <v>622</v>
      </c>
      <c r="F340" s="241" t="s">
        <v>812</v>
      </c>
      <c r="G340" s="53"/>
      <c r="H340" s="53"/>
      <c r="I340" s="242">
        <v>239</v>
      </c>
      <c r="J340" s="238" t="s">
        <v>593</v>
      </c>
      <c r="K340" s="238"/>
      <c r="L340" s="243"/>
      <c r="M340" s="244"/>
      <c r="N340" s="245"/>
      <c r="O340" s="1"/>
      <c r="P340" s="1"/>
      <c r="Q340" s="1"/>
      <c r="R340" s="6" t="s">
        <v>783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0">
        <v>162</v>
      </c>
      <c r="B341" s="221">
        <v>44258</v>
      </c>
      <c r="C341" s="221"/>
      <c r="D341" s="222" t="s">
        <v>808</v>
      </c>
      <c r="E341" s="223" t="s">
        <v>622</v>
      </c>
      <c r="F341" s="193">
        <v>495</v>
      </c>
      <c r="G341" s="223"/>
      <c r="H341" s="223">
        <v>595</v>
      </c>
      <c r="I341" s="225">
        <v>590</v>
      </c>
      <c r="J341" s="195" t="s">
        <v>871</v>
      </c>
      <c r="K341" s="196">
        <f t="shared" ref="K341" si="175">H341-F341</f>
        <v>100</v>
      </c>
      <c r="L341" s="197">
        <f t="shared" ref="L341" si="176">K341/F341</f>
        <v>0.20202020202020202</v>
      </c>
      <c r="M341" s="192" t="s">
        <v>590</v>
      </c>
      <c r="N341" s="198">
        <v>44589</v>
      </c>
      <c r="O341" s="1"/>
      <c r="P341" s="1"/>
      <c r="R341" s="6" t="s">
        <v>783</v>
      </c>
    </row>
    <row r="342" spans="1:26" ht="12.75" customHeight="1">
      <c r="A342" s="220">
        <v>163</v>
      </c>
      <c r="B342" s="221">
        <v>44274</v>
      </c>
      <c r="C342" s="221"/>
      <c r="D342" s="222" t="s">
        <v>342</v>
      </c>
      <c r="E342" s="223" t="s">
        <v>622</v>
      </c>
      <c r="F342" s="193">
        <v>355</v>
      </c>
      <c r="G342" s="223"/>
      <c r="H342" s="223">
        <v>422.5</v>
      </c>
      <c r="I342" s="225">
        <v>420</v>
      </c>
      <c r="J342" s="195" t="s">
        <v>813</v>
      </c>
      <c r="K342" s="196">
        <f t="shared" ref="K342:K345" si="177">H342-F342</f>
        <v>67.5</v>
      </c>
      <c r="L342" s="197">
        <f t="shared" ref="L342:L345" si="178">K342/F342</f>
        <v>0.19014084507042253</v>
      </c>
      <c r="M342" s="192" t="s">
        <v>590</v>
      </c>
      <c r="N342" s="198">
        <v>44361</v>
      </c>
      <c r="O342" s="1"/>
      <c r="R342" s="247" t="s">
        <v>783</v>
      </c>
    </row>
    <row r="343" spans="1:26" ht="12.75" customHeight="1">
      <c r="A343" s="220">
        <v>164</v>
      </c>
      <c r="B343" s="221">
        <v>44295</v>
      </c>
      <c r="C343" s="221"/>
      <c r="D343" s="222" t="s">
        <v>814</v>
      </c>
      <c r="E343" s="223" t="s">
        <v>622</v>
      </c>
      <c r="F343" s="193">
        <v>555</v>
      </c>
      <c r="G343" s="223"/>
      <c r="H343" s="223">
        <v>663</v>
      </c>
      <c r="I343" s="225">
        <v>663</v>
      </c>
      <c r="J343" s="195" t="s">
        <v>815</v>
      </c>
      <c r="K343" s="196">
        <f t="shared" si="177"/>
        <v>108</v>
      </c>
      <c r="L343" s="197">
        <f t="shared" si="178"/>
        <v>0.19459459459459461</v>
      </c>
      <c r="M343" s="192" t="s">
        <v>590</v>
      </c>
      <c r="N343" s="198">
        <v>44321</v>
      </c>
      <c r="O343" s="1"/>
      <c r="P343" s="1"/>
      <c r="Q343" s="1"/>
      <c r="R343" s="247" t="s">
        <v>783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0">
        <v>165</v>
      </c>
      <c r="B344" s="221">
        <v>44308</v>
      </c>
      <c r="C344" s="221"/>
      <c r="D344" s="222" t="s">
        <v>375</v>
      </c>
      <c r="E344" s="223" t="s">
        <v>622</v>
      </c>
      <c r="F344" s="193">
        <v>126.5</v>
      </c>
      <c r="G344" s="223"/>
      <c r="H344" s="223">
        <v>155</v>
      </c>
      <c r="I344" s="225">
        <v>155</v>
      </c>
      <c r="J344" s="195" t="s">
        <v>680</v>
      </c>
      <c r="K344" s="196">
        <f t="shared" si="177"/>
        <v>28.5</v>
      </c>
      <c r="L344" s="197">
        <f t="shared" si="178"/>
        <v>0.22529644268774704</v>
      </c>
      <c r="M344" s="192" t="s">
        <v>590</v>
      </c>
      <c r="N344" s="198">
        <v>44362</v>
      </c>
      <c r="O344" s="1"/>
      <c r="R344" s="247" t="s">
        <v>783</v>
      </c>
    </row>
    <row r="345" spans="1:26" ht="12.75" customHeight="1">
      <c r="A345" s="293">
        <v>166</v>
      </c>
      <c r="B345" s="294">
        <v>44368</v>
      </c>
      <c r="C345" s="294"/>
      <c r="D345" s="295" t="s">
        <v>393</v>
      </c>
      <c r="E345" s="296" t="s">
        <v>622</v>
      </c>
      <c r="F345" s="297">
        <v>287.5</v>
      </c>
      <c r="G345" s="296"/>
      <c r="H345" s="296">
        <v>245</v>
      </c>
      <c r="I345" s="298">
        <v>344</v>
      </c>
      <c r="J345" s="205" t="s">
        <v>852</v>
      </c>
      <c r="K345" s="206">
        <f t="shared" si="177"/>
        <v>-42.5</v>
      </c>
      <c r="L345" s="207">
        <f t="shared" si="178"/>
        <v>-0.14782608695652175</v>
      </c>
      <c r="M345" s="203" t="s">
        <v>603</v>
      </c>
      <c r="N345" s="200">
        <v>44508</v>
      </c>
      <c r="O345" s="1"/>
      <c r="R345" s="247" t="s">
        <v>783</v>
      </c>
    </row>
    <row r="346" spans="1:26" ht="12.75" customHeight="1">
      <c r="A346" s="246">
        <v>167</v>
      </c>
      <c r="B346" s="239">
        <v>44368</v>
      </c>
      <c r="C346" s="239"/>
      <c r="D346" s="240" t="s">
        <v>481</v>
      </c>
      <c r="E346" s="53" t="s">
        <v>622</v>
      </c>
      <c r="F346" s="241" t="s">
        <v>816</v>
      </c>
      <c r="G346" s="53"/>
      <c r="H346" s="53"/>
      <c r="I346" s="242">
        <v>320</v>
      </c>
      <c r="J346" s="238" t="s">
        <v>593</v>
      </c>
      <c r="K346" s="246"/>
      <c r="L346" s="239"/>
      <c r="M346" s="239"/>
      <c r="N346" s="240"/>
      <c r="O346" s="41"/>
      <c r="R346" s="247" t="s">
        <v>783</v>
      </c>
    </row>
    <row r="347" spans="1:26" ht="12.75" customHeight="1">
      <c r="A347" s="220">
        <v>168</v>
      </c>
      <c r="B347" s="221">
        <v>44406</v>
      </c>
      <c r="C347" s="221"/>
      <c r="D347" s="222" t="s">
        <v>375</v>
      </c>
      <c r="E347" s="223" t="s">
        <v>622</v>
      </c>
      <c r="F347" s="193">
        <v>162.5</v>
      </c>
      <c r="G347" s="223"/>
      <c r="H347" s="223">
        <v>200</v>
      </c>
      <c r="I347" s="225">
        <v>200</v>
      </c>
      <c r="J347" s="195" t="s">
        <v>680</v>
      </c>
      <c r="K347" s="196">
        <f t="shared" ref="K347" si="179">H347-F347</f>
        <v>37.5</v>
      </c>
      <c r="L347" s="197">
        <f t="shared" ref="L347" si="180">K347/F347</f>
        <v>0.23076923076923078</v>
      </c>
      <c r="M347" s="192" t="s">
        <v>590</v>
      </c>
      <c r="N347" s="198">
        <v>44571</v>
      </c>
      <c r="O347" s="1"/>
      <c r="R347" s="247" t="s">
        <v>783</v>
      </c>
    </row>
    <row r="348" spans="1:26" ht="12.75" customHeight="1">
      <c r="A348" s="220">
        <v>169</v>
      </c>
      <c r="B348" s="221">
        <v>44462</v>
      </c>
      <c r="C348" s="221"/>
      <c r="D348" s="222" t="s">
        <v>821</v>
      </c>
      <c r="E348" s="223" t="s">
        <v>622</v>
      </c>
      <c r="F348" s="193">
        <v>1235</v>
      </c>
      <c r="G348" s="223"/>
      <c r="H348" s="223">
        <v>1505</v>
      </c>
      <c r="I348" s="225">
        <v>1500</v>
      </c>
      <c r="J348" s="195" t="s">
        <v>680</v>
      </c>
      <c r="K348" s="196">
        <f t="shared" ref="K348" si="181">H348-F348</f>
        <v>270</v>
      </c>
      <c r="L348" s="197">
        <f t="shared" ref="L348" si="182">K348/F348</f>
        <v>0.21862348178137653</v>
      </c>
      <c r="M348" s="192" t="s">
        <v>590</v>
      </c>
      <c r="N348" s="198">
        <v>44564</v>
      </c>
      <c r="O348" s="1"/>
      <c r="R348" s="247" t="s">
        <v>783</v>
      </c>
    </row>
    <row r="349" spans="1:26" ht="12.75" customHeight="1">
      <c r="A349" s="264">
        <v>170</v>
      </c>
      <c r="B349" s="265">
        <v>44480</v>
      </c>
      <c r="C349" s="265"/>
      <c r="D349" s="266" t="s">
        <v>823</v>
      </c>
      <c r="E349" s="267" t="s">
        <v>622</v>
      </c>
      <c r="F349" s="268" t="s">
        <v>828</v>
      </c>
      <c r="G349" s="267"/>
      <c r="H349" s="267"/>
      <c r="I349" s="267">
        <v>145</v>
      </c>
      <c r="J349" s="269" t="s">
        <v>593</v>
      </c>
      <c r="K349" s="264"/>
      <c r="L349" s="265"/>
      <c r="M349" s="265"/>
      <c r="N349" s="266"/>
      <c r="O349" s="41"/>
      <c r="R349" s="247" t="s">
        <v>783</v>
      </c>
    </row>
    <row r="350" spans="1:26" ht="12.75" customHeight="1">
      <c r="A350" s="270">
        <v>171</v>
      </c>
      <c r="B350" s="271">
        <v>44481</v>
      </c>
      <c r="C350" s="271"/>
      <c r="D350" s="272" t="s">
        <v>261</v>
      </c>
      <c r="E350" s="273" t="s">
        <v>622</v>
      </c>
      <c r="F350" s="274" t="s">
        <v>825</v>
      </c>
      <c r="G350" s="273"/>
      <c r="H350" s="273"/>
      <c r="I350" s="273">
        <v>380</v>
      </c>
      <c r="J350" s="275" t="s">
        <v>593</v>
      </c>
      <c r="K350" s="270"/>
      <c r="L350" s="271"/>
      <c r="M350" s="271"/>
      <c r="N350" s="272"/>
      <c r="O350" s="41"/>
      <c r="R350" s="247" t="s">
        <v>783</v>
      </c>
    </row>
    <row r="351" spans="1:26" ht="12.75" customHeight="1">
      <c r="A351" s="270">
        <v>172</v>
      </c>
      <c r="B351" s="271">
        <v>44481</v>
      </c>
      <c r="C351" s="271"/>
      <c r="D351" s="272" t="s">
        <v>401</v>
      </c>
      <c r="E351" s="273" t="s">
        <v>622</v>
      </c>
      <c r="F351" s="274" t="s">
        <v>826</v>
      </c>
      <c r="G351" s="273"/>
      <c r="H351" s="273"/>
      <c r="I351" s="273">
        <v>56</v>
      </c>
      <c r="J351" s="275" t="s">
        <v>593</v>
      </c>
      <c r="K351" s="270"/>
      <c r="L351" s="271"/>
      <c r="M351" s="271"/>
      <c r="N351" s="272"/>
      <c r="O351" s="41"/>
      <c r="R351" s="247"/>
    </row>
    <row r="352" spans="1:26" ht="12.75" customHeight="1">
      <c r="A352" s="417">
        <v>173</v>
      </c>
      <c r="B352" s="418">
        <v>44551</v>
      </c>
      <c r="C352" s="417"/>
      <c r="D352" s="417" t="s">
        <v>119</v>
      </c>
      <c r="E352" s="419" t="s">
        <v>622</v>
      </c>
      <c r="F352" s="419">
        <v>2360</v>
      </c>
      <c r="G352" s="419"/>
      <c r="H352" s="419">
        <v>2820</v>
      </c>
      <c r="I352" s="419">
        <v>3000</v>
      </c>
      <c r="J352" s="420" t="s">
        <v>1014</v>
      </c>
      <c r="K352" s="421">
        <f t="shared" ref="K352" si="183">H352-F352</f>
        <v>460</v>
      </c>
      <c r="L352" s="422">
        <f t="shared" ref="L352" si="184">K352/F352</f>
        <v>0.19491525423728814</v>
      </c>
      <c r="M352" s="423" t="s">
        <v>590</v>
      </c>
      <c r="N352" s="424">
        <v>44608</v>
      </c>
      <c r="O352" s="41"/>
      <c r="R352" s="247"/>
    </row>
    <row r="353" spans="1:18" ht="12.75" customHeight="1">
      <c r="A353" s="276">
        <v>174</v>
      </c>
      <c r="B353" s="271">
        <v>44606</v>
      </c>
      <c r="C353" s="276"/>
      <c r="D353" s="276" t="s">
        <v>427</v>
      </c>
      <c r="E353" s="273" t="s">
        <v>622</v>
      </c>
      <c r="F353" s="273" t="s">
        <v>980</v>
      </c>
      <c r="G353" s="273"/>
      <c r="H353" s="273"/>
      <c r="I353" s="273">
        <v>764</v>
      </c>
      <c r="J353" s="273" t="s">
        <v>593</v>
      </c>
      <c r="K353" s="273"/>
      <c r="L353" s="273"/>
      <c r="M353" s="273"/>
      <c r="N353" s="276"/>
      <c r="O353" s="41"/>
      <c r="R353" s="247"/>
    </row>
    <row r="354" spans="1:18" ht="12.75" customHeight="1">
      <c r="A354" s="276">
        <v>175</v>
      </c>
      <c r="B354" s="271">
        <v>44613</v>
      </c>
      <c r="C354" s="276"/>
      <c r="D354" s="276" t="s">
        <v>821</v>
      </c>
      <c r="E354" s="273" t="s">
        <v>622</v>
      </c>
      <c r="F354" s="273" t="s">
        <v>1045</v>
      </c>
      <c r="G354" s="273"/>
      <c r="H354" s="273"/>
      <c r="I354" s="273">
        <v>1510</v>
      </c>
      <c r="J354" s="273" t="s">
        <v>593</v>
      </c>
      <c r="K354" s="273"/>
      <c r="L354" s="273"/>
      <c r="M354" s="273"/>
      <c r="N354" s="276"/>
      <c r="O354" s="41"/>
      <c r="R354" s="247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247"/>
    </row>
    <row r="356" spans="1:18" ht="12.75" customHeight="1">
      <c r="A356" s="246"/>
      <c r="B356" s="248" t="s">
        <v>817</v>
      </c>
      <c r="F356" s="56"/>
      <c r="G356" s="56"/>
      <c r="H356" s="56"/>
      <c r="I356" s="56"/>
      <c r="J356" s="41"/>
      <c r="K356" s="56"/>
      <c r="L356" s="56"/>
      <c r="M356" s="56"/>
      <c r="O356" s="41"/>
      <c r="R356" s="247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A366" s="249"/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A367" s="249"/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A368" s="53"/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  <row r="538" spans="6:18" ht="12.75" customHeight="1">
      <c r="F538" s="56"/>
      <c r="G538" s="56"/>
      <c r="H538" s="56"/>
      <c r="I538" s="56"/>
      <c r="J538" s="41"/>
      <c r="K538" s="56"/>
      <c r="L538" s="56"/>
      <c r="M538" s="56"/>
      <c r="O538" s="41"/>
      <c r="R538" s="56"/>
    </row>
    <row r="539" spans="6:18" ht="12.75" customHeight="1">
      <c r="F539" s="56"/>
      <c r="G539" s="56"/>
      <c r="H539" s="56"/>
      <c r="I539" s="56"/>
      <c r="J539" s="41"/>
      <c r="K539" s="56"/>
      <c r="L539" s="56"/>
      <c r="M539" s="56"/>
      <c r="O539" s="41"/>
      <c r="R539" s="56"/>
    </row>
    <row r="540" spans="6:18" ht="12.75" customHeight="1">
      <c r="F540" s="56"/>
      <c r="G540" s="56"/>
      <c r="H540" s="56"/>
      <c r="I540" s="56"/>
      <c r="J540" s="41"/>
      <c r="K540" s="56"/>
      <c r="L540" s="56"/>
      <c r="M540" s="56"/>
      <c r="O540" s="41"/>
      <c r="R540" s="56"/>
    </row>
    <row r="541" spans="6:18" ht="12.75" customHeight="1">
      <c r="F541" s="56"/>
      <c r="G541" s="56"/>
      <c r="H541" s="56"/>
      <c r="I541" s="56"/>
      <c r="J541" s="41"/>
      <c r="K541" s="56"/>
      <c r="L541" s="56"/>
      <c r="M541" s="56"/>
      <c r="O541" s="41"/>
      <c r="R541" s="56"/>
    </row>
  </sheetData>
  <autoFilter ref="R1:R364"/>
  <mergeCells count="21">
    <mergeCell ref="A113:A114"/>
    <mergeCell ref="B113:B114"/>
    <mergeCell ref="J113:J114"/>
    <mergeCell ref="A118:A119"/>
    <mergeCell ref="B118:B119"/>
    <mergeCell ref="J118:J119"/>
    <mergeCell ref="M118:M119"/>
    <mergeCell ref="N118:N119"/>
    <mergeCell ref="O118:O119"/>
    <mergeCell ref="P118:P119"/>
    <mergeCell ref="M113:M114"/>
    <mergeCell ref="N113:N114"/>
    <mergeCell ref="O113:O114"/>
    <mergeCell ref="P113:P114"/>
    <mergeCell ref="O76:O77"/>
    <mergeCell ref="P76:P77"/>
    <mergeCell ref="A76:A77"/>
    <mergeCell ref="B76:B77"/>
    <mergeCell ref="J76:J77"/>
    <mergeCell ref="M76:M77"/>
    <mergeCell ref="N76:N77"/>
  </mergeCells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10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2022-03-02T02:47:02Z</dcterms:modified>
</cp:coreProperties>
</file>