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F&amp;O)'!$R$1:$R$266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13" i="7"/>
  <c r="K13"/>
  <c r="M13" s="1"/>
  <c r="K43"/>
  <c r="L43"/>
  <c r="K44"/>
  <c r="M44" s="1"/>
  <c r="L44"/>
  <c r="K52"/>
  <c r="M52" s="1"/>
  <c r="K51"/>
  <c r="M51" s="1"/>
  <c r="L28"/>
  <c r="K28"/>
  <c r="L27"/>
  <c r="K27"/>
  <c r="L26"/>
  <c r="K26"/>
  <c r="M43" l="1"/>
  <c r="M27"/>
  <c r="M26"/>
  <c r="M28"/>
  <c r="L40"/>
  <c r="K40"/>
  <c r="L39"/>
  <c r="K39"/>
  <c r="L64"/>
  <c r="K64"/>
  <c r="K236"/>
  <c r="L236" s="1"/>
  <c r="K216"/>
  <c r="L216" s="1"/>
  <c r="K241"/>
  <c r="L241" s="1"/>
  <c r="K240"/>
  <c r="L240" s="1"/>
  <c r="K243"/>
  <c r="L243" s="1"/>
  <c r="K238"/>
  <c r="L238" s="1"/>
  <c r="M7"/>
  <c r="F226"/>
  <c r="K226" s="1"/>
  <c r="L226" s="1"/>
  <c r="K227"/>
  <c r="L227" s="1"/>
  <c r="K218"/>
  <c r="L218" s="1"/>
  <c r="K221"/>
  <c r="L221" s="1"/>
  <c r="K229"/>
  <c r="L229" s="1"/>
  <c r="F220"/>
  <c r="F219"/>
  <c r="K219" s="1"/>
  <c r="L219" s="1"/>
  <c r="F217"/>
  <c r="K217" s="1"/>
  <c r="L217" s="1"/>
  <c r="F197"/>
  <c r="K197" s="1"/>
  <c r="L197" s="1"/>
  <c r="F149"/>
  <c r="K149" s="1"/>
  <c r="L149" s="1"/>
  <c r="K228"/>
  <c r="L228" s="1"/>
  <c r="K232"/>
  <c r="L232" s="1"/>
  <c r="K233"/>
  <c r="L233" s="1"/>
  <c r="K225"/>
  <c r="L225" s="1"/>
  <c r="K235"/>
  <c r="L235" s="1"/>
  <c r="K231"/>
  <c r="L231" s="1"/>
  <c r="K224"/>
  <c r="L224" s="1"/>
  <c r="K213"/>
  <c r="L213" s="1"/>
  <c r="K215"/>
  <c r="L215" s="1"/>
  <c r="K212"/>
  <c r="L212" s="1"/>
  <c r="K214"/>
  <c r="L214" s="1"/>
  <c r="K143"/>
  <c r="L143" s="1"/>
  <c r="K196"/>
  <c r="L196" s="1"/>
  <c r="K210"/>
  <c r="L210" s="1"/>
  <c r="K211"/>
  <c r="L211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1"/>
  <c r="L201" s="1"/>
  <c r="K199"/>
  <c r="L199" s="1"/>
  <c r="K198"/>
  <c r="L198" s="1"/>
  <c r="K193"/>
  <c r="L193" s="1"/>
  <c r="K192"/>
  <c r="L192" s="1"/>
  <c r="K191"/>
  <c r="L191" s="1"/>
  <c r="K188"/>
  <c r="L188" s="1"/>
  <c r="K187"/>
  <c r="L187" s="1"/>
  <c r="K186"/>
  <c r="L186" s="1"/>
  <c r="K185"/>
  <c r="L185" s="1"/>
  <c r="K184"/>
  <c r="L184" s="1"/>
  <c r="K183"/>
  <c r="L183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1"/>
  <c r="L171" s="1"/>
  <c r="K169"/>
  <c r="L169" s="1"/>
  <c r="K167"/>
  <c r="L167" s="1"/>
  <c r="K165"/>
  <c r="L165" s="1"/>
  <c r="K164"/>
  <c r="L164" s="1"/>
  <c r="K163"/>
  <c r="L163" s="1"/>
  <c r="K161"/>
  <c r="L161" s="1"/>
  <c r="K160"/>
  <c r="L160" s="1"/>
  <c r="K159"/>
  <c r="L159" s="1"/>
  <c r="K158"/>
  <c r="K157"/>
  <c r="L157" s="1"/>
  <c r="K156"/>
  <c r="L156" s="1"/>
  <c r="K154"/>
  <c r="L154" s="1"/>
  <c r="K153"/>
  <c r="L153" s="1"/>
  <c r="K152"/>
  <c r="L152" s="1"/>
  <c r="K151"/>
  <c r="L151" s="1"/>
  <c r="K150"/>
  <c r="L150" s="1"/>
  <c r="H148"/>
  <c r="K148" s="1"/>
  <c r="L148" s="1"/>
  <c r="K145"/>
  <c r="L145" s="1"/>
  <c r="K144"/>
  <c r="L144" s="1"/>
  <c r="K142"/>
  <c r="L142" s="1"/>
  <c r="K141"/>
  <c r="L141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H114"/>
  <c r="K114" s="1"/>
  <c r="L114" s="1"/>
  <c r="F113"/>
  <c r="K113" s="1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D7" i="6"/>
  <c r="K6" i="4"/>
  <c r="K6" i="3"/>
  <c r="L6" i="2"/>
  <c r="M40" i="7" l="1"/>
  <c r="M39"/>
  <c r="M64"/>
</calcChain>
</file>

<file path=xl/sharedStrings.xml><?xml version="1.0" encoding="utf-8"?>
<sst xmlns="http://schemas.openxmlformats.org/spreadsheetml/2006/main" count="2549" uniqueCount="998">
  <si>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</si>
  <si>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</si>
  <si>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</si>
  <si>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</si>
  <si>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</si>
  <si>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</si>
  <si>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</si>
  <si>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</si>
  <si>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</si>
  <si>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</si>
  <si>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</si>
  <si>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</si>
  <si>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</si>
  <si>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</si>
  <si>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</si>
  <si>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</si>
  <si>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</si>
  <si>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</si>
  <si>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</si>
  <si>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</si>
  <si>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</si>
  <si>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</si>
  <si>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</si>
  <si>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</si>
  <si>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</si>
  <si>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</si>
  <si>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</si>
  <si>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</si>
  <si>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</si>
  <si>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</si>
  <si>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</si>
  <si>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</si>
  <si>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</si>
  <si>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</si>
  <si>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</si>
  <si>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</si>
  <si>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</si>
  <si>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</si>
  <si>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</si>
  <si>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</si>
  <si>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</si>
  <si>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</si>
  <si>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</si>
  <si>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</si>
  <si>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</si>
  <si>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</si>
  <si>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</si>
  <si>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</si>
  <si>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</si>
  <si>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</si>
  <si>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</si>
  <si>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</si>
  <si>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</si>
  <si>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</si>
  <si>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</si>
  <si>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</si>
  <si>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</si>
  <si>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</si>
  <si>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</si>
  <si>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</si>
  <si>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</si>
  <si>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</si>
  <si>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</si>
  <si>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</si>
  <si>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</si>
  <si>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</si>
  <si>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</si>
  <si>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</si>
  <si>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</si>
  <si>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</si>
  <si>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</si>
  <si>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</si>
  <si>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</si>
  <si>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</si>
  <si>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</si>
  <si>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</si>
  <si>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</si>
  <si>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</si>
  <si>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</si>
  <si>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</si>
  <si>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</si>
  <si>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</si>
  <si>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</si>
  <si>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</si>
  <si>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</si>
  <si>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</si>
  <si>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</si>
  <si>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</si>
  <si>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</si>
  <si>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</si>
  <si>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</si>
  <si>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</si>
  <si>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</si>
  <si>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</si>
  <si>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</si>
  <si>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</si>
  <si>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</si>
  <si>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</si>
  <si>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</si>
  <si>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</si>
  <si>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</si>
  <si>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</si>
  <si>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</si>
  <si>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</si>
  <si>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</si>
  <si>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</si>
  <si>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</si>
  <si>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</si>
  <si>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</si>
  <si>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</si>
  <si>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</si>
  <si>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</si>
  <si>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</si>
  <si>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</si>
  <si>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</si>
  <si>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</si>
  <si>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</si>
  <si>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</si>
  <si>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</si>
  <si>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</si>
  <si>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</si>
  <si>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</si>
  <si>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</si>
  <si>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</si>
  <si>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</si>
  <si>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</si>
  <si>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</si>
  <si>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</si>
  <si>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</si>
  <si>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</si>
  <si>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</si>
  <si>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</si>
  <si>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</si>
  <si>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</si>
  <si>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</si>
  <si>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</si>
  <si>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</si>
  <si>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</si>
  <si>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</si>
  <si>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</si>
  <si>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</si>
  <si>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</si>
  <si>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</si>
  <si>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</si>
  <si>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</si>
  <si>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</si>
  <si>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</si>
  <si>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</si>
  <si>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</si>
  <si>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</si>
  <si>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</si>
  <si>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</si>
  <si>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</si>
  <si>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</si>
  <si>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</si>
  <si>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</si>
  <si>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</si>
  <si>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</si>
  <si>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</si>
  <si>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</si>
  <si>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</si>
  <si>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</si>
  <si>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</si>
  <si>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</si>
  <si>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</si>
  <si>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</si>
  <si>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</si>
  <si>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</si>
  <si>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</si>
  <si>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</si>
  <si>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</si>
  <si>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</si>
  <si>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</si>
  <si>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</si>
  <si>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</si>
  <si>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</si>
  <si>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</si>
  <si>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</si>
  <si>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</si>
  <si>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</si>
  <si>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</si>
  <si>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</si>
  <si>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</si>
  <si>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</si>
  <si>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</si>
  <si>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</si>
  <si>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</si>
  <si>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</si>
  <si>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</si>
  <si>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</si>
  <si>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</si>
  <si>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</si>
  <si>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</si>
  <si>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</si>
  <si>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</si>
  <si>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</si>
  <si>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</si>
  <si>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</si>
  <si>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</si>
  <si>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</si>
  <si>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</si>
  <si>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</si>
  <si>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</si>
  <si>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</si>
  <si>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</si>
  <si>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</si>
  <si>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</si>
  <si>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</si>
  <si>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</si>
  <si>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</si>
  <si>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</si>
  <si>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</si>
  <si>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</si>
  <si>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</si>
  <si>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</si>
  <si>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</si>
  <si>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</si>
  <si>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</si>
  <si>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</si>
  <si>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</si>
  <si>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</si>
  <si>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</si>
  <si>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</si>
  <si>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</si>
  <si>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</si>
  <si>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</si>
  <si>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</si>
  <si>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</si>
  <si>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</si>
  <si>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</si>
  <si>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</si>
  <si>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</si>
  <si>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</si>
  <si>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</si>
  <si>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</si>
  <si>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</si>
  <si>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</si>
  <si>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</si>
  <si>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</si>
  <si>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</si>
  <si>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</si>
  <si>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</si>
  <si>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</si>
  <si>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</si>
  <si>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</si>
  <si>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</si>
  <si>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</si>
  <si>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</si>
  <si>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</si>
  <si>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</si>
  <si>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</si>
  <si>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</si>
  <si>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</si>
  <si>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</si>
  <si>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</si>
  <si>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</si>
  <si>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</si>
  <si>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</si>
  <si>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</si>
  <si>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</si>
  <si>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</si>
  <si>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</si>
  <si>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</si>
  <si>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</si>
  <si>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</si>
  <si>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</si>
  <si>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</si>
  <si>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</si>
  <si>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</si>
  <si>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</si>
  <si>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</si>
  <si>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</si>
  <si>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</si>
  <si>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</si>
  <si>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</si>
  <si>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</si>
  <si>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</si>
  <si>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</si>
  <si>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</si>
  <si>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</si>
  <si>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</si>
  <si>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</si>
  <si>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</si>
  <si>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</si>
  <si>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</si>
  <si>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</si>
  <si>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</si>
  <si>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</si>
  <si>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</si>
  <si>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</si>
  <si>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</si>
  <si>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</si>
  <si>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</si>
  <si>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</si>
  <si>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</si>
  <si>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</si>
  <si>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</si>
  <si>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</si>
  <si>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</si>
  <si>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</si>
  <si>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</si>
  <si>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</si>
  <si>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</si>
  <si>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</si>
  <si>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</si>
  <si>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</si>
  <si>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</si>
  <si>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</si>
  <si>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</si>
  <si>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</si>
  <si>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</si>
  <si>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</si>
  <si>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</si>
  <si>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</si>
  <si>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</si>
  <si>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</si>
  <si>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</si>
  <si>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</si>
  <si>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</si>
  <si>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</si>
  <si>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</si>
  <si>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</si>
  <si>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</si>
  <si>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</si>
  <si>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</si>
  <si>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</si>
  <si>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</si>
  <si>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</si>
  <si>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</si>
  <si>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</si>
  <si>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</si>
  <si>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</si>
  <si>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</si>
  <si>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</si>
  <si>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</si>
  <si>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</si>
  <si>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</si>
  <si>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</si>
  <si>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</si>
  <si>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</si>
  <si>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</si>
  <si>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</si>
  <si>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</si>
  <si>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</si>
  <si>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</si>
  <si>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</si>
  <si>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</si>
  <si>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</si>
  <si>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</si>
  <si>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</si>
  <si>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</si>
  <si>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</si>
  <si>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</si>
  <si>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</si>
  <si>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</si>
  <si>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</si>
  <si>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</si>
  <si>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</si>
  <si>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</si>
  <si>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</si>
  <si>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</si>
  <si>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</si>
  <si>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</si>
  <si>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</si>
  <si>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</si>
  <si>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</si>
  <si>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</si>
  <si>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</si>
  <si>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</si>
  <si>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</si>
  <si>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</si>
  <si>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</si>
  <si>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</si>
  <si>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</si>
  <si>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</si>
  <si>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</si>
  <si>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</si>
  <si>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</si>
  <si>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</si>
  <si>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</si>
  <si>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</si>
  <si>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</si>
  <si>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</si>
  <si>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</si>
  <si>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</si>
  <si>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</si>
  <si>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</si>
  <si>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</si>
  <si>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</si>
  <si>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</si>
  <si>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</si>
  <si>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</si>
  <si>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</si>
  <si>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</si>
  <si>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</si>
  <si>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</si>
  <si>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</si>
  <si>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</si>
  <si>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</si>
  <si>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</si>
  <si>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</si>
  <si>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</si>
  <si>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</si>
  <si>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</si>
  <si>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</si>
  <si>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</si>
  <si>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</si>
  <si>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</si>
  <si>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</si>
  <si>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</si>
  <si>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</si>
  <si>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</si>
  <si>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</si>
  <si>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</si>
  <si>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</si>
  <si>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</si>
  <si>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</si>
  <si>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</si>
  <si>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</si>
  <si>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</si>
  <si>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</si>
  <si>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</si>
  <si>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</si>
  <si>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</si>
  <si>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</si>
  <si>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</si>
  <si>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</si>
  <si>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</si>
  <si>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</si>
  <si>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</si>
  <si>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</si>
  <si>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</si>
  <si>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</si>
  <si>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</si>
  <si>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</si>
  <si>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</si>
  <si>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</si>
  <si>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</si>
  <si>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</si>
  <si>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</si>
  <si>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</si>
  <si>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</si>
  <si>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</si>
  <si>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</si>
  <si>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</si>
  <si>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</si>
  <si>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</si>
  <si>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</si>
  <si>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</si>
  <si>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</si>
  <si>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</si>
  <si>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</si>
  <si>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</si>
  <si>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</si>
  <si>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</si>
  <si>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</si>
  <si>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</si>
  <si>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</si>
  <si>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</si>
  <si>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</si>
  <si>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</si>
  <si>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</si>
  <si>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</si>
  <si>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</si>
  <si>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</si>
  <si>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</si>
  <si>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</si>
  <si>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</si>
  <si>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</si>
  <si>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</si>
  <si>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</si>
  <si>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</si>
  <si>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</si>
  <si>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</si>
  <si>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</si>
  <si>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</si>
  <si>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</si>
  <si>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</si>
  <si>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</si>
  <si>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</si>
  <si>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</si>
  <si>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</si>
  <si>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</si>
  <si>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</si>
  <si>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</si>
  <si>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</si>
  <si>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</si>
  <si>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</si>
  <si>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</si>
  <si>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</si>
  <si>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</si>
  <si>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</si>
  <si>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</si>
  <si>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</si>
  <si>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</si>
  <si>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</si>
  <si>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</si>
  <si>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</si>
  <si>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</si>
  <si>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</si>
  <si>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</si>
  <si>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</si>
  <si>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</si>
  <si>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</si>
  <si>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</si>
  <si>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</si>
  <si>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</si>
  <si>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</si>
  <si>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</si>
  <si>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</si>
  <si>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</si>
  <si>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</si>
  <si>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</si>
  <si>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</si>
  <si>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</si>
  <si>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</si>
  <si>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</si>
  <si>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</si>
  <si>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</si>
  <si>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</si>
  <si>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</si>
  <si>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</si>
  <si>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</si>
  <si>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</si>
  <si>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</si>
  <si>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</si>
  <si>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</si>
  <si>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</si>
  <si>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</si>
  <si>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</si>
  <si>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</si>
  <si>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</si>
  <si>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</si>
  <si>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</si>
  <si>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</si>
  <si>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</si>
  <si>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</si>
  <si>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</si>
  <si>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</si>
  <si>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</si>
  <si>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</si>
  <si>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</si>
  <si>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</si>
  <si>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</si>
  <si>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</si>
  <si>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</si>
  <si>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</si>
  <si>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</si>
  <si>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</si>
  <si>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</si>
  <si>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</si>
  <si>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</si>
  <si>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</si>
  <si>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</si>
  <si>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</si>
  <si>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</si>
  <si>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</si>
  <si>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</si>
  <si>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</si>
  <si>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</si>
  <si>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</si>
  <si>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</si>
  <si>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</si>
  <si>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</si>
  <si>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</si>
  <si>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</si>
  <si>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</si>
  <si>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</si>
  <si>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</si>
  <si>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</si>
  <si>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</si>
  <si>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</si>
  <si>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</si>
  <si>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</si>
  <si>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</si>
  <si>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</si>
  <si>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</si>
  <si>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</si>
  <si>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</si>
  <si>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</si>
  <si>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</si>
  <si>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</si>
  <si>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</si>
  <si>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</si>
  <si>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</si>
  <si>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</si>
  <si>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</si>
  <si>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</si>
  <si>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</si>
  <si>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</si>
  <si>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</si>
  <si>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</si>
  <si>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</si>
  <si>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</si>
  <si>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</si>
  <si>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</si>
  <si>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</si>
  <si>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</si>
  <si>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</si>
  <si>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</si>
  <si>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</si>
  <si>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</si>
  <si>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</si>
  <si>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</si>
  <si>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</si>
  <si>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</si>
  <si>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</si>
  <si>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</si>
  <si>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</si>
  <si>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</si>
  <si>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</si>
  <si>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</si>
  <si>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</si>
  <si>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</si>
  <si>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</si>
  <si>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</si>
  <si>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</si>
  <si>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</si>
  <si>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</si>
  <si>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</si>
  <si>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</si>
  <si>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</si>
  <si>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</si>
  <si>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</si>
  <si>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</si>
  <si>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</si>
  <si>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</si>
  <si>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</si>
  <si>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</si>
  <si>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</si>
  <si>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</si>
  <si>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</si>
  <si>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</si>
  <si>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</si>
  <si>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</si>
  <si>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</si>
  <si>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</si>
  <si>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</si>
  <si>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</si>
  <si>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</si>
  <si>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</si>
  <si>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</si>
  <si>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</si>
  <si>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</si>
  <si>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</si>
  <si>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</si>
  <si>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</si>
  <si>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</si>
  <si>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</si>
  <si>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</si>
  <si>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</si>
  <si>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</si>
  <si>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</si>
  <si>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</si>
  <si>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</si>
  <si>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</si>
  <si>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</si>
  <si>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</si>
  <si>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</si>
  <si>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</si>
  <si>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</si>
  <si>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</si>
  <si>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</si>
  <si>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</si>
  <si>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</si>
  <si>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</si>
  <si>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</si>
  <si>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</si>
  <si>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</si>
  <si>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</si>
  <si>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</si>
  <si>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</si>
  <si>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</si>
  <si>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</si>
  <si>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</si>
  <si>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</si>
  <si>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</si>
  <si>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</si>
  <si>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</si>
  <si>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</si>
  <si>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</si>
  <si>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</si>
  <si>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</si>
  <si>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</si>
  <si>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</si>
  <si>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</si>
  <si>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</si>
  <si>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</si>
  <si>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</si>
  <si>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</si>
  <si>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</si>
  <si>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</si>
  <si>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</si>
  <si>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</si>
  <si>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</si>
  <si>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</si>
  <si>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</si>
  <si>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</si>
  <si>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</si>
  <si>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</si>
  <si>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</si>
  <si>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</si>
  <si>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</si>
  <si>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</si>
  <si>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</si>
  <si>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</si>
  <si>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</si>
  <si>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</si>
  <si>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</si>
  <si>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</si>
  <si>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</si>
  <si>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</si>
  <si>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</si>
  <si>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</si>
  <si>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</si>
  <si>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</si>
  <si>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</si>
  <si>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</si>
  <si>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</si>
  <si>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</si>
  <si>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</si>
  <si>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</si>
  <si>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</si>
  <si>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</si>
  <si>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</si>
  <si>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</si>
  <si>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</si>
  <si>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</si>
  <si>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</si>
  <si>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</si>
  <si>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</si>
  <si>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</si>
  <si>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</si>
  <si>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</si>
  <si>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</si>
  <si>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</si>
  <si>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</si>
  <si>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</si>
  <si>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</si>
  <si>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</si>
  <si>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</si>
  <si>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</si>
  <si>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</si>
  <si>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</si>
  <si>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</si>
  <si>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</si>
  <si>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</si>
  <si>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</si>
  <si>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</si>
  <si>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</si>
  <si>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</si>
  <si>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</si>
  <si>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</si>
  <si>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</si>
  <si>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</si>
  <si>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</si>
  <si>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</si>
  <si>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</si>
  <si>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</si>
  <si>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</si>
  <si>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</si>
  <si>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</si>
  <si>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</si>
  <si>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</si>
  <si>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</si>
  <si>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</si>
  <si>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</si>
  <si>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</si>
  <si>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</si>
  <si>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</si>
  <si>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</si>
  <si>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</si>
  <si>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</si>
  <si>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</si>
  <si>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NSE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</si>
  <si>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</si>
  <si>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</si>
  <si>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</si>
  <si>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</si>
  <si>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</si>
  <si>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</si>
  <si>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</si>
  <si>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</si>
  <si>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</si>
  <si>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</si>
  <si>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</si>
  <si>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</si>
  <si>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</si>
  <si>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</si>
  <si>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</si>
  <si>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</si>
  <si>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</si>
  <si>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</si>
  <si>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</si>
  <si>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</si>
  <si>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</si>
  <si>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</si>
  <si>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</si>
  <si>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</si>
  <si>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</si>
  <si>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</si>
  <si>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</si>
  <si>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</si>
  <si>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</si>
  <si>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</si>
  <si>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</si>
  <si>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</si>
  <si>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</si>
  <si>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</si>
  <si>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</si>
  <si>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</si>
  <si>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</si>
  <si>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</si>
  <si>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</si>
  <si>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</si>
  <si>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</si>
  <si>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</si>
  <si>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</si>
  <si>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Sell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</si>
  <si>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</si>
  <si>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</si>
  <si>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</si>
  <si>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</si>
  <si>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</si>
  <si>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</si>
  <si>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</si>
  <si>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</si>
  <si>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330-335</t>
  </si>
  <si>
    <t>237.5-242.5</t>
  </si>
  <si>
    <t>INDUSTOWER</t>
  </si>
  <si>
    <t>187-193</t>
  </si>
  <si>
    <t>Profit of Rs.170/-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</si>
  <si>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</si>
  <si>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</si>
  <si>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</si>
  <si>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</si>
  <si>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</si>
  <si>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</si>
  <si>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</si>
  <si>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</si>
  <si>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OLGA TRADING PRIVATE LIMITED</t>
  </si>
  <si>
    <t>2235-2245</t>
  </si>
  <si>
    <t>2500-2550</t>
  </si>
  <si>
    <t>Profit of Rs.75.10</t>
  </si>
  <si>
    <t>2200-2210</t>
  </si>
  <si>
    <t>2400-2500</t>
  </si>
  <si>
    <t>1500-1530</t>
  </si>
  <si>
    <t>1800-1850</t>
  </si>
  <si>
    <t>Profit of Rs.65.5</t>
  </si>
  <si>
    <t>Profit of Rs.82.5</t>
  </si>
  <si>
    <t>Part profit of Rs.31/-</t>
  </si>
  <si>
    <t>PRISMMEDI</t>
  </si>
  <si>
    <t>NIFTY 14600 PE 4-MAR</t>
  </si>
  <si>
    <t>NIFTY MAR FUT</t>
  </si>
  <si>
    <t>SHANGAR</t>
  </si>
  <si>
    <t>GGL</t>
  </si>
  <si>
    <t>HIGHGROWTH VINCOM PRIVATE LIMITED</t>
  </si>
  <si>
    <t>TRANWAY</t>
  </si>
  <si>
    <t>Profit of Rs.7/-</t>
  </si>
  <si>
    <t>DRREDDY MAR FUT</t>
  </si>
  <si>
    <t>439-441</t>
  </si>
  <si>
    <t>7NR</t>
  </si>
  <si>
    <t>RIDDHI PINAL SHAH</t>
  </si>
  <si>
    <t>TUSHAR SHASHIKANT SHAH</t>
  </si>
  <si>
    <t>PUSHPA BHAJU</t>
  </si>
  <si>
    <t>AMDIND</t>
  </si>
  <si>
    <t>AMD Industries Limited</t>
  </si>
  <si>
    <t>B M TRADERS</t>
  </si>
  <si>
    <t>TOWER RESEARCH CAPITAL MARKETS INDIA PRIVATE LIMITED</t>
  </si>
  <si>
    <t>Himadri Speciality Chem L</t>
  </si>
  <si>
    <t>GRAVITON RESEARCH CAPITAL LLP</t>
  </si>
  <si>
    <t>XTX MARKETS LLP</t>
  </si>
  <si>
    <t>GEETA CHETAN SHAH</t>
  </si>
  <si>
    <t>QE SECURITIES</t>
  </si>
  <si>
    <t>Justdial Ltd.</t>
  </si>
  <si>
    <t>NK SECURITIES RESEARCH PRIVATE LIMITED</t>
  </si>
  <si>
    <t>3620-3640</t>
  </si>
  <si>
    <t>590-600</t>
  </si>
  <si>
    <t>3780-3820</t>
  </si>
  <si>
    <t>ESCORTS MAR FUT</t>
  </si>
  <si>
    <t>98-99</t>
  </si>
  <si>
    <t>110-115</t>
  </si>
  <si>
    <t>4600-4700</t>
  </si>
  <si>
    <t>BGJL</t>
  </si>
  <si>
    <t>MEHTA AKSHAY</t>
  </si>
  <si>
    <t>KDLL</t>
  </si>
  <si>
    <t>POONAM JAIN</t>
  </si>
  <si>
    <t>PRIMEFRESH</t>
  </si>
  <si>
    <t>RLFL</t>
  </si>
  <si>
    <t>VAIBHAV STOCK AND DERIVATIVES BROKING PRIVATE LIMITED</t>
  </si>
  <si>
    <t>RAILTEL</t>
  </si>
  <si>
    <t>Railtel Corp of Ind Ltd</t>
  </si>
  <si>
    <t>South Indian Bank Ltd.</t>
  </si>
  <si>
    <t>HI GROWTH CORPORATE SERVICES PVT LTD</t>
  </si>
  <si>
    <t>ADROIT FINANCIAL SERVICES PVT LTD</t>
  </si>
  <si>
    <t>Chemical</t>
  </si>
  <si>
    <t>Profit of Rs.29/-</t>
  </si>
  <si>
    <t>14700-14710</t>
  </si>
  <si>
    <t>Loss of Rs.18/-</t>
  </si>
  <si>
    <t>AXISBANK MAR FUT</t>
  </si>
  <si>
    <t>1720-1750</t>
  </si>
  <si>
    <t>Profit of Rs.47/-</t>
  </si>
  <si>
    <t>Profit of Rs.53/-</t>
  </si>
  <si>
    <t>BANKNIFTY 35000 PE 4-MAR</t>
  </si>
  <si>
    <t>Profit of Rs.120/-</t>
  </si>
  <si>
    <t>Profit of Rs.90/-</t>
  </si>
  <si>
    <t>COLPAL MAR FUT</t>
  </si>
  <si>
    <t>Profit of Rs.12.5/-</t>
  </si>
  <si>
    <t>PIIND MAR FUT</t>
  </si>
  <si>
    <t>2185-2195</t>
  </si>
  <si>
    <t>Profit of Rs.305/-</t>
  </si>
  <si>
    <t>Retail Research Technical Calls &amp; Fundamental Performance Report for the month of March-2021</t>
  </si>
  <si>
    <t>NEWEDGE VINIMAY PRIVATE LIMITED</t>
  </si>
  <si>
    <t>ABCINDQ</t>
  </si>
  <si>
    <t>GYAN TRADERS LIMITED</t>
  </si>
  <si>
    <t>AVENUE PROPERTIES PRIVATE LTD</t>
  </si>
  <si>
    <t>ARDI INVESTMENT AND TRADING COMPANY LIMITED</t>
  </si>
  <si>
    <t>CONCORD</t>
  </si>
  <si>
    <t>NAGI REDDY SEELAM</t>
  </si>
  <si>
    <t>GSS</t>
  </si>
  <si>
    <t>SKYVEIL TRADE SOLUTIONS LLP</t>
  </si>
  <si>
    <t>HARISH</t>
  </si>
  <si>
    <t>GIRIDHAR GUPTA SOMISETTY</t>
  </si>
  <si>
    <t>HITECHWIND</t>
  </si>
  <si>
    <t>ASHISH KANTILAL BHULA</t>
  </si>
  <si>
    <t>ADIKESAVALU RAJENDRAN</t>
  </si>
  <si>
    <t>KABIRRAMAGARWAL</t>
  </si>
  <si>
    <t>PLUTUS WEALTH MANAGEMENT LLP</t>
  </si>
  <si>
    <t>BC INDIA INVESTMENTS</t>
  </si>
  <si>
    <t>KPL</t>
  </si>
  <si>
    <t>ADITYA ARORA</t>
  </si>
  <si>
    <t>USHA GUPTA</t>
  </si>
  <si>
    <t>NILE</t>
  </si>
  <si>
    <t>KIRAN KRISHNAKANT MAJMUDAR</t>
  </si>
  <si>
    <t>OCTAWARE</t>
  </si>
  <si>
    <t>YAYESH VINOD JHAVERI HUF</t>
  </si>
  <si>
    <t>OVERSKUD MULTI ASSET MANAGEMENT PRIVATE LIMITED</t>
  </si>
  <si>
    <t>PARLEIND</t>
  </si>
  <si>
    <t>NAVEEN GUPTA</t>
  </si>
  <si>
    <t>PIL ENTERPRISE PRIVATE LIMITED</t>
  </si>
  <si>
    <t>PAZEL</t>
  </si>
  <si>
    <t>NIMESH BHARAT PATEL</t>
  </si>
  <si>
    <t>CHITRA NARAIN KHATWANI</t>
  </si>
  <si>
    <t>ROHANSHARMA</t>
  </si>
  <si>
    <t>PNC</t>
  </si>
  <si>
    <t>GANNON FINANCE INVESTMENTS LIMITED</t>
  </si>
  <si>
    <t>IDEAS.COM INDIA PRIVATE LIMITED</t>
  </si>
  <si>
    <t>MADHUSUDAN ADVISORY SERVICES INDIA PRIVATE LIMITED</t>
  </si>
  <si>
    <t>ULLAS SHAH</t>
  </si>
  <si>
    <t>ANUJ SOLANKI</t>
  </si>
  <si>
    <t>NARENDRA SHANKARLAL TANNA</t>
  </si>
  <si>
    <t>RADHEY</t>
  </si>
  <si>
    <t>ASHOKKUMAR C SANGHVI</t>
  </si>
  <si>
    <t>REGENCY</t>
  </si>
  <si>
    <t>SHUBHAM .</t>
  </si>
  <si>
    <t>RIDINGS</t>
  </si>
  <si>
    <t>KOMAL BHAVINKUMAR SHAH</t>
  </si>
  <si>
    <t>DINESHBHAI BABUBHAI CHAUDHARI</t>
  </si>
  <si>
    <t>SHARAD MOHANLAL SHAH</t>
  </si>
  <si>
    <t>SEACOAST</t>
  </si>
  <si>
    <t>KALAIYARASAN RAJANGAM MUDALIAR</t>
  </si>
  <si>
    <t>ADITYA ENTERPRISE</t>
  </si>
  <si>
    <t>PROFICIENT MERCHANDISE LIMITED</t>
  </si>
  <si>
    <t>SUDHIRKUMAR</t>
  </si>
  <si>
    <t>SHISHIND</t>
  </si>
  <si>
    <t>VARSHABEN D KORADIYA</t>
  </si>
  <si>
    <t>SHUBHAM</t>
  </si>
  <si>
    <t>NEHAANSHUGOEL</t>
  </si>
  <si>
    <t>UJAAS</t>
  </si>
  <si>
    <t>VIMLA DESAI</t>
  </si>
  <si>
    <t>YOGESH DESAI</t>
  </si>
  <si>
    <t>UNISTRMU</t>
  </si>
  <si>
    <t>PUNI LOSHO</t>
  </si>
  <si>
    <t>JATESH JAIN</t>
  </si>
  <si>
    <t>ATULAUTO</t>
  </si>
  <si>
    <t>Atul Auto Limited</t>
  </si>
  <si>
    <t>BLBLIMITED</t>
  </si>
  <si>
    <t>BLB Limited</t>
  </si>
  <si>
    <t>BRIJ RATTAN BAGRI</t>
  </si>
  <si>
    <t>COMPINFO</t>
  </si>
  <si>
    <t>Compuage Infocom Ltd</t>
  </si>
  <si>
    <t>NARAYAN SULTANIA</t>
  </si>
  <si>
    <t>DEEPAKFERT</t>
  </si>
  <si>
    <t>Deepak Fertilisers Ltd</t>
  </si>
  <si>
    <t>NATHBIOGEN</t>
  </si>
  <si>
    <t>Nath Bio-Genes (I) Ltd</t>
  </si>
  <si>
    <t>MONARCH INFRA VENTURES</t>
  </si>
  <si>
    <t>Pritish Nandy Comm. Ltd.</t>
  </si>
  <si>
    <t>IDEAS.COM INDIA PVT LTD</t>
  </si>
  <si>
    <t>SICAL</t>
  </si>
  <si>
    <t>Sical Logistics Limited</t>
  </si>
  <si>
    <t>BAKLIWAL FINCOM PRIVATE LIMITED</t>
  </si>
  <si>
    <t>SIGIND</t>
  </si>
  <si>
    <t>Signet Industries Limited</t>
  </si>
  <si>
    <t>MULTIPLIER S AND S ADV PVT LTD</t>
  </si>
  <si>
    <t>VERTOZ</t>
  </si>
  <si>
    <t>Vertoz Advertising Ltd</t>
  </si>
  <si>
    <t>Loss of Rs.100/-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</si>
</sst>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48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2" borderId="4" xfId="0" applyNumberFormat="1" applyFont="1" applyFill="1" applyBorder="1" applyAlignment="1">
      <alignment horizontal="left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0" fontId="8" fillId="58" borderId="35" xfId="0" applyFont="1" applyFill="1" applyBorder="1" applyAlignment="1">
      <alignment horizontal="center" vertical="center"/>
    </xf>
    <xf numFmtId="165" fontId="46" fillId="58" borderId="35" xfId="0" applyNumberFormat="1" applyFont="1" applyFill="1" applyBorder="1" applyAlignment="1">
      <alignment horizontal="center" vertical="center"/>
    </xf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9" fillId="45" borderId="35" xfId="0" applyFont="1" applyFill="1" applyBorder="1"/>
    <xf numFmtId="0" fontId="46" fillId="45" borderId="35" xfId="0" applyFont="1" applyFill="1" applyBorder="1" applyAlignment="1">
      <alignment horizontal="center" vertical="center"/>
    </xf>
    <xf numFmtId="0" fontId="7" fillId="45" borderId="35" xfId="0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8" borderId="35" xfId="0" applyNumberFormat="1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69" fontId="7" fillId="58" borderId="35" xfId="0" applyNumberFormat="1" applyFont="1" applyFill="1" applyBorder="1" applyAlignment="1">
      <alignment horizontal="center" vertical="center"/>
    </xf>
    <xf numFmtId="43" fontId="7" fillId="58" borderId="35" xfId="160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1" fontId="0" fillId="45" borderId="35" xfId="0" applyNumberFormat="1" applyFill="1" applyBorder="1" applyAlignment="1">
      <alignment horizontal="center" vertical="center"/>
    </xf>
    <xf numFmtId="164" fontId="46" fillId="45" borderId="35" xfId="0" applyNumberFormat="1" applyFont="1" applyFill="1" applyBorder="1" applyAlignment="1">
      <alignment horizontal="center" vertical="center"/>
    </xf>
    <xf numFmtId="165" fontId="0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left"/>
    </xf>
    <xf numFmtId="0" fontId="0" fillId="45" borderId="35" xfId="0" applyFont="1" applyFill="1" applyBorder="1" applyAlignment="1">
      <alignment horizontal="center" vertical="center"/>
    </xf>
    <xf numFmtId="10" fontId="7" fillId="45" borderId="35" xfId="51" applyNumberFormat="1" applyFont="1" applyFill="1" applyBorder="1" applyAlignment="1" applyProtection="1">
      <alignment horizontal="center" vertical="center" wrapText="1"/>
    </xf>
    <xf numFmtId="16" fontId="7" fillId="45" borderId="35" xfId="16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64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43" fontId="46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top"/>
    </xf>
    <xf numFmtId="0" fontId="46" fillId="2" borderId="37" xfId="0" applyNumberFormat="1" applyFont="1" applyFill="1" applyBorder="1" applyAlignment="1">
      <alignment horizontal="center" vertical="center"/>
    </xf>
    <xf numFmtId="165" fontId="46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4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43" fontId="8" fillId="59" borderId="35" xfId="160" applyFont="1" applyFill="1" applyBorder="1" applyAlignment="1">
      <alignment horizontal="left" vertical="center"/>
    </xf>
    <xf numFmtId="43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3" borderId="4" xfId="0" applyFill="1" applyBorder="1" applyAlignment="1">
      <alignment horizontal="left"/>
    </xf>
    <xf numFmtId="2" fontId="7" fillId="45" borderId="36" xfId="0" applyNumberFormat="1" applyFont="1" applyFill="1" applyBorder="1" applyAlignment="1">
      <alignment horizontal="center" vertical="center"/>
    </xf>
    <xf numFmtId="169" fontId="7" fillId="45" borderId="35" xfId="0" applyNumberFormat="1" applyFont="1" applyFill="1" applyBorder="1" applyAlignment="1">
      <alignment horizontal="center" vertical="center"/>
    </xf>
    <xf numFmtId="43" fontId="7" fillId="45" borderId="35" xfId="160" applyFont="1" applyFill="1" applyBorder="1" applyAlignment="1">
      <alignment horizontal="center" vertical="center"/>
    </xf>
    <xf numFmtId="0" fontId="0" fillId="25" borderId="0" xfId="0" applyFill="1" applyBorder="1"/>
    <xf numFmtId="1" fontId="46" fillId="2" borderId="35" xfId="0" applyNumberFormat="1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48" fillId="2" borderId="36" xfId="160" applyNumberFormat="1" applyFont="1" applyFill="1" applyBorder="1" applyAlignment="1">
      <alignment horizontal="center" vertical="center"/>
    </xf>
    <xf numFmtId="16" fontId="48" fillId="2" borderId="37" xfId="160" applyNumberFormat="1" applyFont="1" applyFill="1" applyBorder="1" applyAlignment="1">
      <alignment horizontal="center" vertical="center"/>
    </xf>
    <xf numFmtId="0" fontId="46" fillId="2" borderId="36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164" fontId="46" fillId="2" borderId="36" xfId="0" applyNumberFormat="1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28" sqref="B28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44257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D27" sqref="D27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44257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27" t="s">
        <v>16</v>
      </c>
      <c r="B9" s="529" t="s">
        <v>17</v>
      </c>
      <c r="C9" s="529" t="s">
        <v>18</v>
      </c>
      <c r="D9" s="529" t="s">
        <v>835</v>
      </c>
      <c r="E9" s="260" t="s">
        <v>19</v>
      </c>
      <c r="F9" s="260" t="s">
        <v>20</v>
      </c>
      <c r="G9" s="524" t="s">
        <v>21</v>
      </c>
      <c r="H9" s="525"/>
      <c r="I9" s="526"/>
      <c r="J9" s="524" t="s">
        <v>22</v>
      </c>
      <c r="K9" s="525"/>
      <c r="L9" s="526"/>
      <c r="M9" s="260"/>
      <c r="N9" s="267"/>
      <c r="O9" s="267"/>
      <c r="P9" s="267"/>
    </row>
    <row r="10" spans="1:16" ht="59.25" customHeight="1">
      <c r="A10" s="528"/>
      <c r="B10" s="530" t="s">
        <v>17</v>
      </c>
      <c r="C10" s="530"/>
      <c r="D10" s="530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68" t="s">
        <v>35</v>
      </c>
      <c r="D11" s="469">
        <v>44280</v>
      </c>
      <c r="E11" s="284">
        <v>35324.550000000003</v>
      </c>
      <c r="F11" s="284">
        <v>35307.533333333333</v>
      </c>
      <c r="G11" s="296">
        <v>35000.066666666666</v>
      </c>
      <c r="H11" s="296">
        <v>34675.583333333336</v>
      </c>
      <c r="I11" s="296">
        <v>34368.116666666669</v>
      </c>
      <c r="J11" s="296">
        <v>35632.016666666663</v>
      </c>
      <c r="K11" s="296">
        <v>35939.483333333323</v>
      </c>
      <c r="L11" s="296">
        <v>36263.96666666666</v>
      </c>
      <c r="M11" s="283">
        <v>35615</v>
      </c>
      <c r="N11" s="283">
        <v>34983.050000000003</v>
      </c>
      <c r="O11" s="466">
        <v>2138425</v>
      </c>
      <c r="P11" s="467">
        <v>7.9399331188087577E-2</v>
      </c>
    </row>
    <row r="12" spans="1:16" ht="15">
      <c r="A12" s="263">
        <v>2</v>
      </c>
      <c r="B12" s="362" t="s">
        <v>34</v>
      </c>
      <c r="C12" s="468" t="s">
        <v>36</v>
      </c>
      <c r="D12" s="469">
        <v>44280</v>
      </c>
      <c r="E12" s="297">
        <v>14797.75</v>
      </c>
      <c r="F12" s="297">
        <v>14765.233333333332</v>
      </c>
      <c r="G12" s="298">
        <v>14691.016666666663</v>
      </c>
      <c r="H12" s="298">
        <v>14584.283333333331</v>
      </c>
      <c r="I12" s="298">
        <v>14510.066666666662</v>
      </c>
      <c r="J12" s="298">
        <v>14871.966666666664</v>
      </c>
      <c r="K12" s="298">
        <v>14946.183333333334</v>
      </c>
      <c r="L12" s="298">
        <v>15052.916666666664</v>
      </c>
      <c r="M12" s="285">
        <v>14839.45</v>
      </c>
      <c r="N12" s="285">
        <v>14658.5</v>
      </c>
      <c r="O12" s="300">
        <v>11290350</v>
      </c>
      <c r="P12" s="301">
        <v>-6.360294346335911E-2</v>
      </c>
    </row>
    <row r="13" spans="1:16" ht="15">
      <c r="A13" s="263">
        <v>3</v>
      </c>
      <c r="B13" s="362" t="s">
        <v>34</v>
      </c>
      <c r="C13" s="468" t="s">
        <v>833</v>
      </c>
      <c r="D13" s="469">
        <v>44280</v>
      </c>
      <c r="E13" s="425">
        <v>16420.25</v>
      </c>
      <c r="F13" s="425">
        <v>16360.5</v>
      </c>
      <c r="G13" s="426">
        <v>16226.099999999999</v>
      </c>
      <c r="H13" s="426">
        <v>16031.949999999999</v>
      </c>
      <c r="I13" s="426">
        <v>15897.549999999997</v>
      </c>
      <c r="J13" s="426">
        <v>16554.650000000001</v>
      </c>
      <c r="K13" s="426">
        <v>16689.050000000003</v>
      </c>
      <c r="L13" s="426">
        <v>16883.2</v>
      </c>
      <c r="M13" s="427">
        <v>16494.900000000001</v>
      </c>
      <c r="N13" s="427">
        <v>16166.35</v>
      </c>
      <c r="O13" s="428">
        <v>23800</v>
      </c>
      <c r="P13" s="429">
        <v>-5.016722408026756E-3</v>
      </c>
    </row>
    <row r="14" spans="1:16" ht="15">
      <c r="A14" s="263">
        <v>4</v>
      </c>
      <c r="B14" s="382" t="s">
        <v>895</v>
      </c>
      <c r="C14" s="468" t="s">
        <v>735</v>
      </c>
      <c r="D14" s="469">
        <v>44280</v>
      </c>
      <c r="E14" s="297">
        <v>1279.25</v>
      </c>
      <c r="F14" s="297">
        <v>1265.75</v>
      </c>
      <c r="G14" s="298">
        <v>1243.5</v>
      </c>
      <c r="H14" s="298">
        <v>1207.75</v>
      </c>
      <c r="I14" s="298">
        <v>1185.5</v>
      </c>
      <c r="J14" s="298">
        <v>1301.5</v>
      </c>
      <c r="K14" s="298">
        <v>1323.75</v>
      </c>
      <c r="L14" s="298">
        <v>1359.5</v>
      </c>
      <c r="M14" s="285">
        <v>1288</v>
      </c>
      <c r="N14" s="285">
        <v>1230</v>
      </c>
      <c r="O14" s="300">
        <v>457725</v>
      </c>
      <c r="P14" s="301">
        <v>0.17704918032786884</v>
      </c>
    </row>
    <row r="15" spans="1:16" ht="15">
      <c r="A15" s="263">
        <v>5</v>
      </c>
      <c r="B15" s="362" t="s">
        <v>37</v>
      </c>
      <c r="C15" s="468" t="s">
        <v>38</v>
      </c>
      <c r="D15" s="469">
        <v>44280</v>
      </c>
      <c r="E15" s="297">
        <v>1786.45</v>
      </c>
      <c r="F15" s="297">
        <v>1772.2166666666665</v>
      </c>
      <c r="G15" s="298">
        <v>1752.2333333333329</v>
      </c>
      <c r="H15" s="298">
        <v>1718.0166666666664</v>
      </c>
      <c r="I15" s="298">
        <v>1698.0333333333328</v>
      </c>
      <c r="J15" s="298">
        <v>1806.4333333333329</v>
      </c>
      <c r="K15" s="298">
        <v>1826.4166666666665</v>
      </c>
      <c r="L15" s="298">
        <v>1860.633333333333</v>
      </c>
      <c r="M15" s="285">
        <v>1792.2</v>
      </c>
      <c r="N15" s="285">
        <v>1738</v>
      </c>
      <c r="O15" s="300">
        <v>3036000</v>
      </c>
      <c r="P15" s="301">
        <v>3.8481272447408926E-2</v>
      </c>
    </row>
    <row r="16" spans="1:16" ht="15">
      <c r="A16" s="263">
        <v>6</v>
      </c>
      <c r="B16" s="362" t="s">
        <v>39</v>
      </c>
      <c r="C16" s="468" t="s">
        <v>40</v>
      </c>
      <c r="D16" s="469">
        <v>44280</v>
      </c>
      <c r="E16" s="297">
        <v>855.9</v>
      </c>
      <c r="F16" s="297">
        <v>852.36666666666667</v>
      </c>
      <c r="G16" s="298">
        <v>841.13333333333333</v>
      </c>
      <c r="H16" s="298">
        <v>826.36666666666667</v>
      </c>
      <c r="I16" s="298">
        <v>815.13333333333333</v>
      </c>
      <c r="J16" s="298">
        <v>867.13333333333333</v>
      </c>
      <c r="K16" s="298">
        <v>878.36666666666667</v>
      </c>
      <c r="L16" s="298">
        <v>893.13333333333333</v>
      </c>
      <c r="M16" s="285">
        <v>863.6</v>
      </c>
      <c r="N16" s="285">
        <v>837.6</v>
      </c>
      <c r="O16" s="300">
        <v>18666000</v>
      </c>
      <c r="P16" s="301">
        <v>1.3795350858135998E-2</v>
      </c>
    </row>
    <row r="17" spans="1:16" ht="15">
      <c r="A17" s="263">
        <v>7</v>
      </c>
      <c r="B17" s="362" t="s">
        <v>39</v>
      </c>
      <c r="C17" s="468" t="s">
        <v>41</v>
      </c>
      <c r="D17" s="469">
        <v>44280</v>
      </c>
      <c r="E17" s="297">
        <v>698.95</v>
      </c>
      <c r="F17" s="297">
        <v>695.06666666666661</v>
      </c>
      <c r="G17" s="298">
        <v>680.43333333333317</v>
      </c>
      <c r="H17" s="298">
        <v>661.91666666666652</v>
      </c>
      <c r="I17" s="298">
        <v>647.28333333333308</v>
      </c>
      <c r="J17" s="298">
        <v>713.58333333333326</v>
      </c>
      <c r="K17" s="298">
        <v>728.2166666666667</v>
      </c>
      <c r="L17" s="298">
        <v>746.73333333333335</v>
      </c>
      <c r="M17" s="285">
        <v>709.7</v>
      </c>
      <c r="N17" s="285">
        <v>676.55</v>
      </c>
      <c r="O17" s="300">
        <v>57860000</v>
      </c>
      <c r="P17" s="301">
        <v>2.8485090876771986E-2</v>
      </c>
    </row>
    <row r="18" spans="1:16" ht="15">
      <c r="A18" s="263">
        <v>8</v>
      </c>
      <c r="B18" s="362" t="s">
        <v>51</v>
      </c>
      <c r="C18" s="468" t="s">
        <v>226</v>
      </c>
      <c r="D18" s="469">
        <v>44280</v>
      </c>
      <c r="E18" s="297">
        <v>2845.7</v>
      </c>
      <c r="F18" s="297">
        <v>2818.3999999999996</v>
      </c>
      <c r="G18" s="298">
        <v>2767.1999999999994</v>
      </c>
      <c r="H18" s="298">
        <v>2688.7</v>
      </c>
      <c r="I18" s="298">
        <v>2637.4999999999995</v>
      </c>
      <c r="J18" s="298">
        <v>2896.8999999999992</v>
      </c>
      <c r="K18" s="298">
        <v>2948.1</v>
      </c>
      <c r="L18" s="298">
        <v>3026.599999999999</v>
      </c>
      <c r="M18" s="285">
        <v>2869.6</v>
      </c>
      <c r="N18" s="285">
        <v>2739.9</v>
      </c>
      <c r="O18" s="300">
        <v>22000</v>
      </c>
      <c r="P18" s="301">
        <v>0.34146341463414637</v>
      </c>
    </row>
    <row r="19" spans="1:16" ht="15">
      <c r="A19" s="263">
        <v>9</v>
      </c>
      <c r="B19" s="362" t="s">
        <v>43</v>
      </c>
      <c r="C19" s="468" t="s">
        <v>44</v>
      </c>
      <c r="D19" s="469">
        <v>44280</v>
      </c>
      <c r="E19" s="297">
        <v>897.95</v>
      </c>
      <c r="F19" s="297">
        <v>891.26666666666677</v>
      </c>
      <c r="G19" s="298">
        <v>882.78333333333353</v>
      </c>
      <c r="H19" s="298">
        <v>867.61666666666679</v>
      </c>
      <c r="I19" s="298">
        <v>859.13333333333355</v>
      </c>
      <c r="J19" s="298">
        <v>906.43333333333351</v>
      </c>
      <c r="K19" s="298">
        <v>914.91666666666686</v>
      </c>
      <c r="L19" s="298">
        <v>930.08333333333348</v>
      </c>
      <c r="M19" s="285">
        <v>899.75</v>
      </c>
      <c r="N19" s="285">
        <v>876.1</v>
      </c>
      <c r="O19" s="300">
        <v>2805000</v>
      </c>
      <c r="P19" s="301">
        <v>-4.0697674418604654E-2</v>
      </c>
    </row>
    <row r="20" spans="1:16" ht="15">
      <c r="A20" s="263">
        <v>10</v>
      </c>
      <c r="B20" s="362" t="s">
        <v>37</v>
      </c>
      <c r="C20" s="468" t="s">
        <v>45</v>
      </c>
      <c r="D20" s="469">
        <v>44280</v>
      </c>
      <c r="E20" s="297">
        <v>278.89999999999998</v>
      </c>
      <c r="F20" s="297">
        <v>277.75</v>
      </c>
      <c r="G20" s="298">
        <v>274.7</v>
      </c>
      <c r="H20" s="298">
        <v>270.5</v>
      </c>
      <c r="I20" s="298">
        <v>267.45</v>
      </c>
      <c r="J20" s="298">
        <v>281.95</v>
      </c>
      <c r="K20" s="298">
        <v>284.99999999999994</v>
      </c>
      <c r="L20" s="298">
        <v>289.2</v>
      </c>
      <c r="M20" s="285">
        <v>280.8</v>
      </c>
      <c r="N20" s="285">
        <v>273.55</v>
      </c>
      <c r="O20" s="300">
        <v>15009000</v>
      </c>
      <c r="P20" s="301">
        <v>1.029886914378029E-2</v>
      </c>
    </row>
    <row r="21" spans="1:16" ht="15">
      <c r="A21" s="263">
        <v>11</v>
      </c>
      <c r="B21" s="362" t="s">
        <v>51</v>
      </c>
      <c r="C21" s="468" t="s">
        <v>294</v>
      </c>
      <c r="D21" s="469">
        <v>44280</v>
      </c>
      <c r="E21" s="297">
        <v>930.5</v>
      </c>
      <c r="F21" s="297">
        <v>926.63333333333333</v>
      </c>
      <c r="G21" s="298">
        <v>913.86666666666667</v>
      </c>
      <c r="H21" s="298">
        <v>897.23333333333335</v>
      </c>
      <c r="I21" s="298">
        <v>884.4666666666667</v>
      </c>
      <c r="J21" s="298">
        <v>943.26666666666665</v>
      </c>
      <c r="K21" s="298">
        <v>956.0333333333333</v>
      </c>
      <c r="L21" s="298">
        <v>972.66666666666663</v>
      </c>
      <c r="M21" s="285">
        <v>939.4</v>
      </c>
      <c r="N21" s="285">
        <v>910</v>
      </c>
      <c r="O21" s="300">
        <v>117700</v>
      </c>
      <c r="P21" s="301">
        <v>1.0576923076923077</v>
      </c>
    </row>
    <row r="22" spans="1:16" ht="15">
      <c r="A22" s="263">
        <v>12</v>
      </c>
      <c r="B22" s="362" t="s">
        <v>39</v>
      </c>
      <c r="C22" s="468" t="s">
        <v>46</v>
      </c>
      <c r="D22" s="469">
        <v>44280</v>
      </c>
      <c r="E22" s="297">
        <v>3101.45</v>
      </c>
      <c r="F22" s="297">
        <v>3074.8166666666671</v>
      </c>
      <c r="G22" s="298">
        <v>3032.8333333333339</v>
      </c>
      <c r="H22" s="298">
        <v>2964.2166666666667</v>
      </c>
      <c r="I22" s="298">
        <v>2922.2333333333336</v>
      </c>
      <c r="J22" s="298">
        <v>3143.4333333333343</v>
      </c>
      <c r="K22" s="298">
        <v>3185.416666666667</v>
      </c>
      <c r="L22" s="298">
        <v>3254.0333333333347</v>
      </c>
      <c r="M22" s="285">
        <v>3116.8</v>
      </c>
      <c r="N22" s="285">
        <v>3006.2</v>
      </c>
      <c r="O22" s="300">
        <v>1354000</v>
      </c>
      <c r="P22" s="301">
        <v>-1.4749262536873156E-3</v>
      </c>
    </row>
    <row r="23" spans="1:16" ht="15">
      <c r="A23" s="263">
        <v>13</v>
      </c>
      <c r="B23" s="362" t="s">
        <v>43</v>
      </c>
      <c r="C23" s="468" t="s">
        <v>47</v>
      </c>
      <c r="D23" s="469">
        <v>44280</v>
      </c>
      <c r="E23" s="297">
        <v>246.25</v>
      </c>
      <c r="F23" s="297">
        <v>244.0333333333333</v>
      </c>
      <c r="G23" s="298">
        <v>237.6666666666666</v>
      </c>
      <c r="H23" s="298">
        <v>229.08333333333329</v>
      </c>
      <c r="I23" s="298">
        <v>222.71666666666658</v>
      </c>
      <c r="J23" s="298">
        <v>252.61666666666662</v>
      </c>
      <c r="K23" s="298">
        <v>258.98333333333329</v>
      </c>
      <c r="L23" s="298">
        <v>267.56666666666661</v>
      </c>
      <c r="M23" s="285">
        <v>250.4</v>
      </c>
      <c r="N23" s="285">
        <v>235.45</v>
      </c>
      <c r="O23" s="300">
        <v>14315000</v>
      </c>
      <c r="P23" s="301">
        <v>6.1943620178041545E-2</v>
      </c>
    </row>
    <row r="24" spans="1:16" ht="15">
      <c r="A24" s="263">
        <v>14</v>
      </c>
      <c r="B24" s="362" t="s">
        <v>43</v>
      </c>
      <c r="C24" s="468" t="s">
        <v>48</v>
      </c>
      <c r="D24" s="469">
        <v>44280</v>
      </c>
      <c r="E24" s="297">
        <v>130.44999999999999</v>
      </c>
      <c r="F24" s="297">
        <v>130.76666666666665</v>
      </c>
      <c r="G24" s="298">
        <v>126.58333333333331</v>
      </c>
      <c r="H24" s="298">
        <v>122.71666666666667</v>
      </c>
      <c r="I24" s="298">
        <v>118.53333333333333</v>
      </c>
      <c r="J24" s="298">
        <v>134.6333333333333</v>
      </c>
      <c r="K24" s="298">
        <v>138.81666666666663</v>
      </c>
      <c r="L24" s="298">
        <v>142.68333333333328</v>
      </c>
      <c r="M24" s="285">
        <v>134.94999999999999</v>
      </c>
      <c r="N24" s="285">
        <v>126.9</v>
      </c>
      <c r="O24" s="300">
        <v>35658000</v>
      </c>
      <c r="P24" s="301">
        <v>1.5376729882111738E-2</v>
      </c>
    </row>
    <row r="25" spans="1:16" ht="15">
      <c r="A25" s="263">
        <v>15</v>
      </c>
      <c r="B25" s="362" t="s">
        <v>49</v>
      </c>
      <c r="C25" s="468" t="s">
        <v>50</v>
      </c>
      <c r="D25" s="469">
        <v>44280</v>
      </c>
      <c r="E25" s="297">
        <v>2370.5500000000002</v>
      </c>
      <c r="F25" s="297">
        <v>2352.5833333333335</v>
      </c>
      <c r="G25" s="298">
        <v>2326.166666666667</v>
      </c>
      <c r="H25" s="298">
        <v>2281.7833333333333</v>
      </c>
      <c r="I25" s="298">
        <v>2255.3666666666668</v>
      </c>
      <c r="J25" s="298">
        <v>2396.9666666666672</v>
      </c>
      <c r="K25" s="298">
        <v>2423.3833333333341</v>
      </c>
      <c r="L25" s="298">
        <v>2467.7666666666673</v>
      </c>
      <c r="M25" s="285">
        <v>2379</v>
      </c>
      <c r="N25" s="285">
        <v>2308.1999999999998</v>
      </c>
      <c r="O25" s="300">
        <v>6840900</v>
      </c>
      <c r="P25" s="301">
        <v>-1.981602475928473E-2</v>
      </c>
    </row>
    <row r="26" spans="1:16" ht="15">
      <c r="A26" s="263">
        <v>16</v>
      </c>
      <c r="B26" s="362" t="s">
        <v>53</v>
      </c>
      <c r="C26" s="468" t="s">
        <v>222</v>
      </c>
      <c r="D26" s="469">
        <v>44280</v>
      </c>
      <c r="E26" s="297">
        <v>1156.45</v>
      </c>
      <c r="F26" s="297">
        <v>1149.5999999999999</v>
      </c>
      <c r="G26" s="298">
        <v>1128.1999999999998</v>
      </c>
      <c r="H26" s="298">
        <v>1099.9499999999998</v>
      </c>
      <c r="I26" s="298">
        <v>1078.5499999999997</v>
      </c>
      <c r="J26" s="298">
        <v>1177.8499999999999</v>
      </c>
      <c r="K26" s="298">
        <v>1199.25</v>
      </c>
      <c r="L26" s="298">
        <v>1227.5</v>
      </c>
      <c r="M26" s="285">
        <v>1171</v>
      </c>
      <c r="N26" s="285">
        <v>1121.3499999999999</v>
      </c>
      <c r="O26" s="300">
        <v>190500</v>
      </c>
      <c r="P26" s="301">
        <v>0.69333333333333336</v>
      </c>
    </row>
    <row r="27" spans="1:16" ht="15">
      <c r="A27" s="263">
        <v>17</v>
      </c>
      <c r="B27" s="362" t="s">
        <v>51</v>
      </c>
      <c r="C27" s="468" t="s">
        <v>52</v>
      </c>
      <c r="D27" s="469">
        <v>44280</v>
      </c>
      <c r="E27" s="297">
        <v>878.55</v>
      </c>
      <c r="F27" s="297">
        <v>870.75</v>
      </c>
      <c r="G27" s="298">
        <v>859.95</v>
      </c>
      <c r="H27" s="298">
        <v>841.35</v>
      </c>
      <c r="I27" s="298">
        <v>830.55000000000007</v>
      </c>
      <c r="J27" s="298">
        <v>889.35</v>
      </c>
      <c r="K27" s="298">
        <v>900.15</v>
      </c>
      <c r="L27" s="298">
        <v>918.75</v>
      </c>
      <c r="M27" s="285">
        <v>881.55</v>
      </c>
      <c r="N27" s="285">
        <v>852.15</v>
      </c>
      <c r="O27" s="300">
        <v>9480900</v>
      </c>
      <c r="P27" s="301">
        <v>-2.8765481422293248E-2</v>
      </c>
    </row>
    <row r="28" spans="1:16" ht="15">
      <c r="A28" s="263">
        <v>18</v>
      </c>
      <c r="B28" s="362" t="s">
        <v>53</v>
      </c>
      <c r="C28" s="468" t="s">
        <v>54</v>
      </c>
      <c r="D28" s="469">
        <v>44280</v>
      </c>
      <c r="E28" s="297">
        <v>731.95</v>
      </c>
      <c r="F28" s="297">
        <v>734.2833333333333</v>
      </c>
      <c r="G28" s="298">
        <v>722.16666666666663</v>
      </c>
      <c r="H28" s="298">
        <v>712.38333333333333</v>
      </c>
      <c r="I28" s="298">
        <v>700.26666666666665</v>
      </c>
      <c r="J28" s="298">
        <v>744.06666666666661</v>
      </c>
      <c r="K28" s="298">
        <v>756.18333333333339</v>
      </c>
      <c r="L28" s="298">
        <v>765.96666666666658</v>
      </c>
      <c r="M28" s="285">
        <v>746.4</v>
      </c>
      <c r="N28" s="285">
        <v>724.5</v>
      </c>
      <c r="O28" s="300">
        <v>37744800</v>
      </c>
      <c r="P28" s="301">
        <v>4.2463522876025669E-3</v>
      </c>
    </row>
    <row r="29" spans="1:16" ht="15">
      <c r="A29" s="263">
        <v>19</v>
      </c>
      <c r="B29" s="362" t="s">
        <v>43</v>
      </c>
      <c r="C29" s="468" t="s">
        <v>55</v>
      </c>
      <c r="D29" s="469">
        <v>44280</v>
      </c>
      <c r="E29" s="297">
        <v>3836.95</v>
      </c>
      <c r="F29" s="297">
        <v>3831.5333333333333</v>
      </c>
      <c r="G29" s="298">
        <v>3782.0166666666664</v>
      </c>
      <c r="H29" s="298">
        <v>3727.083333333333</v>
      </c>
      <c r="I29" s="298">
        <v>3677.5666666666662</v>
      </c>
      <c r="J29" s="298">
        <v>3886.4666666666667</v>
      </c>
      <c r="K29" s="298">
        <v>3935.983333333334</v>
      </c>
      <c r="L29" s="298">
        <v>3990.916666666667</v>
      </c>
      <c r="M29" s="285">
        <v>3881.05</v>
      </c>
      <c r="N29" s="285">
        <v>3776.6</v>
      </c>
      <c r="O29" s="300">
        <v>1905250</v>
      </c>
      <c r="P29" s="301">
        <v>0.10883166011930744</v>
      </c>
    </row>
    <row r="30" spans="1:16" ht="15">
      <c r="A30" s="263">
        <v>20</v>
      </c>
      <c r="B30" s="362" t="s">
        <v>56</v>
      </c>
      <c r="C30" s="468" t="s">
        <v>57</v>
      </c>
      <c r="D30" s="469">
        <v>44280</v>
      </c>
      <c r="E30" s="297">
        <v>9822.7999999999993</v>
      </c>
      <c r="F30" s="297">
        <v>9786.1333333333332</v>
      </c>
      <c r="G30" s="298">
        <v>9682.1166666666668</v>
      </c>
      <c r="H30" s="298">
        <v>9541.4333333333343</v>
      </c>
      <c r="I30" s="298">
        <v>9437.4166666666679</v>
      </c>
      <c r="J30" s="298">
        <v>9926.8166666666657</v>
      </c>
      <c r="K30" s="298">
        <v>10030.833333333332</v>
      </c>
      <c r="L30" s="298">
        <v>10171.516666666665</v>
      </c>
      <c r="M30" s="285">
        <v>9890.15</v>
      </c>
      <c r="N30" s="285">
        <v>9645.4500000000007</v>
      </c>
      <c r="O30" s="300">
        <v>569250</v>
      </c>
      <c r="P30" s="301">
        <v>-2.106620808254514E-2</v>
      </c>
    </row>
    <row r="31" spans="1:16" ht="15">
      <c r="A31" s="263">
        <v>21</v>
      </c>
      <c r="B31" s="362" t="s">
        <v>56</v>
      </c>
      <c r="C31" s="468" t="s">
        <v>58</v>
      </c>
      <c r="D31" s="469">
        <v>44280</v>
      </c>
      <c r="E31" s="297">
        <v>5300.6</v>
      </c>
      <c r="F31" s="297">
        <v>5303.6333333333341</v>
      </c>
      <c r="G31" s="298">
        <v>5221.2666666666682</v>
      </c>
      <c r="H31" s="298">
        <v>5141.9333333333343</v>
      </c>
      <c r="I31" s="298">
        <v>5059.5666666666684</v>
      </c>
      <c r="J31" s="298">
        <v>5382.9666666666681</v>
      </c>
      <c r="K31" s="298">
        <v>5465.3333333333348</v>
      </c>
      <c r="L31" s="298">
        <v>5544.6666666666679</v>
      </c>
      <c r="M31" s="285">
        <v>5386</v>
      </c>
      <c r="N31" s="285">
        <v>5224.3</v>
      </c>
      <c r="O31" s="300">
        <v>3881750</v>
      </c>
      <c r="P31" s="301">
        <v>-3.6575975359342916E-3</v>
      </c>
    </row>
    <row r="32" spans="1:16" ht="15">
      <c r="A32" s="263">
        <v>22</v>
      </c>
      <c r="B32" s="362" t="s">
        <v>43</v>
      </c>
      <c r="C32" s="468" t="s">
        <v>59</v>
      </c>
      <c r="D32" s="469">
        <v>44280</v>
      </c>
      <c r="E32" s="297">
        <v>1595.1</v>
      </c>
      <c r="F32" s="297">
        <v>1587.2666666666667</v>
      </c>
      <c r="G32" s="298">
        <v>1569.8333333333333</v>
      </c>
      <c r="H32" s="298">
        <v>1544.5666666666666</v>
      </c>
      <c r="I32" s="298">
        <v>1527.1333333333332</v>
      </c>
      <c r="J32" s="298">
        <v>1612.5333333333333</v>
      </c>
      <c r="K32" s="298">
        <v>1629.9666666666667</v>
      </c>
      <c r="L32" s="298">
        <v>1655.2333333333333</v>
      </c>
      <c r="M32" s="285">
        <v>1604.7</v>
      </c>
      <c r="N32" s="285">
        <v>1562</v>
      </c>
      <c r="O32" s="300">
        <v>2559200</v>
      </c>
      <c r="P32" s="301">
        <v>-2.2161088185847472E-2</v>
      </c>
    </row>
    <row r="33" spans="1:16" ht="15">
      <c r="A33" s="263">
        <v>23</v>
      </c>
      <c r="B33" s="362" t="s">
        <v>53</v>
      </c>
      <c r="C33" s="468" t="s">
        <v>229</v>
      </c>
      <c r="D33" s="469">
        <v>44280</v>
      </c>
      <c r="E33" s="297">
        <v>339.85</v>
      </c>
      <c r="F33" s="297">
        <v>343.2833333333333</v>
      </c>
      <c r="G33" s="298">
        <v>333.66666666666663</v>
      </c>
      <c r="H33" s="298">
        <v>327.48333333333335</v>
      </c>
      <c r="I33" s="298">
        <v>317.86666666666667</v>
      </c>
      <c r="J33" s="298">
        <v>349.46666666666658</v>
      </c>
      <c r="K33" s="298">
        <v>359.08333333333326</v>
      </c>
      <c r="L33" s="298">
        <v>365.26666666666654</v>
      </c>
      <c r="M33" s="285">
        <v>352.9</v>
      </c>
      <c r="N33" s="285">
        <v>337.1</v>
      </c>
      <c r="O33" s="300">
        <v>20691000</v>
      </c>
      <c r="P33" s="301">
        <v>2.7348288497631601E-2</v>
      </c>
    </row>
    <row r="34" spans="1:16" ht="15">
      <c r="A34" s="263">
        <v>24</v>
      </c>
      <c r="B34" s="362" t="s">
        <v>53</v>
      </c>
      <c r="C34" s="468" t="s">
        <v>60</v>
      </c>
      <c r="D34" s="469">
        <v>44280</v>
      </c>
      <c r="E34" s="297">
        <v>80.7</v>
      </c>
      <c r="F34" s="297">
        <v>81.716666666666669</v>
      </c>
      <c r="G34" s="298">
        <v>78.733333333333334</v>
      </c>
      <c r="H34" s="298">
        <v>76.766666666666666</v>
      </c>
      <c r="I34" s="298">
        <v>73.783333333333331</v>
      </c>
      <c r="J34" s="298">
        <v>83.683333333333337</v>
      </c>
      <c r="K34" s="298">
        <v>86.666666666666686</v>
      </c>
      <c r="L34" s="298">
        <v>88.63333333333334</v>
      </c>
      <c r="M34" s="285">
        <v>84.7</v>
      </c>
      <c r="N34" s="285">
        <v>79.75</v>
      </c>
      <c r="O34" s="300">
        <v>128852100</v>
      </c>
      <c r="P34" s="301">
        <v>0.16183141681611984</v>
      </c>
    </row>
    <row r="35" spans="1:16" ht="15">
      <c r="A35" s="263">
        <v>25</v>
      </c>
      <c r="B35" s="362" t="s">
        <v>49</v>
      </c>
      <c r="C35" s="468" t="s">
        <v>62</v>
      </c>
      <c r="D35" s="469">
        <v>44280</v>
      </c>
      <c r="E35" s="297">
        <v>1479.45</v>
      </c>
      <c r="F35" s="297">
        <v>1471.6499999999999</v>
      </c>
      <c r="G35" s="298">
        <v>1458.7999999999997</v>
      </c>
      <c r="H35" s="298">
        <v>1438.1499999999999</v>
      </c>
      <c r="I35" s="298">
        <v>1425.2999999999997</v>
      </c>
      <c r="J35" s="298">
        <v>1492.2999999999997</v>
      </c>
      <c r="K35" s="298">
        <v>1505.1499999999996</v>
      </c>
      <c r="L35" s="298">
        <v>1525.7999999999997</v>
      </c>
      <c r="M35" s="285">
        <v>1484.5</v>
      </c>
      <c r="N35" s="285">
        <v>1451</v>
      </c>
      <c r="O35" s="300">
        <v>1674750</v>
      </c>
      <c r="P35" s="301">
        <v>8.6121232196091427E-3</v>
      </c>
    </row>
    <row r="36" spans="1:16" ht="15">
      <c r="A36" s="263">
        <v>26</v>
      </c>
      <c r="B36" s="362" t="s">
        <v>63</v>
      </c>
      <c r="C36" s="468" t="s">
        <v>64</v>
      </c>
      <c r="D36" s="469">
        <v>44280</v>
      </c>
      <c r="E36" s="297">
        <v>146.5</v>
      </c>
      <c r="F36" s="297">
        <v>144.11666666666667</v>
      </c>
      <c r="G36" s="298">
        <v>140.73333333333335</v>
      </c>
      <c r="H36" s="298">
        <v>134.96666666666667</v>
      </c>
      <c r="I36" s="298">
        <v>131.58333333333334</v>
      </c>
      <c r="J36" s="298">
        <v>149.88333333333335</v>
      </c>
      <c r="K36" s="298">
        <v>153.26666666666668</v>
      </c>
      <c r="L36" s="298">
        <v>159.03333333333336</v>
      </c>
      <c r="M36" s="285">
        <v>147.5</v>
      </c>
      <c r="N36" s="285">
        <v>138.35</v>
      </c>
      <c r="O36" s="300">
        <v>32702800</v>
      </c>
      <c r="P36" s="301">
        <v>9.1854859172798786E-2</v>
      </c>
    </row>
    <row r="37" spans="1:16" ht="15">
      <c r="A37" s="263">
        <v>27</v>
      </c>
      <c r="B37" s="362" t="s">
        <v>49</v>
      </c>
      <c r="C37" s="468" t="s">
        <v>65</v>
      </c>
      <c r="D37" s="469">
        <v>44280</v>
      </c>
      <c r="E37" s="297">
        <v>722.25</v>
      </c>
      <c r="F37" s="297">
        <v>710.75</v>
      </c>
      <c r="G37" s="298">
        <v>697.15</v>
      </c>
      <c r="H37" s="298">
        <v>672.05</v>
      </c>
      <c r="I37" s="298">
        <v>658.44999999999993</v>
      </c>
      <c r="J37" s="298">
        <v>735.85</v>
      </c>
      <c r="K37" s="298">
        <v>749.44999999999993</v>
      </c>
      <c r="L37" s="298">
        <v>774.55000000000007</v>
      </c>
      <c r="M37" s="285">
        <v>724.35</v>
      </c>
      <c r="N37" s="285">
        <v>685.65</v>
      </c>
      <c r="O37" s="300">
        <v>3602500</v>
      </c>
      <c r="P37" s="301">
        <v>-8.6980763869528854E-2</v>
      </c>
    </row>
    <row r="38" spans="1:16" ht="15">
      <c r="A38" s="263">
        <v>28</v>
      </c>
      <c r="B38" s="362" t="s">
        <v>43</v>
      </c>
      <c r="C38" s="468" t="s">
        <v>66</v>
      </c>
      <c r="D38" s="469">
        <v>44280</v>
      </c>
      <c r="E38" s="297">
        <v>622.85</v>
      </c>
      <c r="F38" s="297">
        <v>622.2833333333333</v>
      </c>
      <c r="G38" s="298">
        <v>613.56666666666661</v>
      </c>
      <c r="H38" s="298">
        <v>604.2833333333333</v>
      </c>
      <c r="I38" s="298">
        <v>595.56666666666661</v>
      </c>
      <c r="J38" s="298">
        <v>631.56666666666661</v>
      </c>
      <c r="K38" s="298">
        <v>640.2833333333333</v>
      </c>
      <c r="L38" s="298">
        <v>649.56666666666661</v>
      </c>
      <c r="M38" s="285">
        <v>631</v>
      </c>
      <c r="N38" s="285">
        <v>613</v>
      </c>
      <c r="O38" s="300">
        <v>6306000</v>
      </c>
      <c r="P38" s="301">
        <v>4.4991300024857073E-2</v>
      </c>
    </row>
    <row r="39" spans="1:16" ht="15">
      <c r="A39" s="263">
        <v>29</v>
      </c>
      <c r="B39" s="362" t="s">
        <v>67</v>
      </c>
      <c r="C39" s="468" t="s">
        <v>68</v>
      </c>
      <c r="D39" s="469">
        <v>44280</v>
      </c>
      <c r="E39" s="297">
        <v>535.95000000000005</v>
      </c>
      <c r="F39" s="297">
        <v>540.38333333333333</v>
      </c>
      <c r="G39" s="298">
        <v>519.9666666666667</v>
      </c>
      <c r="H39" s="298">
        <v>503.98333333333335</v>
      </c>
      <c r="I39" s="298">
        <v>483.56666666666672</v>
      </c>
      <c r="J39" s="298">
        <v>556.36666666666667</v>
      </c>
      <c r="K39" s="298">
        <v>576.78333333333342</v>
      </c>
      <c r="L39" s="298">
        <v>592.76666666666665</v>
      </c>
      <c r="M39" s="285">
        <v>560.79999999999995</v>
      </c>
      <c r="N39" s="285">
        <v>524.4</v>
      </c>
      <c r="O39" s="300">
        <v>107271003</v>
      </c>
      <c r="P39" s="301">
        <v>0.10631108735491754</v>
      </c>
    </row>
    <row r="40" spans="1:16" ht="15">
      <c r="A40" s="263">
        <v>30</v>
      </c>
      <c r="B40" s="362" t="s">
        <v>63</v>
      </c>
      <c r="C40" s="468" t="s">
        <v>69</v>
      </c>
      <c r="D40" s="469">
        <v>44280</v>
      </c>
      <c r="E40" s="297">
        <v>49.05</v>
      </c>
      <c r="F40" s="297">
        <v>48.883333333333326</v>
      </c>
      <c r="G40" s="298">
        <v>47.866666666666653</v>
      </c>
      <c r="H40" s="298">
        <v>46.68333333333333</v>
      </c>
      <c r="I40" s="298">
        <v>45.666666666666657</v>
      </c>
      <c r="J40" s="298">
        <v>50.066666666666649</v>
      </c>
      <c r="K40" s="298">
        <v>51.083333333333329</v>
      </c>
      <c r="L40" s="298">
        <v>52.266666666666644</v>
      </c>
      <c r="M40" s="285">
        <v>49.9</v>
      </c>
      <c r="N40" s="285">
        <v>47.7</v>
      </c>
      <c r="O40" s="300">
        <v>123102000</v>
      </c>
      <c r="P40" s="301">
        <v>-4.6208916368369671E-2</v>
      </c>
    </row>
    <row r="41" spans="1:16" ht="15">
      <c r="A41" s="263">
        <v>31</v>
      </c>
      <c r="B41" s="362" t="s">
        <v>51</v>
      </c>
      <c r="C41" s="468" t="s">
        <v>70</v>
      </c>
      <c r="D41" s="469">
        <v>44280</v>
      </c>
      <c r="E41" s="297">
        <v>398.4</v>
      </c>
      <c r="F41" s="297">
        <v>396.18333333333334</v>
      </c>
      <c r="G41" s="298">
        <v>391.76666666666665</v>
      </c>
      <c r="H41" s="298">
        <v>385.13333333333333</v>
      </c>
      <c r="I41" s="298">
        <v>380.71666666666664</v>
      </c>
      <c r="J41" s="298">
        <v>402.81666666666666</v>
      </c>
      <c r="K41" s="298">
        <v>407.23333333333329</v>
      </c>
      <c r="L41" s="298">
        <v>413.86666666666667</v>
      </c>
      <c r="M41" s="285">
        <v>400.6</v>
      </c>
      <c r="N41" s="285">
        <v>389.55</v>
      </c>
      <c r="O41" s="300">
        <v>14683200</v>
      </c>
      <c r="P41" s="301">
        <v>-3.6522789012979173E-2</v>
      </c>
    </row>
    <row r="42" spans="1:16" ht="15">
      <c r="A42" s="263">
        <v>32</v>
      </c>
      <c r="B42" s="362" t="s">
        <v>43</v>
      </c>
      <c r="C42" s="468" t="s">
        <v>71</v>
      </c>
      <c r="D42" s="469">
        <v>44280</v>
      </c>
      <c r="E42" s="297">
        <v>15297.95</v>
      </c>
      <c r="F42" s="297">
        <v>15222.35</v>
      </c>
      <c r="G42" s="298">
        <v>14996.85</v>
      </c>
      <c r="H42" s="298">
        <v>14695.75</v>
      </c>
      <c r="I42" s="298">
        <v>14470.25</v>
      </c>
      <c r="J42" s="298">
        <v>15523.45</v>
      </c>
      <c r="K42" s="298">
        <v>15748.95</v>
      </c>
      <c r="L42" s="298">
        <v>16050.050000000001</v>
      </c>
      <c r="M42" s="285">
        <v>15447.85</v>
      </c>
      <c r="N42" s="285">
        <v>14921.25</v>
      </c>
      <c r="O42" s="300">
        <v>95700</v>
      </c>
      <c r="P42" s="301">
        <v>2.1890016017084891E-2</v>
      </c>
    </row>
    <row r="43" spans="1:16" ht="15">
      <c r="A43" s="263">
        <v>33</v>
      </c>
      <c r="B43" s="362" t="s">
        <v>72</v>
      </c>
      <c r="C43" s="468" t="s">
        <v>73</v>
      </c>
      <c r="D43" s="469">
        <v>44280</v>
      </c>
      <c r="E43" s="297">
        <v>457.75</v>
      </c>
      <c r="F43" s="297">
        <v>458.10000000000008</v>
      </c>
      <c r="G43" s="298">
        <v>450.50000000000017</v>
      </c>
      <c r="H43" s="298">
        <v>443.25000000000011</v>
      </c>
      <c r="I43" s="298">
        <v>435.6500000000002</v>
      </c>
      <c r="J43" s="298">
        <v>465.35000000000014</v>
      </c>
      <c r="K43" s="298">
        <v>472.95000000000005</v>
      </c>
      <c r="L43" s="298">
        <v>480.2000000000001</v>
      </c>
      <c r="M43" s="285">
        <v>465.7</v>
      </c>
      <c r="N43" s="285">
        <v>450.85</v>
      </c>
      <c r="O43" s="300">
        <v>23985000</v>
      </c>
      <c r="P43" s="301">
        <v>5.1293656181639891E-3</v>
      </c>
    </row>
    <row r="44" spans="1:16" ht="15">
      <c r="A44" s="263">
        <v>34</v>
      </c>
      <c r="B44" s="362" t="s">
        <v>49</v>
      </c>
      <c r="C44" s="468" t="s">
        <v>74</v>
      </c>
      <c r="D44" s="469">
        <v>44280</v>
      </c>
      <c r="E44" s="297">
        <v>3418.1</v>
      </c>
      <c r="F44" s="297">
        <v>3408.2666666666664</v>
      </c>
      <c r="G44" s="298">
        <v>3389.8833333333328</v>
      </c>
      <c r="H44" s="298">
        <v>3361.6666666666665</v>
      </c>
      <c r="I44" s="298">
        <v>3343.2833333333328</v>
      </c>
      <c r="J44" s="298">
        <v>3436.4833333333327</v>
      </c>
      <c r="K44" s="298">
        <v>3454.8666666666659</v>
      </c>
      <c r="L44" s="298">
        <v>3483.0833333333326</v>
      </c>
      <c r="M44" s="285">
        <v>3426.65</v>
      </c>
      <c r="N44" s="285">
        <v>3380.05</v>
      </c>
      <c r="O44" s="300">
        <v>2528800</v>
      </c>
      <c r="P44" s="301">
        <v>-1.4189926711367535E-2</v>
      </c>
    </row>
    <row r="45" spans="1:16" ht="15">
      <c r="A45" s="263">
        <v>35</v>
      </c>
      <c r="B45" s="362" t="s">
        <v>51</v>
      </c>
      <c r="C45" s="468" t="s">
        <v>75</v>
      </c>
      <c r="D45" s="469">
        <v>44280</v>
      </c>
      <c r="E45" s="297">
        <v>438.1</v>
      </c>
      <c r="F45" s="297">
        <v>436.85000000000008</v>
      </c>
      <c r="G45" s="298">
        <v>433.35000000000014</v>
      </c>
      <c r="H45" s="298">
        <v>428.60000000000008</v>
      </c>
      <c r="I45" s="298">
        <v>425.10000000000014</v>
      </c>
      <c r="J45" s="298">
        <v>441.60000000000014</v>
      </c>
      <c r="K45" s="298">
        <v>445.1</v>
      </c>
      <c r="L45" s="298">
        <v>449.85000000000014</v>
      </c>
      <c r="M45" s="285">
        <v>440.35</v>
      </c>
      <c r="N45" s="285">
        <v>432.1</v>
      </c>
      <c r="O45" s="300">
        <v>10419200</v>
      </c>
      <c r="P45" s="301">
        <v>4.2408821034775231E-3</v>
      </c>
    </row>
    <row r="46" spans="1:16" ht="15">
      <c r="A46" s="263">
        <v>36</v>
      </c>
      <c r="B46" s="362" t="s">
        <v>53</v>
      </c>
      <c r="C46" s="468" t="s">
        <v>76</v>
      </c>
      <c r="D46" s="469">
        <v>44280</v>
      </c>
      <c r="E46" s="297">
        <v>157.85</v>
      </c>
      <c r="F46" s="297">
        <v>157.94999999999999</v>
      </c>
      <c r="G46" s="298">
        <v>155.34999999999997</v>
      </c>
      <c r="H46" s="298">
        <v>152.84999999999997</v>
      </c>
      <c r="I46" s="298">
        <v>150.24999999999994</v>
      </c>
      <c r="J46" s="298">
        <v>160.44999999999999</v>
      </c>
      <c r="K46" s="298">
        <v>163.05000000000001</v>
      </c>
      <c r="L46" s="298">
        <v>165.55</v>
      </c>
      <c r="M46" s="285">
        <v>160.55000000000001</v>
      </c>
      <c r="N46" s="285">
        <v>155.44999999999999</v>
      </c>
      <c r="O46" s="300">
        <v>53622000</v>
      </c>
      <c r="P46" s="301">
        <v>-5.7074196455392011E-3</v>
      </c>
    </row>
    <row r="47" spans="1:16" ht="15">
      <c r="A47" s="263">
        <v>37</v>
      </c>
      <c r="B47" s="362" t="s">
        <v>56</v>
      </c>
      <c r="C47" s="468" t="s">
        <v>81</v>
      </c>
      <c r="D47" s="469">
        <v>44280</v>
      </c>
      <c r="E47" s="297">
        <v>525.04999999999995</v>
      </c>
      <c r="F47" s="297">
        <v>534.5</v>
      </c>
      <c r="G47" s="298">
        <v>512</v>
      </c>
      <c r="H47" s="298">
        <v>498.95000000000005</v>
      </c>
      <c r="I47" s="298">
        <v>476.45000000000005</v>
      </c>
      <c r="J47" s="298">
        <v>547.54999999999995</v>
      </c>
      <c r="K47" s="298">
        <v>570.04999999999995</v>
      </c>
      <c r="L47" s="298">
        <v>583.09999999999991</v>
      </c>
      <c r="M47" s="285">
        <v>557</v>
      </c>
      <c r="N47" s="285">
        <v>521.45000000000005</v>
      </c>
      <c r="O47" s="300">
        <v>5120000</v>
      </c>
      <c r="P47" s="301">
        <v>6.3882063882063885E-3</v>
      </c>
    </row>
    <row r="48" spans="1:16" ht="15">
      <c r="A48" s="263">
        <v>38</v>
      </c>
      <c r="B48" s="382" t="s">
        <v>51</v>
      </c>
      <c r="C48" s="468" t="s">
        <v>82</v>
      </c>
      <c r="D48" s="469">
        <v>44280</v>
      </c>
      <c r="E48" s="297">
        <v>792.85</v>
      </c>
      <c r="F48" s="297">
        <v>793.08333333333337</v>
      </c>
      <c r="G48" s="298">
        <v>784.2166666666667</v>
      </c>
      <c r="H48" s="298">
        <v>775.58333333333337</v>
      </c>
      <c r="I48" s="298">
        <v>766.7166666666667</v>
      </c>
      <c r="J48" s="298">
        <v>801.7166666666667</v>
      </c>
      <c r="K48" s="298">
        <v>810.58333333333326</v>
      </c>
      <c r="L48" s="298">
        <v>819.2166666666667</v>
      </c>
      <c r="M48" s="285">
        <v>801.95</v>
      </c>
      <c r="N48" s="285">
        <v>784.45</v>
      </c>
      <c r="O48" s="300">
        <v>11692200</v>
      </c>
      <c r="P48" s="301">
        <v>-1.7263986013986012E-2</v>
      </c>
    </row>
    <row r="49" spans="1:16" ht="15">
      <c r="A49" s="263">
        <v>39</v>
      </c>
      <c r="B49" s="362" t="s">
        <v>39</v>
      </c>
      <c r="C49" s="468" t="s">
        <v>83</v>
      </c>
      <c r="D49" s="469">
        <v>44280</v>
      </c>
      <c r="E49" s="297">
        <v>151.30000000000001</v>
      </c>
      <c r="F49" s="297">
        <v>151.33333333333334</v>
      </c>
      <c r="G49" s="298">
        <v>149.81666666666669</v>
      </c>
      <c r="H49" s="298">
        <v>148.33333333333334</v>
      </c>
      <c r="I49" s="298">
        <v>146.81666666666669</v>
      </c>
      <c r="J49" s="298">
        <v>152.81666666666669</v>
      </c>
      <c r="K49" s="298">
        <v>154.33333333333334</v>
      </c>
      <c r="L49" s="298">
        <v>155.81666666666669</v>
      </c>
      <c r="M49" s="285">
        <v>152.85</v>
      </c>
      <c r="N49" s="285">
        <v>149.85</v>
      </c>
      <c r="O49" s="300">
        <v>40710600</v>
      </c>
      <c r="P49" s="301">
        <v>-6.7629880110667076E-3</v>
      </c>
    </row>
    <row r="50" spans="1:16" ht="15">
      <c r="A50" s="263">
        <v>40</v>
      </c>
      <c r="B50" s="362" t="s">
        <v>106</v>
      </c>
      <c r="C50" s="468" t="s">
        <v>824</v>
      </c>
      <c r="D50" s="469">
        <v>44280</v>
      </c>
      <c r="E50" s="297">
        <v>2502.35</v>
      </c>
      <c r="F50" s="297">
        <v>2506.833333333333</v>
      </c>
      <c r="G50" s="298">
        <v>2458.7166666666662</v>
      </c>
      <c r="H50" s="298">
        <v>2415.083333333333</v>
      </c>
      <c r="I50" s="298">
        <v>2366.9666666666662</v>
      </c>
      <c r="J50" s="298">
        <v>2550.4666666666662</v>
      </c>
      <c r="K50" s="298">
        <v>2598.583333333333</v>
      </c>
      <c r="L50" s="298">
        <v>2642.2166666666662</v>
      </c>
      <c r="M50" s="285">
        <v>2554.9499999999998</v>
      </c>
      <c r="N50" s="285">
        <v>2463.1999999999998</v>
      </c>
      <c r="O50" s="300">
        <v>348000</v>
      </c>
      <c r="P50" s="301">
        <v>-3.22234156820623E-3</v>
      </c>
    </row>
    <row r="51" spans="1:16" ht="15">
      <c r="A51" s="263">
        <v>41</v>
      </c>
      <c r="B51" s="362" t="s">
        <v>49</v>
      </c>
      <c r="C51" s="468" t="s">
        <v>84</v>
      </c>
      <c r="D51" s="469">
        <v>44280</v>
      </c>
      <c r="E51" s="297">
        <v>1590.1</v>
      </c>
      <c r="F51" s="297">
        <v>1584.8666666666668</v>
      </c>
      <c r="G51" s="298">
        <v>1573.4833333333336</v>
      </c>
      <c r="H51" s="298">
        <v>1556.8666666666668</v>
      </c>
      <c r="I51" s="298">
        <v>1545.4833333333336</v>
      </c>
      <c r="J51" s="298">
        <v>1601.4833333333336</v>
      </c>
      <c r="K51" s="298">
        <v>1612.8666666666668</v>
      </c>
      <c r="L51" s="298">
        <v>1629.4833333333336</v>
      </c>
      <c r="M51" s="285">
        <v>1596.25</v>
      </c>
      <c r="N51" s="285">
        <v>1568.25</v>
      </c>
      <c r="O51" s="300">
        <v>3210900</v>
      </c>
      <c r="P51" s="301">
        <v>-1.4184397163120567E-2</v>
      </c>
    </row>
    <row r="52" spans="1:16" ht="15">
      <c r="A52" s="263">
        <v>42</v>
      </c>
      <c r="B52" s="362" t="s">
        <v>39</v>
      </c>
      <c r="C52" s="468" t="s">
        <v>85</v>
      </c>
      <c r="D52" s="469">
        <v>44280</v>
      </c>
      <c r="E52" s="297">
        <v>566.75</v>
      </c>
      <c r="F52" s="297">
        <v>567.35</v>
      </c>
      <c r="G52" s="298">
        <v>557.95000000000005</v>
      </c>
      <c r="H52" s="298">
        <v>549.15</v>
      </c>
      <c r="I52" s="298">
        <v>539.75</v>
      </c>
      <c r="J52" s="298">
        <v>576.15000000000009</v>
      </c>
      <c r="K52" s="298">
        <v>585.54999999999995</v>
      </c>
      <c r="L52" s="298">
        <v>594.35000000000014</v>
      </c>
      <c r="M52" s="285">
        <v>576.75</v>
      </c>
      <c r="N52" s="285">
        <v>558.54999999999995</v>
      </c>
      <c r="O52" s="300">
        <v>6095700</v>
      </c>
      <c r="P52" s="301">
        <v>1.0624514122829748E-2</v>
      </c>
    </row>
    <row r="53" spans="1:16" ht="15">
      <c r="A53" s="263">
        <v>43</v>
      </c>
      <c r="B53" s="362" t="s">
        <v>53</v>
      </c>
      <c r="C53" s="468" t="s">
        <v>231</v>
      </c>
      <c r="D53" s="469">
        <v>44280</v>
      </c>
      <c r="E53" s="297">
        <v>170.05</v>
      </c>
      <c r="F53" s="297">
        <v>169.13333333333333</v>
      </c>
      <c r="G53" s="298">
        <v>167.41666666666666</v>
      </c>
      <c r="H53" s="298">
        <v>164.78333333333333</v>
      </c>
      <c r="I53" s="298">
        <v>163.06666666666666</v>
      </c>
      <c r="J53" s="298">
        <v>171.76666666666665</v>
      </c>
      <c r="K53" s="298">
        <v>173.48333333333335</v>
      </c>
      <c r="L53" s="298">
        <v>176.11666666666665</v>
      </c>
      <c r="M53" s="285">
        <v>170.85</v>
      </c>
      <c r="N53" s="285">
        <v>166.5</v>
      </c>
      <c r="O53" s="300">
        <v>554900</v>
      </c>
      <c r="P53" s="301">
        <v>0.67289719626168221</v>
      </c>
    </row>
    <row r="54" spans="1:16" ht="15">
      <c r="A54" s="263">
        <v>44</v>
      </c>
      <c r="B54" s="362" t="s">
        <v>63</v>
      </c>
      <c r="C54" s="468" t="s">
        <v>86</v>
      </c>
      <c r="D54" s="469">
        <v>44280</v>
      </c>
      <c r="E54" s="297">
        <v>804.75</v>
      </c>
      <c r="F54" s="297">
        <v>799.66666666666663</v>
      </c>
      <c r="G54" s="298">
        <v>793.38333333333321</v>
      </c>
      <c r="H54" s="298">
        <v>782.01666666666654</v>
      </c>
      <c r="I54" s="298">
        <v>775.73333333333312</v>
      </c>
      <c r="J54" s="298">
        <v>811.0333333333333</v>
      </c>
      <c r="K54" s="298">
        <v>817.31666666666683</v>
      </c>
      <c r="L54" s="298">
        <v>828.68333333333339</v>
      </c>
      <c r="M54" s="285">
        <v>805.95</v>
      </c>
      <c r="N54" s="285">
        <v>788.3</v>
      </c>
      <c r="O54" s="300">
        <v>1252800</v>
      </c>
      <c r="P54" s="301">
        <v>-8.5470085470085479E-3</v>
      </c>
    </row>
    <row r="55" spans="1:16" ht="15">
      <c r="A55" s="263">
        <v>45</v>
      </c>
      <c r="B55" s="362" t="s">
        <v>49</v>
      </c>
      <c r="C55" s="468" t="s">
        <v>87</v>
      </c>
      <c r="D55" s="469">
        <v>44280</v>
      </c>
      <c r="E55" s="297">
        <v>507.7</v>
      </c>
      <c r="F55" s="297">
        <v>507.11666666666662</v>
      </c>
      <c r="G55" s="298">
        <v>505.23333333333323</v>
      </c>
      <c r="H55" s="298">
        <v>502.76666666666659</v>
      </c>
      <c r="I55" s="298">
        <v>500.88333333333321</v>
      </c>
      <c r="J55" s="298">
        <v>509.58333333333326</v>
      </c>
      <c r="K55" s="298">
        <v>511.46666666666658</v>
      </c>
      <c r="L55" s="298">
        <v>513.93333333333328</v>
      </c>
      <c r="M55" s="285">
        <v>509</v>
      </c>
      <c r="N55" s="285">
        <v>504.65</v>
      </c>
      <c r="O55" s="300">
        <v>10341250</v>
      </c>
      <c r="P55" s="301">
        <v>-1.6893930252202245E-3</v>
      </c>
    </row>
    <row r="56" spans="1:16" ht="15">
      <c r="A56" s="263">
        <v>46</v>
      </c>
      <c r="B56" s="362" t="s">
        <v>895</v>
      </c>
      <c r="C56" s="468" t="s">
        <v>342</v>
      </c>
      <c r="D56" s="469">
        <v>44280</v>
      </c>
      <c r="E56" s="297">
        <v>1572.05</v>
      </c>
      <c r="F56" s="297">
        <v>1509.5166666666664</v>
      </c>
      <c r="G56" s="298">
        <v>1437.6833333333329</v>
      </c>
      <c r="H56" s="298">
        <v>1303.3166666666666</v>
      </c>
      <c r="I56" s="298">
        <v>1231.4833333333331</v>
      </c>
      <c r="J56" s="298">
        <v>1643.8833333333328</v>
      </c>
      <c r="K56" s="298">
        <v>1715.7166666666662</v>
      </c>
      <c r="L56" s="298">
        <v>1850.0833333333326</v>
      </c>
      <c r="M56" s="285">
        <v>1581.35</v>
      </c>
      <c r="N56" s="285">
        <v>1375.15</v>
      </c>
      <c r="O56" s="300">
        <v>478500</v>
      </c>
      <c r="P56" s="301">
        <v>1.7033898305084745</v>
      </c>
    </row>
    <row r="57" spans="1:16" ht="15">
      <c r="A57" s="263">
        <v>47</v>
      </c>
      <c r="B57" s="362" t="s">
        <v>51</v>
      </c>
      <c r="C57" s="468" t="s">
        <v>90</v>
      </c>
      <c r="D57" s="469">
        <v>44280</v>
      </c>
      <c r="E57" s="297">
        <v>3478</v>
      </c>
      <c r="F57" s="297">
        <v>3454.7166666666667</v>
      </c>
      <c r="G57" s="298">
        <v>3414.4833333333336</v>
      </c>
      <c r="H57" s="298">
        <v>3350.9666666666667</v>
      </c>
      <c r="I57" s="298">
        <v>3310.7333333333336</v>
      </c>
      <c r="J57" s="298">
        <v>3518.2333333333336</v>
      </c>
      <c r="K57" s="298">
        <v>3558.4666666666662</v>
      </c>
      <c r="L57" s="298">
        <v>3621.9833333333336</v>
      </c>
      <c r="M57" s="285">
        <v>3494.95</v>
      </c>
      <c r="N57" s="285">
        <v>3391.2</v>
      </c>
      <c r="O57" s="300">
        <v>3292600</v>
      </c>
      <c r="P57" s="301">
        <v>-3.0333372599835082E-2</v>
      </c>
    </row>
    <row r="58" spans="1:16" ht="15">
      <c r="A58" s="263">
        <v>48</v>
      </c>
      <c r="B58" s="362" t="s">
        <v>91</v>
      </c>
      <c r="C58" s="468" t="s">
        <v>92</v>
      </c>
      <c r="D58" s="469">
        <v>44280</v>
      </c>
      <c r="E58" s="297">
        <v>309.3</v>
      </c>
      <c r="F58" s="297">
        <v>308.34999999999997</v>
      </c>
      <c r="G58" s="298">
        <v>303.74999999999994</v>
      </c>
      <c r="H58" s="298">
        <v>298.2</v>
      </c>
      <c r="I58" s="298">
        <v>293.59999999999997</v>
      </c>
      <c r="J58" s="298">
        <v>313.89999999999992</v>
      </c>
      <c r="K58" s="298">
        <v>318.49999999999994</v>
      </c>
      <c r="L58" s="298">
        <v>324.0499999999999</v>
      </c>
      <c r="M58" s="285">
        <v>312.95</v>
      </c>
      <c r="N58" s="285">
        <v>302.8</v>
      </c>
      <c r="O58" s="300">
        <v>24918300</v>
      </c>
      <c r="P58" s="301">
        <v>1.9904458598726115E-3</v>
      </c>
    </row>
    <row r="59" spans="1:16" ht="15">
      <c r="A59" s="263">
        <v>49</v>
      </c>
      <c r="B59" s="362" t="s">
        <v>51</v>
      </c>
      <c r="C59" s="468" t="s">
        <v>93</v>
      </c>
      <c r="D59" s="469">
        <v>44280</v>
      </c>
      <c r="E59" s="297">
        <v>4483.7</v>
      </c>
      <c r="F59" s="297">
        <v>4469.1333333333332</v>
      </c>
      <c r="G59" s="298">
        <v>4432.1666666666661</v>
      </c>
      <c r="H59" s="298">
        <v>4380.6333333333332</v>
      </c>
      <c r="I59" s="298">
        <v>4343.6666666666661</v>
      </c>
      <c r="J59" s="298">
        <v>4520.6666666666661</v>
      </c>
      <c r="K59" s="298">
        <v>4557.6333333333332</v>
      </c>
      <c r="L59" s="298">
        <v>4609.1666666666661</v>
      </c>
      <c r="M59" s="285">
        <v>4506.1000000000004</v>
      </c>
      <c r="N59" s="285">
        <v>4417.6000000000004</v>
      </c>
      <c r="O59" s="300">
        <v>3386125</v>
      </c>
      <c r="P59" s="301">
        <v>8.2253982432633609E-3</v>
      </c>
    </row>
    <row r="60" spans="1:16" ht="15">
      <c r="A60" s="263">
        <v>50</v>
      </c>
      <c r="B60" s="362" t="s">
        <v>43</v>
      </c>
      <c r="C60" s="468" t="s">
        <v>94</v>
      </c>
      <c r="D60" s="469">
        <v>44280</v>
      </c>
      <c r="E60" s="297">
        <v>2571.65</v>
      </c>
      <c r="F60" s="297">
        <v>2556.1</v>
      </c>
      <c r="G60" s="298">
        <v>2527</v>
      </c>
      <c r="H60" s="298">
        <v>2482.35</v>
      </c>
      <c r="I60" s="298">
        <v>2453.25</v>
      </c>
      <c r="J60" s="298">
        <v>2600.75</v>
      </c>
      <c r="K60" s="298">
        <v>2629.8499999999995</v>
      </c>
      <c r="L60" s="298">
        <v>2674.5</v>
      </c>
      <c r="M60" s="285">
        <v>2585.1999999999998</v>
      </c>
      <c r="N60" s="285">
        <v>2511.4499999999998</v>
      </c>
      <c r="O60" s="300">
        <v>2935100</v>
      </c>
      <c r="P60" s="301">
        <v>7.0853848925183137E-3</v>
      </c>
    </row>
    <row r="61" spans="1:16" ht="15">
      <c r="A61" s="263">
        <v>51</v>
      </c>
      <c r="B61" s="362" t="s">
        <v>43</v>
      </c>
      <c r="C61" s="468" t="s">
        <v>96</v>
      </c>
      <c r="D61" s="469">
        <v>44280</v>
      </c>
      <c r="E61" s="297">
        <v>1297.05</v>
      </c>
      <c r="F61" s="297">
        <v>1307.3500000000001</v>
      </c>
      <c r="G61" s="298">
        <v>1271.7000000000003</v>
      </c>
      <c r="H61" s="298">
        <v>1246.3500000000001</v>
      </c>
      <c r="I61" s="298">
        <v>1210.7000000000003</v>
      </c>
      <c r="J61" s="298">
        <v>1332.7000000000003</v>
      </c>
      <c r="K61" s="298">
        <v>1368.3500000000004</v>
      </c>
      <c r="L61" s="298">
        <v>1393.7000000000003</v>
      </c>
      <c r="M61" s="285">
        <v>1343</v>
      </c>
      <c r="N61" s="285">
        <v>1282</v>
      </c>
      <c r="O61" s="300">
        <v>2894100</v>
      </c>
      <c r="P61" s="301">
        <v>1.1145272867025366E-2</v>
      </c>
    </row>
    <row r="62" spans="1:16" ht="15">
      <c r="A62" s="263">
        <v>52</v>
      </c>
      <c r="B62" s="362" t="s">
        <v>43</v>
      </c>
      <c r="C62" s="468" t="s">
        <v>97</v>
      </c>
      <c r="D62" s="469">
        <v>44280</v>
      </c>
      <c r="E62" s="297">
        <v>207.65</v>
      </c>
      <c r="F62" s="297">
        <v>206.51666666666665</v>
      </c>
      <c r="G62" s="298">
        <v>204.6333333333333</v>
      </c>
      <c r="H62" s="298">
        <v>201.61666666666665</v>
      </c>
      <c r="I62" s="298">
        <v>199.73333333333329</v>
      </c>
      <c r="J62" s="298">
        <v>209.5333333333333</v>
      </c>
      <c r="K62" s="298">
        <v>211.41666666666663</v>
      </c>
      <c r="L62" s="298">
        <v>214.43333333333331</v>
      </c>
      <c r="M62" s="285">
        <v>208.4</v>
      </c>
      <c r="N62" s="285">
        <v>203.5</v>
      </c>
      <c r="O62" s="300">
        <v>13269600</v>
      </c>
      <c r="P62" s="301">
        <v>2.1901857499306902E-2</v>
      </c>
    </row>
    <row r="63" spans="1:16" ht="15">
      <c r="A63" s="263">
        <v>53</v>
      </c>
      <c r="B63" s="362" t="s">
        <v>53</v>
      </c>
      <c r="C63" s="468" t="s">
        <v>98</v>
      </c>
      <c r="D63" s="469">
        <v>44280</v>
      </c>
      <c r="E63" s="297">
        <v>83.35</v>
      </c>
      <c r="F63" s="297">
        <v>83.666666666666671</v>
      </c>
      <c r="G63" s="298">
        <v>82.38333333333334</v>
      </c>
      <c r="H63" s="298">
        <v>81.416666666666671</v>
      </c>
      <c r="I63" s="298">
        <v>80.13333333333334</v>
      </c>
      <c r="J63" s="298">
        <v>84.63333333333334</v>
      </c>
      <c r="K63" s="298">
        <v>85.916666666666671</v>
      </c>
      <c r="L63" s="298">
        <v>86.88333333333334</v>
      </c>
      <c r="M63" s="285">
        <v>84.95</v>
      </c>
      <c r="N63" s="285">
        <v>82.7</v>
      </c>
      <c r="O63" s="300">
        <v>78570000</v>
      </c>
      <c r="P63" s="301">
        <v>-6.1978244371363525E-3</v>
      </c>
    </row>
    <row r="64" spans="1:16" ht="15">
      <c r="A64" s="263">
        <v>54</v>
      </c>
      <c r="B64" s="382" t="s">
        <v>72</v>
      </c>
      <c r="C64" s="468" t="s">
        <v>99</v>
      </c>
      <c r="D64" s="469">
        <v>44280</v>
      </c>
      <c r="E64" s="297">
        <v>144.30000000000001</v>
      </c>
      <c r="F64" s="297">
        <v>144.20000000000002</v>
      </c>
      <c r="G64" s="298">
        <v>142.65000000000003</v>
      </c>
      <c r="H64" s="298">
        <v>141.00000000000003</v>
      </c>
      <c r="I64" s="298">
        <v>139.45000000000005</v>
      </c>
      <c r="J64" s="298">
        <v>145.85000000000002</v>
      </c>
      <c r="K64" s="298">
        <v>147.40000000000003</v>
      </c>
      <c r="L64" s="298">
        <v>149.05000000000001</v>
      </c>
      <c r="M64" s="285">
        <v>145.75</v>
      </c>
      <c r="N64" s="285">
        <v>142.55000000000001</v>
      </c>
      <c r="O64" s="300">
        <v>29402000</v>
      </c>
      <c r="P64" s="301">
        <v>-2.5080906148867314E-2</v>
      </c>
    </row>
    <row r="65" spans="1:16" ht="15">
      <c r="A65" s="263">
        <v>55</v>
      </c>
      <c r="B65" s="362" t="s">
        <v>51</v>
      </c>
      <c r="C65" s="468" t="s">
        <v>100</v>
      </c>
      <c r="D65" s="469">
        <v>44280</v>
      </c>
      <c r="E65" s="297">
        <v>471.45</v>
      </c>
      <c r="F65" s="297">
        <v>470.51666666666671</v>
      </c>
      <c r="G65" s="298">
        <v>465.03333333333342</v>
      </c>
      <c r="H65" s="298">
        <v>458.61666666666673</v>
      </c>
      <c r="I65" s="298">
        <v>453.13333333333344</v>
      </c>
      <c r="J65" s="298">
        <v>476.93333333333339</v>
      </c>
      <c r="K65" s="298">
        <v>482.41666666666663</v>
      </c>
      <c r="L65" s="298">
        <v>488.83333333333337</v>
      </c>
      <c r="M65" s="285">
        <v>476</v>
      </c>
      <c r="N65" s="285">
        <v>464.1</v>
      </c>
      <c r="O65" s="300">
        <v>6076600</v>
      </c>
      <c r="P65" s="301">
        <v>4.3031977891827874E-2</v>
      </c>
    </row>
    <row r="66" spans="1:16" ht="15">
      <c r="A66" s="263">
        <v>56</v>
      </c>
      <c r="B66" s="362" t="s">
        <v>101</v>
      </c>
      <c r="C66" s="468" t="s">
        <v>102</v>
      </c>
      <c r="D66" s="469">
        <v>44280</v>
      </c>
      <c r="E66" s="297">
        <v>26.35</v>
      </c>
      <c r="F66" s="297">
        <v>26.266666666666666</v>
      </c>
      <c r="G66" s="298">
        <v>26.033333333333331</v>
      </c>
      <c r="H66" s="298">
        <v>25.716666666666665</v>
      </c>
      <c r="I66" s="298">
        <v>25.483333333333331</v>
      </c>
      <c r="J66" s="298">
        <v>26.583333333333332</v>
      </c>
      <c r="K66" s="298">
        <v>26.816666666666666</v>
      </c>
      <c r="L66" s="298">
        <v>27.133333333333333</v>
      </c>
      <c r="M66" s="285">
        <v>26.5</v>
      </c>
      <c r="N66" s="285">
        <v>25.95</v>
      </c>
      <c r="O66" s="300">
        <v>150120000</v>
      </c>
      <c r="P66" s="301">
        <v>8.4643288996372433E-3</v>
      </c>
    </row>
    <row r="67" spans="1:16" ht="15">
      <c r="A67" s="263">
        <v>57</v>
      </c>
      <c r="B67" s="362" t="s">
        <v>49</v>
      </c>
      <c r="C67" s="468" t="s">
        <v>103</v>
      </c>
      <c r="D67" s="469">
        <v>44280</v>
      </c>
      <c r="E67" s="425">
        <v>690.05</v>
      </c>
      <c r="F67" s="425">
        <v>686.26666666666677</v>
      </c>
      <c r="G67" s="426">
        <v>679.83333333333348</v>
      </c>
      <c r="H67" s="426">
        <v>669.61666666666667</v>
      </c>
      <c r="I67" s="426">
        <v>663.18333333333339</v>
      </c>
      <c r="J67" s="426">
        <v>696.48333333333358</v>
      </c>
      <c r="K67" s="426">
        <v>702.91666666666674</v>
      </c>
      <c r="L67" s="426">
        <v>713.13333333333367</v>
      </c>
      <c r="M67" s="427">
        <v>692.7</v>
      </c>
      <c r="N67" s="427">
        <v>676.05</v>
      </c>
      <c r="O67" s="428">
        <v>4720000</v>
      </c>
      <c r="P67" s="429">
        <v>-1.4202172096908938E-2</v>
      </c>
    </row>
    <row r="68" spans="1:16" ht="15">
      <c r="A68" s="263">
        <v>58</v>
      </c>
      <c r="B68" s="362" t="s">
        <v>91</v>
      </c>
      <c r="C68" s="468" t="s">
        <v>244</v>
      </c>
      <c r="D68" s="469">
        <v>44280</v>
      </c>
      <c r="E68" s="297">
        <v>1535.4</v>
      </c>
      <c r="F68" s="297">
        <v>1537.6499999999999</v>
      </c>
      <c r="G68" s="298">
        <v>1506.4999999999998</v>
      </c>
      <c r="H68" s="298">
        <v>1477.6</v>
      </c>
      <c r="I68" s="298">
        <v>1446.4499999999998</v>
      </c>
      <c r="J68" s="298">
        <v>1566.5499999999997</v>
      </c>
      <c r="K68" s="298">
        <v>1597.6999999999998</v>
      </c>
      <c r="L68" s="298">
        <v>1626.5999999999997</v>
      </c>
      <c r="M68" s="285">
        <v>1568.8</v>
      </c>
      <c r="N68" s="285">
        <v>1508.75</v>
      </c>
      <c r="O68" s="300">
        <v>1925950</v>
      </c>
      <c r="P68" s="301">
        <v>-1.0354041416165664E-2</v>
      </c>
    </row>
    <row r="69" spans="1:16" ht="15">
      <c r="A69" s="263">
        <v>59</v>
      </c>
      <c r="B69" s="382" t="s">
        <v>51</v>
      </c>
      <c r="C69" s="468" t="s">
        <v>367</v>
      </c>
      <c r="D69" s="469">
        <v>44280</v>
      </c>
      <c r="E69" s="297">
        <v>344.4</v>
      </c>
      <c r="F69" s="297">
        <v>339.34999999999997</v>
      </c>
      <c r="G69" s="298">
        <v>331.69999999999993</v>
      </c>
      <c r="H69" s="298">
        <v>318.99999999999994</v>
      </c>
      <c r="I69" s="298">
        <v>311.34999999999991</v>
      </c>
      <c r="J69" s="298">
        <v>352.04999999999995</v>
      </c>
      <c r="K69" s="298">
        <v>359.69999999999993</v>
      </c>
      <c r="L69" s="298">
        <v>372.4</v>
      </c>
      <c r="M69" s="285">
        <v>347</v>
      </c>
      <c r="N69" s="285">
        <v>326.64999999999998</v>
      </c>
      <c r="O69" s="300">
        <v>1847600</v>
      </c>
      <c r="P69" s="301">
        <v>1.3792415169660679</v>
      </c>
    </row>
    <row r="70" spans="1:16" ht="15">
      <c r="A70" s="263">
        <v>60</v>
      </c>
      <c r="B70" s="362" t="s">
        <v>37</v>
      </c>
      <c r="C70" s="468" t="s">
        <v>104</v>
      </c>
      <c r="D70" s="469">
        <v>44280</v>
      </c>
      <c r="E70" s="297">
        <v>1273.6500000000001</v>
      </c>
      <c r="F70" s="297">
        <v>1253.6500000000001</v>
      </c>
      <c r="G70" s="298">
        <v>1228.6000000000001</v>
      </c>
      <c r="H70" s="298">
        <v>1183.55</v>
      </c>
      <c r="I70" s="298">
        <v>1158.5</v>
      </c>
      <c r="J70" s="298">
        <v>1298.7000000000003</v>
      </c>
      <c r="K70" s="298">
        <v>1323.7500000000005</v>
      </c>
      <c r="L70" s="298">
        <v>1368.8000000000004</v>
      </c>
      <c r="M70" s="285">
        <v>1278.7</v>
      </c>
      <c r="N70" s="285">
        <v>1208.5999999999999</v>
      </c>
      <c r="O70" s="300">
        <v>16437850</v>
      </c>
      <c r="P70" s="301">
        <v>-6.1458931648477886E-3</v>
      </c>
    </row>
    <row r="71" spans="1:16" ht="15">
      <c r="A71" s="263">
        <v>61</v>
      </c>
      <c r="B71" s="362" t="s">
        <v>72</v>
      </c>
      <c r="C71" s="468" t="s">
        <v>372</v>
      </c>
      <c r="D71" s="469">
        <v>44280</v>
      </c>
      <c r="E71" s="297">
        <v>533</v>
      </c>
      <c r="F71" s="297">
        <v>520.5</v>
      </c>
      <c r="G71" s="298">
        <v>505.65</v>
      </c>
      <c r="H71" s="298">
        <v>478.29999999999995</v>
      </c>
      <c r="I71" s="298">
        <v>463.44999999999993</v>
      </c>
      <c r="J71" s="298">
        <v>547.85</v>
      </c>
      <c r="K71" s="298">
        <v>562.69999999999993</v>
      </c>
      <c r="L71" s="298">
        <v>590.05000000000007</v>
      </c>
      <c r="M71" s="285">
        <v>535.35</v>
      </c>
      <c r="N71" s="285">
        <v>493.15</v>
      </c>
      <c r="O71" s="300">
        <v>363750</v>
      </c>
      <c r="P71" s="301">
        <v>1.0068965517241379</v>
      </c>
    </row>
    <row r="72" spans="1:16" ht="15">
      <c r="A72" s="263">
        <v>62</v>
      </c>
      <c r="B72" s="362" t="s">
        <v>63</v>
      </c>
      <c r="C72" s="468" t="s">
        <v>105</v>
      </c>
      <c r="D72" s="469">
        <v>44280</v>
      </c>
      <c r="E72" s="297">
        <v>1119.8</v>
      </c>
      <c r="F72" s="297">
        <v>1118.4666666666667</v>
      </c>
      <c r="G72" s="298">
        <v>1104.4333333333334</v>
      </c>
      <c r="H72" s="298">
        <v>1089.0666666666666</v>
      </c>
      <c r="I72" s="298">
        <v>1075.0333333333333</v>
      </c>
      <c r="J72" s="298">
        <v>1133.8333333333335</v>
      </c>
      <c r="K72" s="298">
        <v>1147.8666666666668</v>
      </c>
      <c r="L72" s="298">
        <v>1163.2333333333336</v>
      </c>
      <c r="M72" s="285">
        <v>1132.5</v>
      </c>
      <c r="N72" s="285">
        <v>1103.0999999999999</v>
      </c>
      <c r="O72" s="300">
        <v>3781000</v>
      </c>
      <c r="P72" s="301">
        <v>8.0594455558731071E-2</v>
      </c>
    </row>
    <row r="73" spans="1:16" ht="15">
      <c r="A73" s="263">
        <v>63</v>
      </c>
      <c r="B73" s="362" t="s">
        <v>106</v>
      </c>
      <c r="C73" s="468" t="s">
        <v>107</v>
      </c>
      <c r="D73" s="469">
        <v>44280</v>
      </c>
      <c r="E73" s="297">
        <v>934.1</v>
      </c>
      <c r="F73" s="297">
        <v>930.4</v>
      </c>
      <c r="G73" s="298">
        <v>922.4</v>
      </c>
      <c r="H73" s="298">
        <v>910.7</v>
      </c>
      <c r="I73" s="298">
        <v>902.7</v>
      </c>
      <c r="J73" s="298">
        <v>942.09999999999991</v>
      </c>
      <c r="K73" s="298">
        <v>950.09999999999991</v>
      </c>
      <c r="L73" s="298">
        <v>961.79999999999984</v>
      </c>
      <c r="M73" s="285">
        <v>938.4</v>
      </c>
      <c r="N73" s="285">
        <v>918.7</v>
      </c>
      <c r="O73" s="300">
        <v>19317200</v>
      </c>
      <c r="P73" s="301">
        <v>-2.5461736765900342E-2</v>
      </c>
    </row>
    <row r="74" spans="1:16" ht="15">
      <c r="A74" s="263">
        <v>64</v>
      </c>
      <c r="B74" s="362" t="s">
        <v>56</v>
      </c>
      <c r="C74" s="468" t="s">
        <v>108</v>
      </c>
      <c r="D74" s="469">
        <v>44280</v>
      </c>
      <c r="E74" s="297">
        <v>2616.9499999999998</v>
      </c>
      <c r="F74" s="297">
        <v>2601.4666666666667</v>
      </c>
      <c r="G74" s="298">
        <v>2575.9333333333334</v>
      </c>
      <c r="H74" s="298">
        <v>2534.9166666666665</v>
      </c>
      <c r="I74" s="298">
        <v>2509.3833333333332</v>
      </c>
      <c r="J74" s="298">
        <v>2642.4833333333336</v>
      </c>
      <c r="K74" s="298">
        <v>2668.0166666666673</v>
      </c>
      <c r="L74" s="298">
        <v>2709.0333333333338</v>
      </c>
      <c r="M74" s="285">
        <v>2627</v>
      </c>
      <c r="N74" s="285">
        <v>2560.4499999999998</v>
      </c>
      <c r="O74" s="300">
        <v>16351500</v>
      </c>
      <c r="P74" s="301">
        <v>-5.6372459590615532E-3</v>
      </c>
    </row>
    <row r="75" spans="1:16" ht="15">
      <c r="A75" s="263">
        <v>65</v>
      </c>
      <c r="B75" s="362" t="s">
        <v>56</v>
      </c>
      <c r="C75" s="468" t="s">
        <v>248</v>
      </c>
      <c r="D75" s="469">
        <v>44280</v>
      </c>
      <c r="E75" s="297">
        <v>2955.75</v>
      </c>
      <c r="F75" s="297">
        <v>2962.65</v>
      </c>
      <c r="G75" s="298">
        <v>2931.2000000000003</v>
      </c>
      <c r="H75" s="298">
        <v>2906.65</v>
      </c>
      <c r="I75" s="298">
        <v>2875.2000000000003</v>
      </c>
      <c r="J75" s="298">
        <v>2987.2000000000003</v>
      </c>
      <c r="K75" s="298">
        <v>3018.65</v>
      </c>
      <c r="L75" s="298">
        <v>3043.2000000000003</v>
      </c>
      <c r="M75" s="285">
        <v>2994.1</v>
      </c>
      <c r="N75" s="285">
        <v>2938.1</v>
      </c>
      <c r="O75" s="300">
        <v>524200</v>
      </c>
      <c r="P75" s="301">
        <v>-2.2014925373134327E-2</v>
      </c>
    </row>
    <row r="76" spans="1:16" ht="15">
      <c r="A76" s="263">
        <v>66</v>
      </c>
      <c r="B76" s="362" t="s">
        <v>53</v>
      </c>
      <c r="C76" t="s">
        <v>109</v>
      </c>
      <c r="D76" s="469">
        <v>44280</v>
      </c>
      <c r="E76" s="425">
        <v>1555.3</v>
      </c>
      <c r="F76" s="425">
        <v>1553.2333333333333</v>
      </c>
      <c r="G76" s="426">
        <v>1538.5166666666667</v>
      </c>
      <c r="H76" s="426">
        <v>1521.7333333333333</v>
      </c>
      <c r="I76" s="426">
        <v>1507.0166666666667</v>
      </c>
      <c r="J76" s="426">
        <v>1570.0166666666667</v>
      </c>
      <c r="K76" s="426">
        <v>1584.7333333333333</v>
      </c>
      <c r="L76" s="426">
        <v>1601.5166666666667</v>
      </c>
      <c r="M76" s="427">
        <v>1567.95</v>
      </c>
      <c r="N76" s="427">
        <v>1536.45</v>
      </c>
      <c r="O76" s="428">
        <v>24652100</v>
      </c>
      <c r="P76" s="429">
        <v>1.1417998014261214E-2</v>
      </c>
    </row>
    <row r="77" spans="1:16" ht="15">
      <c r="A77" s="263">
        <v>67</v>
      </c>
      <c r="B77" s="362" t="s">
        <v>56</v>
      </c>
      <c r="C77" s="468" t="s">
        <v>249</v>
      </c>
      <c r="D77" s="469">
        <v>44280</v>
      </c>
      <c r="E77" s="297">
        <v>709.05</v>
      </c>
      <c r="F77" s="297">
        <v>709.69999999999993</v>
      </c>
      <c r="G77" s="298">
        <v>703.49999999999989</v>
      </c>
      <c r="H77" s="298">
        <v>697.94999999999993</v>
      </c>
      <c r="I77" s="298">
        <v>691.74999999999989</v>
      </c>
      <c r="J77" s="298">
        <v>715.24999999999989</v>
      </c>
      <c r="K77" s="298">
        <v>721.44999999999993</v>
      </c>
      <c r="L77" s="298">
        <v>726.99999999999989</v>
      </c>
      <c r="M77" s="285">
        <v>715.9</v>
      </c>
      <c r="N77" s="285">
        <v>704.15</v>
      </c>
      <c r="O77" s="300">
        <v>7898000</v>
      </c>
      <c r="P77" s="301">
        <v>-2.2597331881295944E-2</v>
      </c>
    </row>
    <row r="78" spans="1:16" ht="15">
      <c r="A78" s="263">
        <v>68</v>
      </c>
      <c r="B78" s="382" t="s">
        <v>43</v>
      </c>
      <c r="C78" s="468" t="s">
        <v>110</v>
      </c>
      <c r="D78" s="469">
        <v>44280</v>
      </c>
      <c r="E78" s="297">
        <v>3321.75</v>
      </c>
      <c r="F78" s="297">
        <v>3301.25</v>
      </c>
      <c r="G78" s="298">
        <v>3253.5</v>
      </c>
      <c r="H78" s="298">
        <v>3185.25</v>
      </c>
      <c r="I78" s="298">
        <v>3137.5</v>
      </c>
      <c r="J78" s="298">
        <v>3369.5</v>
      </c>
      <c r="K78" s="298">
        <v>3417.25</v>
      </c>
      <c r="L78" s="298">
        <v>3485.5</v>
      </c>
      <c r="M78" s="285">
        <v>3349</v>
      </c>
      <c r="N78" s="285">
        <v>3233</v>
      </c>
      <c r="O78" s="300">
        <v>3949800</v>
      </c>
      <c r="P78" s="301">
        <v>2.9558961526431029E-2</v>
      </c>
    </row>
    <row r="79" spans="1:16" ht="15">
      <c r="A79" s="263">
        <v>69</v>
      </c>
      <c r="B79" s="362" t="s">
        <v>111</v>
      </c>
      <c r="C79" s="468" t="s">
        <v>112</v>
      </c>
      <c r="D79" s="469">
        <v>44280</v>
      </c>
      <c r="E79" s="297">
        <v>344.8</v>
      </c>
      <c r="F79" s="297">
        <v>342.7833333333333</v>
      </c>
      <c r="G79" s="298">
        <v>337.26666666666659</v>
      </c>
      <c r="H79" s="298">
        <v>329.73333333333329</v>
      </c>
      <c r="I79" s="298">
        <v>324.21666666666658</v>
      </c>
      <c r="J79" s="298">
        <v>350.31666666666661</v>
      </c>
      <c r="K79" s="298">
        <v>355.83333333333326</v>
      </c>
      <c r="L79" s="298">
        <v>363.36666666666662</v>
      </c>
      <c r="M79" s="285">
        <v>348.3</v>
      </c>
      <c r="N79" s="285">
        <v>335.25</v>
      </c>
      <c r="O79" s="300">
        <v>21633300</v>
      </c>
      <c r="P79" s="301">
        <v>-9.6456692913385825E-3</v>
      </c>
    </row>
    <row r="80" spans="1:16" ht="15">
      <c r="A80" s="263">
        <v>70</v>
      </c>
      <c r="B80" s="362" t="s">
        <v>72</v>
      </c>
      <c r="C80" s="468" t="s">
        <v>113</v>
      </c>
      <c r="D80" s="469">
        <v>44280</v>
      </c>
      <c r="E80" s="297">
        <v>248.2</v>
      </c>
      <c r="F80" s="297">
        <v>248.18333333333331</v>
      </c>
      <c r="G80" s="298">
        <v>243.71666666666661</v>
      </c>
      <c r="H80" s="298">
        <v>239.23333333333329</v>
      </c>
      <c r="I80" s="298">
        <v>234.76666666666659</v>
      </c>
      <c r="J80" s="298">
        <v>252.66666666666663</v>
      </c>
      <c r="K80" s="298">
        <v>257.13333333333333</v>
      </c>
      <c r="L80" s="298">
        <v>261.61666666666667</v>
      </c>
      <c r="M80" s="285">
        <v>252.65</v>
      </c>
      <c r="N80" s="285">
        <v>243.7</v>
      </c>
      <c r="O80" s="300">
        <v>35197200</v>
      </c>
      <c r="P80" s="301">
        <v>-2.0733173076923076E-2</v>
      </c>
    </row>
    <row r="81" spans="1:16" ht="15">
      <c r="A81" s="263">
        <v>71</v>
      </c>
      <c r="B81" s="362" t="s">
        <v>49</v>
      </c>
      <c r="C81" s="468" t="s">
        <v>114</v>
      </c>
      <c r="D81" s="469">
        <v>44280</v>
      </c>
      <c r="E81" s="297">
        <v>2157.5500000000002</v>
      </c>
      <c r="F81" s="297">
        <v>2152.35</v>
      </c>
      <c r="G81" s="298">
        <v>2139.75</v>
      </c>
      <c r="H81" s="298">
        <v>2121.9500000000003</v>
      </c>
      <c r="I81" s="298">
        <v>2109.3500000000004</v>
      </c>
      <c r="J81" s="298">
        <v>2170.1499999999996</v>
      </c>
      <c r="K81" s="298">
        <v>2182.7499999999991</v>
      </c>
      <c r="L81" s="298">
        <v>2200.5499999999993</v>
      </c>
      <c r="M81" s="285">
        <v>2164.9499999999998</v>
      </c>
      <c r="N81" s="285">
        <v>2134.5500000000002</v>
      </c>
      <c r="O81" s="300">
        <v>8807400</v>
      </c>
      <c r="P81" s="301">
        <v>-7.1479628305932811E-4</v>
      </c>
    </row>
    <row r="82" spans="1:16" ht="15">
      <c r="A82" s="263">
        <v>72</v>
      </c>
      <c r="B82" s="362" t="s">
        <v>56</v>
      </c>
      <c r="C82" s="468" t="s">
        <v>115</v>
      </c>
      <c r="D82" s="469">
        <v>44280</v>
      </c>
      <c r="E82" s="297">
        <v>223.8</v>
      </c>
      <c r="F82" s="297">
        <v>222.28333333333333</v>
      </c>
      <c r="G82" s="298">
        <v>218.81666666666666</v>
      </c>
      <c r="H82" s="298">
        <v>213.83333333333334</v>
      </c>
      <c r="I82" s="298">
        <v>210.36666666666667</v>
      </c>
      <c r="J82" s="298">
        <v>227.26666666666665</v>
      </c>
      <c r="K82" s="298">
        <v>230.73333333333329</v>
      </c>
      <c r="L82" s="298">
        <v>235.71666666666664</v>
      </c>
      <c r="M82" s="285">
        <v>225.75</v>
      </c>
      <c r="N82" s="285">
        <v>217.3</v>
      </c>
      <c r="O82" s="300">
        <v>32491100</v>
      </c>
      <c r="P82" s="301">
        <v>8.0792536308550537E-3</v>
      </c>
    </row>
    <row r="83" spans="1:16" ht="15">
      <c r="A83" s="263">
        <v>73</v>
      </c>
      <c r="B83" s="362" t="s">
        <v>53</v>
      </c>
      <c r="C83" s="468" t="s">
        <v>116</v>
      </c>
      <c r="D83" s="469">
        <v>44280</v>
      </c>
      <c r="E83" s="297">
        <v>610.79999999999995</v>
      </c>
      <c r="F83" s="297">
        <v>609.48333333333323</v>
      </c>
      <c r="G83" s="298">
        <v>604.16666666666652</v>
      </c>
      <c r="H83" s="298">
        <v>597.5333333333333</v>
      </c>
      <c r="I83" s="298">
        <v>592.21666666666658</v>
      </c>
      <c r="J83" s="298">
        <v>616.11666666666645</v>
      </c>
      <c r="K83" s="298">
        <v>621.43333333333328</v>
      </c>
      <c r="L83" s="298">
        <v>628.06666666666638</v>
      </c>
      <c r="M83" s="285">
        <v>614.79999999999995</v>
      </c>
      <c r="N83" s="285">
        <v>602.85</v>
      </c>
      <c r="O83" s="300">
        <v>106323250</v>
      </c>
      <c r="P83" s="301">
        <v>-2.4831326060911787E-2</v>
      </c>
    </row>
    <row r="84" spans="1:16" ht="15">
      <c r="A84" s="263">
        <v>74</v>
      </c>
      <c r="B84" s="362" t="s">
        <v>56</v>
      </c>
      <c r="C84" s="468" t="s">
        <v>252</v>
      </c>
      <c r="D84" s="469">
        <v>44280</v>
      </c>
      <c r="E84" s="297">
        <v>1433.75</v>
      </c>
      <c r="F84" s="297">
        <v>1435.4166666666667</v>
      </c>
      <c r="G84" s="298">
        <v>1410.8333333333335</v>
      </c>
      <c r="H84" s="298">
        <v>1387.9166666666667</v>
      </c>
      <c r="I84" s="298">
        <v>1363.3333333333335</v>
      </c>
      <c r="J84" s="298">
        <v>1458.3333333333335</v>
      </c>
      <c r="K84" s="298">
        <v>1482.916666666667</v>
      </c>
      <c r="L84" s="298">
        <v>1505.8333333333335</v>
      </c>
      <c r="M84" s="285">
        <v>1460</v>
      </c>
      <c r="N84" s="285">
        <v>1412.5</v>
      </c>
      <c r="O84" s="300">
        <v>910775</v>
      </c>
      <c r="P84" s="301">
        <v>4.638671875E-2</v>
      </c>
    </row>
    <row r="85" spans="1:16" ht="15">
      <c r="A85" s="263">
        <v>75</v>
      </c>
      <c r="B85" s="362" t="s">
        <v>56</v>
      </c>
      <c r="C85" s="468" t="s">
        <v>117</v>
      </c>
      <c r="D85" s="469">
        <v>44280</v>
      </c>
      <c r="E85" s="297">
        <v>473.3</v>
      </c>
      <c r="F85" s="297">
        <v>472.13333333333338</v>
      </c>
      <c r="G85" s="298">
        <v>466.51666666666677</v>
      </c>
      <c r="H85" s="298">
        <v>459.73333333333341</v>
      </c>
      <c r="I85" s="298">
        <v>454.11666666666679</v>
      </c>
      <c r="J85" s="298">
        <v>478.91666666666674</v>
      </c>
      <c r="K85" s="298">
        <v>484.53333333333342</v>
      </c>
      <c r="L85" s="298">
        <v>491.31666666666672</v>
      </c>
      <c r="M85" s="285">
        <v>477.75</v>
      </c>
      <c r="N85" s="285">
        <v>465.35</v>
      </c>
      <c r="O85" s="300">
        <v>6825000</v>
      </c>
      <c r="P85" s="301">
        <v>-6.9719893682273562E-2</v>
      </c>
    </row>
    <row r="86" spans="1:16" ht="15">
      <c r="A86" s="263">
        <v>76</v>
      </c>
      <c r="B86" s="362" t="s">
        <v>67</v>
      </c>
      <c r="C86" s="468" t="s">
        <v>118</v>
      </c>
      <c r="D86" s="469">
        <v>44280</v>
      </c>
      <c r="E86" s="297">
        <v>11.15</v>
      </c>
      <c r="F86" s="297">
        <v>11.216666666666667</v>
      </c>
      <c r="G86" s="298">
        <v>10.933333333333334</v>
      </c>
      <c r="H86" s="298">
        <v>10.716666666666667</v>
      </c>
      <c r="I86" s="298">
        <v>10.433333333333334</v>
      </c>
      <c r="J86" s="298">
        <v>11.433333333333334</v>
      </c>
      <c r="K86" s="298">
        <v>11.716666666666669</v>
      </c>
      <c r="L86" s="298">
        <v>11.933333333333334</v>
      </c>
      <c r="M86" s="285">
        <v>11.5</v>
      </c>
      <c r="N86" s="285">
        <v>11</v>
      </c>
      <c r="O86" s="300">
        <v>889420000</v>
      </c>
      <c r="P86" s="301">
        <v>1.623610333519955E-2</v>
      </c>
    </row>
    <row r="87" spans="1:16" ht="15">
      <c r="A87" s="263">
        <v>77</v>
      </c>
      <c r="B87" s="362" t="s">
        <v>53</v>
      </c>
      <c r="C87" s="468" t="s">
        <v>119</v>
      </c>
      <c r="D87" s="469">
        <v>44280</v>
      </c>
      <c r="E87" s="297">
        <v>62.9</v>
      </c>
      <c r="F87" s="297">
        <v>62.800000000000004</v>
      </c>
      <c r="G87" s="298">
        <v>62.000000000000007</v>
      </c>
      <c r="H87" s="298">
        <v>61.1</v>
      </c>
      <c r="I87" s="298">
        <v>60.300000000000004</v>
      </c>
      <c r="J87" s="298">
        <v>63.70000000000001</v>
      </c>
      <c r="K87" s="298">
        <v>64.5</v>
      </c>
      <c r="L87" s="298">
        <v>65.400000000000006</v>
      </c>
      <c r="M87" s="285">
        <v>63.6</v>
      </c>
      <c r="N87" s="285">
        <v>61.9</v>
      </c>
      <c r="O87" s="300">
        <v>145958000</v>
      </c>
      <c r="P87" s="301">
        <v>2.8655597214783075E-2</v>
      </c>
    </row>
    <row r="88" spans="1:16" ht="15">
      <c r="A88" s="263">
        <v>78</v>
      </c>
      <c r="B88" s="362" t="s">
        <v>72</v>
      </c>
      <c r="C88" s="468" t="s">
        <v>120</v>
      </c>
      <c r="D88" s="469">
        <v>44280</v>
      </c>
      <c r="E88" s="297">
        <v>497.6</v>
      </c>
      <c r="F88" s="297">
        <v>497.86666666666662</v>
      </c>
      <c r="G88" s="298">
        <v>492.73333333333323</v>
      </c>
      <c r="H88" s="298">
        <v>487.86666666666662</v>
      </c>
      <c r="I88" s="298">
        <v>482.73333333333323</v>
      </c>
      <c r="J88" s="298">
        <v>502.73333333333323</v>
      </c>
      <c r="K88" s="298">
        <v>507.86666666666656</v>
      </c>
      <c r="L88" s="298">
        <v>512.73333333333323</v>
      </c>
      <c r="M88" s="285">
        <v>503</v>
      </c>
      <c r="N88" s="285">
        <v>493</v>
      </c>
      <c r="O88" s="300">
        <v>7420875</v>
      </c>
      <c r="P88" s="301">
        <v>4.1891891891891894E-2</v>
      </c>
    </row>
    <row r="89" spans="1:16" ht="15">
      <c r="A89" s="263">
        <v>79</v>
      </c>
      <c r="B89" s="362" t="s">
        <v>39</v>
      </c>
      <c r="C89" s="468" t="s">
        <v>121</v>
      </c>
      <c r="D89" s="469">
        <v>44280</v>
      </c>
      <c r="E89" s="297">
        <v>1681.25</v>
      </c>
      <c r="F89" s="297">
        <v>1667.5833333333333</v>
      </c>
      <c r="G89" s="298">
        <v>1641.3666666666666</v>
      </c>
      <c r="H89" s="298">
        <v>1601.4833333333333</v>
      </c>
      <c r="I89" s="298">
        <v>1575.2666666666667</v>
      </c>
      <c r="J89" s="298">
        <v>1707.4666666666665</v>
      </c>
      <c r="K89" s="298">
        <v>1733.6833333333332</v>
      </c>
      <c r="L89" s="298">
        <v>1773.5666666666664</v>
      </c>
      <c r="M89" s="285">
        <v>1693.8</v>
      </c>
      <c r="N89" s="285">
        <v>1627.7</v>
      </c>
      <c r="O89" s="300">
        <v>3267000</v>
      </c>
      <c r="P89" s="301">
        <v>3.7307509128433086E-2</v>
      </c>
    </row>
    <row r="90" spans="1:16" ht="15">
      <c r="A90" s="263">
        <v>80</v>
      </c>
      <c r="B90" s="362" t="s">
        <v>53</v>
      </c>
      <c r="C90" s="468" t="s">
        <v>122</v>
      </c>
      <c r="D90" s="469">
        <v>44280</v>
      </c>
      <c r="E90" s="297">
        <v>1071.75</v>
      </c>
      <c r="F90" s="297">
        <v>1079.0666666666668</v>
      </c>
      <c r="G90" s="298">
        <v>1058.8333333333337</v>
      </c>
      <c r="H90" s="298">
        <v>1045.916666666667</v>
      </c>
      <c r="I90" s="298">
        <v>1025.6833333333338</v>
      </c>
      <c r="J90" s="298">
        <v>1091.9833333333336</v>
      </c>
      <c r="K90" s="298">
        <v>1112.2166666666667</v>
      </c>
      <c r="L90" s="298">
        <v>1125.1333333333334</v>
      </c>
      <c r="M90" s="285">
        <v>1099.3</v>
      </c>
      <c r="N90" s="285">
        <v>1066.1500000000001</v>
      </c>
      <c r="O90" s="300">
        <v>21151800</v>
      </c>
      <c r="P90" s="301">
        <v>-2.4124901382718101E-2</v>
      </c>
    </row>
    <row r="91" spans="1:16" ht="15">
      <c r="A91" s="263">
        <v>81</v>
      </c>
      <c r="B91" s="362" t="s">
        <v>67</v>
      </c>
      <c r="C91" s="468" t="s">
        <v>829</v>
      </c>
      <c r="D91" s="469">
        <v>44280</v>
      </c>
      <c r="E91" s="297">
        <v>254.05</v>
      </c>
      <c r="F91" s="297">
        <v>257.55</v>
      </c>
      <c r="G91" s="298">
        <v>249.15000000000003</v>
      </c>
      <c r="H91" s="298">
        <v>244.25000000000003</v>
      </c>
      <c r="I91" s="298">
        <v>235.85000000000005</v>
      </c>
      <c r="J91" s="298">
        <v>262.45000000000005</v>
      </c>
      <c r="K91" s="298">
        <v>270.85000000000002</v>
      </c>
      <c r="L91" s="298">
        <v>275.75</v>
      </c>
      <c r="M91" s="285">
        <v>265.95</v>
      </c>
      <c r="N91" s="285">
        <v>252.65</v>
      </c>
      <c r="O91" s="300">
        <v>13605200</v>
      </c>
      <c r="P91" s="301">
        <v>3.8469758495405001E-2</v>
      </c>
    </row>
    <row r="92" spans="1:16" ht="15">
      <c r="A92" s="263">
        <v>82</v>
      </c>
      <c r="B92" s="362" t="s">
        <v>106</v>
      </c>
      <c r="C92" s="468" t="s">
        <v>124</v>
      </c>
      <c r="D92" s="469">
        <v>44280</v>
      </c>
      <c r="E92" s="425">
        <v>1276.2</v>
      </c>
      <c r="F92" s="425">
        <v>1278.4666666666665</v>
      </c>
      <c r="G92" s="426">
        <v>1264.4333333333329</v>
      </c>
      <c r="H92" s="426">
        <v>1252.6666666666665</v>
      </c>
      <c r="I92" s="426">
        <v>1238.633333333333</v>
      </c>
      <c r="J92" s="426">
        <v>1290.2333333333329</v>
      </c>
      <c r="K92" s="426">
        <v>1304.2666666666662</v>
      </c>
      <c r="L92" s="426">
        <v>1316.0333333333328</v>
      </c>
      <c r="M92" s="427">
        <v>1292.5</v>
      </c>
      <c r="N92" s="427">
        <v>1266.7</v>
      </c>
      <c r="O92" s="428">
        <v>32446200</v>
      </c>
      <c r="P92" s="429">
        <v>-4.1434937939670733E-3</v>
      </c>
    </row>
    <row r="93" spans="1:16" ht="15">
      <c r="A93" s="263">
        <v>83</v>
      </c>
      <c r="B93" s="362" t="s">
        <v>72</v>
      </c>
      <c r="C93" s="468" t="s">
        <v>125</v>
      </c>
      <c r="D93" s="469">
        <v>44280</v>
      </c>
      <c r="E93" s="297">
        <v>101.35</v>
      </c>
      <c r="F93" s="297">
        <v>100.83333333333333</v>
      </c>
      <c r="G93" s="298">
        <v>99.966666666666654</v>
      </c>
      <c r="H93" s="298">
        <v>98.583333333333329</v>
      </c>
      <c r="I93" s="298">
        <v>97.716666666666654</v>
      </c>
      <c r="J93" s="298">
        <v>102.21666666666665</v>
      </c>
      <c r="K93" s="298">
        <v>103.08333333333333</v>
      </c>
      <c r="L93" s="298">
        <v>104.46666666666665</v>
      </c>
      <c r="M93" s="285">
        <v>101.7</v>
      </c>
      <c r="N93" s="285">
        <v>99.45</v>
      </c>
      <c r="O93" s="300">
        <v>72962500</v>
      </c>
      <c r="P93" s="301">
        <v>-5.8453635639004516E-3</v>
      </c>
    </row>
    <row r="94" spans="1:16" ht="15">
      <c r="A94" s="263">
        <v>84</v>
      </c>
      <c r="B94" s="382" t="s">
        <v>39</v>
      </c>
      <c r="C94" s="468" t="s">
        <v>772</v>
      </c>
      <c r="D94" s="469">
        <v>44280</v>
      </c>
      <c r="E94" s="297">
        <v>1954.4</v>
      </c>
      <c r="F94" s="297">
        <v>1908.8</v>
      </c>
      <c r="G94" s="298">
        <v>1831.6</v>
      </c>
      <c r="H94" s="298">
        <v>1708.8</v>
      </c>
      <c r="I94" s="298">
        <v>1631.6</v>
      </c>
      <c r="J94" s="298">
        <v>2031.6</v>
      </c>
      <c r="K94" s="298">
        <v>2108.8000000000002</v>
      </c>
      <c r="L94" s="298">
        <v>2231.6</v>
      </c>
      <c r="M94" s="285">
        <v>1986</v>
      </c>
      <c r="N94" s="285">
        <v>1786</v>
      </c>
      <c r="O94" s="300">
        <v>1162525</v>
      </c>
      <c r="P94" s="301">
        <v>1.4136302294197032</v>
      </c>
    </row>
    <row r="95" spans="1:16" ht="15">
      <c r="A95" s="263">
        <v>85</v>
      </c>
      <c r="B95" s="362" t="s">
        <v>49</v>
      </c>
      <c r="C95" s="468" t="s">
        <v>126</v>
      </c>
      <c r="D95" s="469">
        <v>44280</v>
      </c>
      <c r="E95" s="297">
        <v>207.95</v>
      </c>
      <c r="F95" s="297">
        <v>206.98333333333335</v>
      </c>
      <c r="G95" s="298">
        <v>205.41666666666669</v>
      </c>
      <c r="H95" s="298">
        <v>202.88333333333333</v>
      </c>
      <c r="I95" s="298">
        <v>201.31666666666666</v>
      </c>
      <c r="J95" s="298">
        <v>209.51666666666671</v>
      </c>
      <c r="K95" s="298">
        <v>211.08333333333337</v>
      </c>
      <c r="L95" s="298">
        <v>213.61666666666673</v>
      </c>
      <c r="M95" s="285">
        <v>208.55</v>
      </c>
      <c r="N95" s="285">
        <v>204.45</v>
      </c>
      <c r="O95" s="300">
        <v>139548800</v>
      </c>
      <c r="P95" s="301">
        <v>-1.0999228920034472E-2</v>
      </c>
    </row>
    <row r="96" spans="1:16" ht="15">
      <c r="A96" s="263">
        <v>86</v>
      </c>
      <c r="B96" s="362" t="s">
        <v>111</v>
      </c>
      <c r="C96" s="468" t="s">
        <v>127</v>
      </c>
      <c r="D96" s="469">
        <v>44280</v>
      </c>
      <c r="E96" s="297">
        <v>347.55</v>
      </c>
      <c r="F96" s="297">
        <v>344.01666666666665</v>
      </c>
      <c r="G96" s="298">
        <v>337.0333333333333</v>
      </c>
      <c r="H96" s="298">
        <v>326.51666666666665</v>
      </c>
      <c r="I96" s="298">
        <v>319.5333333333333</v>
      </c>
      <c r="J96" s="298">
        <v>354.5333333333333</v>
      </c>
      <c r="K96" s="298">
        <v>361.51666666666665</v>
      </c>
      <c r="L96" s="298">
        <v>372.0333333333333</v>
      </c>
      <c r="M96" s="285">
        <v>351</v>
      </c>
      <c r="N96" s="285">
        <v>333.5</v>
      </c>
      <c r="O96" s="300">
        <v>22475000</v>
      </c>
      <c r="P96" s="301">
        <v>4.2439703153988866E-2</v>
      </c>
    </row>
    <row r="97" spans="1:16" ht="15">
      <c r="A97" s="263">
        <v>87</v>
      </c>
      <c r="B97" s="362" t="s">
        <v>111</v>
      </c>
      <c r="C97" s="468" t="s">
        <v>128</v>
      </c>
      <c r="D97" s="469">
        <v>44280</v>
      </c>
      <c r="E97" s="297">
        <v>407.6</v>
      </c>
      <c r="F97" s="297">
        <v>404.40000000000003</v>
      </c>
      <c r="G97" s="298">
        <v>398.00000000000006</v>
      </c>
      <c r="H97" s="298">
        <v>388.40000000000003</v>
      </c>
      <c r="I97" s="298">
        <v>382.00000000000006</v>
      </c>
      <c r="J97" s="298">
        <v>414.00000000000006</v>
      </c>
      <c r="K97" s="298">
        <v>420.40000000000003</v>
      </c>
      <c r="L97" s="298">
        <v>430.00000000000006</v>
      </c>
      <c r="M97" s="285">
        <v>410.8</v>
      </c>
      <c r="N97" s="285">
        <v>394.8</v>
      </c>
      <c r="O97" s="300">
        <v>30888000</v>
      </c>
      <c r="P97" s="301">
        <v>1.2299796478187771E-2</v>
      </c>
    </row>
    <row r="98" spans="1:16" ht="15">
      <c r="A98" s="263">
        <v>88</v>
      </c>
      <c r="B98" s="362" t="s">
        <v>39</v>
      </c>
      <c r="C98" s="468" t="s">
        <v>129</v>
      </c>
      <c r="D98" s="469">
        <v>44280</v>
      </c>
      <c r="E98" s="297">
        <v>3047.35</v>
      </c>
      <c r="F98" s="297">
        <v>3026.6833333333329</v>
      </c>
      <c r="G98" s="298">
        <v>2994.266666666666</v>
      </c>
      <c r="H98" s="298">
        <v>2941.1833333333329</v>
      </c>
      <c r="I98" s="298">
        <v>2908.766666666666</v>
      </c>
      <c r="J98" s="298">
        <v>3079.766666666666</v>
      </c>
      <c r="K98" s="298">
        <v>3112.1833333333329</v>
      </c>
      <c r="L98" s="298">
        <v>3165.266666666666</v>
      </c>
      <c r="M98" s="285">
        <v>3059.1</v>
      </c>
      <c r="N98" s="285">
        <v>2973.6</v>
      </c>
      <c r="O98" s="300">
        <v>1294000</v>
      </c>
      <c r="P98" s="301">
        <v>3.8654812524159255E-4</v>
      </c>
    </row>
    <row r="99" spans="1:16" ht="15">
      <c r="A99" s="263">
        <v>89</v>
      </c>
      <c r="B99" s="362" t="s">
        <v>53</v>
      </c>
      <c r="C99" s="468" t="s">
        <v>131</v>
      </c>
      <c r="D99" s="469">
        <v>44280</v>
      </c>
      <c r="E99" s="297">
        <v>1846.85</v>
      </c>
      <c r="F99" s="297">
        <v>1837.8999999999999</v>
      </c>
      <c r="G99" s="298">
        <v>1817.0499999999997</v>
      </c>
      <c r="H99" s="298">
        <v>1787.2499999999998</v>
      </c>
      <c r="I99" s="298">
        <v>1766.3999999999996</v>
      </c>
      <c r="J99" s="298">
        <v>1867.6999999999998</v>
      </c>
      <c r="K99" s="298">
        <v>1888.5499999999997</v>
      </c>
      <c r="L99" s="298">
        <v>1918.35</v>
      </c>
      <c r="M99" s="285">
        <v>1858.75</v>
      </c>
      <c r="N99" s="285">
        <v>1808.1</v>
      </c>
      <c r="O99" s="300">
        <v>13038800</v>
      </c>
      <c r="P99" s="301">
        <v>-2.8115682766845559E-2</v>
      </c>
    </row>
    <row r="100" spans="1:16" ht="15">
      <c r="A100" s="263">
        <v>90</v>
      </c>
      <c r="B100" s="362" t="s">
        <v>56</v>
      </c>
      <c r="C100" s="468" t="s">
        <v>132</v>
      </c>
      <c r="D100" s="469">
        <v>44280</v>
      </c>
      <c r="E100" s="297">
        <v>107.8</v>
      </c>
      <c r="F100" s="297">
        <v>106.93333333333334</v>
      </c>
      <c r="G100" s="298">
        <v>104.86666666666667</v>
      </c>
      <c r="H100" s="298">
        <v>101.93333333333334</v>
      </c>
      <c r="I100" s="298">
        <v>99.866666666666674</v>
      </c>
      <c r="J100" s="298">
        <v>109.86666666666667</v>
      </c>
      <c r="K100" s="298">
        <v>111.93333333333334</v>
      </c>
      <c r="L100" s="298">
        <v>114.86666666666667</v>
      </c>
      <c r="M100" s="285">
        <v>109</v>
      </c>
      <c r="N100" s="285">
        <v>104</v>
      </c>
      <c r="O100" s="300">
        <v>30172044</v>
      </c>
      <c r="P100" s="301">
        <v>1.3793103448275862E-2</v>
      </c>
    </row>
    <row r="101" spans="1:16" ht="15">
      <c r="A101" s="263">
        <v>91</v>
      </c>
      <c r="B101" s="362" t="s">
        <v>39</v>
      </c>
      <c r="C101" s="468" t="s">
        <v>348</v>
      </c>
      <c r="D101" s="469">
        <v>44280</v>
      </c>
      <c r="E101" s="297">
        <v>2340.5500000000002</v>
      </c>
      <c r="F101" s="297">
        <v>2327.5</v>
      </c>
      <c r="G101" s="298">
        <v>2299.8000000000002</v>
      </c>
      <c r="H101" s="298">
        <v>2259.0500000000002</v>
      </c>
      <c r="I101" s="298">
        <v>2231.3500000000004</v>
      </c>
      <c r="J101" s="298">
        <v>2368.25</v>
      </c>
      <c r="K101" s="298">
        <v>2395.9499999999998</v>
      </c>
      <c r="L101" s="298">
        <v>2436.6999999999998</v>
      </c>
      <c r="M101" s="285">
        <v>2355.1999999999998</v>
      </c>
      <c r="N101" s="285">
        <v>2286.75</v>
      </c>
      <c r="O101" s="300">
        <v>135250</v>
      </c>
      <c r="P101" s="301">
        <v>-3.3928571428571426E-2</v>
      </c>
    </row>
    <row r="102" spans="1:16" ht="15">
      <c r="A102" s="263">
        <v>92</v>
      </c>
      <c r="B102" s="362" t="s">
        <v>56</v>
      </c>
      <c r="C102" s="468" t="s">
        <v>133</v>
      </c>
      <c r="D102" s="469">
        <v>44280</v>
      </c>
      <c r="E102" s="297">
        <v>436.2</v>
      </c>
      <c r="F102" s="297">
        <v>434.88333333333338</v>
      </c>
      <c r="G102" s="298">
        <v>430.26666666666677</v>
      </c>
      <c r="H102" s="298">
        <v>424.33333333333337</v>
      </c>
      <c r="I102" s="298">
        <v>419.71666666666675</v>
      </c>
      <c r="J102" s="298">
        <v>440.81666666666678</v>
      </c>
      <c r="K102" s="298">
        <v>445.43333333333345</v>
      </c>
      <c r="L102" s="298">
        <v>451.36666666666679</v>
      </c>
      <c r="M102" s="285">
        <v>439.5</v>
      </c>
      <c r="N102" s="285">
        <v>428.95</v>
      </c>
      <c r="O102" s="300">
        <v>9414000</v>
      </c>
      <c r="P102" s="301">
        <v>-1.2586532410320957E-2</v>
      </c>
    </row>
    <row r="103" spans="1:16" ht="15">
      <c r="A103" s="263">
        <v>93</v>
      </c>
      <c r="B103" s="362" t="s">
        <v>63</v>
      </c>
      <c r="C103" s="468" t="s">
        <v>134</v>
      </c>
      <c r="D103" s="469">
        <v>44280</v>
      </c>
      <c r="E103" s="297">
        <v>1482.05</v>
      </c>
      <c r="F103" s="297">
        <v>1473.95</v>
      </c>
      <c r="G103" s="298">
        <v>1452.9</v>
      </c>
      <c r="H103" s="298">
        <v>1423.75</v>
      </c>
      <c r="I103" s="298">
        <v>1402.7</v>
      </c>
      <c r="J103" s="298">
        <v>1503.1000000000001</v>
      </c>
      <c r="K103" s="298">
        <v>1524.1499999999999</v>
      </c>
      <c r="L103" s="298">
        <v>1553.3000000000002</v>
      </c>
      <c r="M103" s="285">
        <v>1495</v>
      </c>
      <c r="N103" s="285">
        <v>1444.8</v>
      </c>
      <c r="O103" s="300">
        <v>12727625</v>
      </c>
      <c r="P103" s="301">
        <v>-2.9728390613035448E-3</v>
      </c>
    </row>
    <row r="104" spans="1:16" ht="15">
      <c r="A104" s="263">
        <v>94</v>
      </c>
      <c r="B104" s="362" t="s">
        <v>106</v>
      </c>
      <c r="C104" s="468" t="s">
        <v>260</v>
      </c>
      <c r="D104" s="469">
        <v>44280</v>
      </c>
      <c r="E104" s="297">
        <v>3634.3</v>
      </c>
      <c r="F104" s="297">
        <v>3649.9166666666665</v>
      </c>
      <c r="G104" s="298">
        <v>3582.9333333333329</v>
      </c>
      <c r="H104" s="298">
        <v>3531.5666666666666</v>
      </c>
      <c r="I104" s="298">
        <v>3464.583333333333</v>
      </c>
      <c r="J104" s="298">
        <v>3701.2833333333328</v>
      </c>
      <c r="K104" s="298">
        <v>3768.2666666666664</v>
      </c>
      <c r="L104" s="298">
        <v>3819.6333333333328</v>
      </c>
      <c r="M104" s="285">
        <v>3716.9</v>
      </c>
      <c r="N104" s="285">
        <v>3598.55</v>
      </c>
      <c r="O104" s="300">
        <v>42750</v>
      </c>
      <c r="P104" s="301">
        <v>1.4152542372881356</v>
      </c>
    </row>
    <row r="105" spans="1:16" ht="15">
      <c r="A105" s="263">
        <v>95</v>
      </c>
      <c r="B105" s="362" t="s">
        <v>106</v>
      </c>
      <c r="C105" s="468" t="s">
        <v>259</v>
      </c>
      <c r="D105" s="469">
        <v>44280</v>
      </c>
      <c r="E105" s="297">
        <v>2597.1999999999998</v>
      </c>
      <c r="F105" s="297">
        <v>2604.3000000000002</v>
      </c>
      <c r="G105" s="298">
        <v>2567.9500000000003</v>
      </c>
      <c r="H105" s="298">
        <v>2538.7000000000003</v>
      </c>
      <c r="I105" s="298">
        <v>2502.3500000000004</v>
      </c>
      <c r="J105" s="298">
        <v>2633.55</v>
      </c>
      <c r="K105" s="298">
        <v>2669.9000000000005</v>
      </c>
      <c r="L105" s="298">
        <v>2699.15</v>
      </c>
      <c r="M105" s="285">
        <v>2640.65</v>
      </c>
      <c r="N105" s="285">
        <v>2575.0500000000002</v>
      </c>
      <c r="O105" s="300">
        <v>28000</v>
      </c>
      <c r="P105" s="301">
        <v>1</v>
      </c>
    </row>
    <row r="106" spans="1:16" ht="15">
      <c r="A106" s="263">
        <v>96</v>
      </c>
      <c r="B106" s="362" t="s">
        <v>51</v>
      </c>
      <c r="C106" s="468" t="s">
        <v>135</v>
      </c>
      <c r="D106" s="469">
        <v>44280</v>
      </c>
      <c r="E106" s="297">
        <v>1027.45</v>
      </c>
      <c r="F106" s="297">
        <v>1026.8333333333333</v>
      </c>
      <c r="G106" s="298">
        <v>1014.6666666666665</v>
      </c>
      <c r="H106" s="298">
        <v>1001.8833333333332</v>
      </c>
      <c r="I106" s="298">
        <v>989.71666666666647</v>
      </c>
      <c r="J106" s="298">
        <v>1039.6166666666666</v>
      </c>
      <c r="K106" s="298">
        <v>1051.7833333333331</v>
      </c>
      <c r="L106" s="298">
        <v>1064.5666666666666</v>
      </c>
      <c r="M106" s="285">
        <v>1039</v>
      </c>
      <c r="N106" s="285">
        <v>1014.05</v>
      </c>
      <c r="O106" s="300">
        <v>7591350</v>
      </c>
      <c r="P106" s="301">
        <v>-1.7923905872003518E-2</v>
      </c>
    </row>
    <row r="107" spans="1:16" ht="15">
      <c r="A107" s="263">
        <v>97</v>
      </c>
      <c r="B107" s="362" t="s">
        <v>43</v>
      </c>
      <c r="C107" s="468" t="s">
        <v>136</v>
      </c>
      <c r="D107" s="469">
        <v>44280</v>
      </c>
      <c r="E107" s="297">
        <v>822</v>
      </c>
      <c r="F107" s="297">
        <v>832.16666666666663</v>
      </c>
      <c r="G107" s="298">
        <v>808.83333333333326</v>
      </c>
      <c r="H107" s="298">
        <v>795.66666666666663</v>
      </c>
      <c r="I107" s="298">
        <v>772.33333333333326</v>
      </c>
      <c r="J107" s="298">
        <v>845.33333333333326</v>
      </c>
      <c r="K107" s="298">
        <v>868.66666666666652</v>
      </c>
      <c r="L107" s="298">
        <v>881.83333333333326</v>
      </c>
      <c r="M107" s="285">
        <v>855.5</v>
      </c>
      <c r="N107" s="285">
        <v>819</v>
      </c>
      <c r="O107" s="300">
        <v>8929200</v>
      </c>
      <c r="P107" s="301">
        <v>-8.1244598098530685E-2</v>
      </c>
    </row>
    <row r="108" spans="1:16" ht="15">
      <c r="A108" s="263">
        <v>98</v>
      </c>
      <c r="B108" s="362" t="s">
        <v>56</v>
      </c>
      <c r="C108" s="468" t="s">
        <v>137</v>
      </c>
      <c r="D108" s="469">
        <v>44280</v>
      </c>
      <c r="E108" s="297">
        <v>207.3</v>
      </c>
      <c r="F108" s="297">
        <v>206.35000000000002</v>
      </c>
      <c r="G108" s="298">
        <v>203.05000000000004</v>
      </c>
      <c r="H108" s="298">
        <v>198.8</v>
      </c>
      <c r="I108" s="298">
        <v>195.50000000000003</v>
      </c>
      <c r="J108" s="298">
        <v>210.60000000000005</v>
      </c>
      <c r="K108" s="298">
        <v>213.9</v>
      </c>
      <c r="L108" s="298">
        <v>218.15000000000006</v>
      </c>
      <c r="M108" s="285">
        <v>209.65</v>
      </c>
      <c r="N108" s="285">
        <v>202.1</v>
      </c>
      <c r="O108" s="300">
        <v>12600000</v>
      </c>
      <c r="P108" s="301">
        <v>7.9136690647482008E-2</v>
      </c>
    </row>
    <row r="109" spans="1:16" ht="15">
      <c r="A109" s="263">
        <v>99</v>
      </c>
      <c r="B109" s="362" t="s">
        <v>56</v>
      </c>
      <c r="C109" s="468" t="s">
        <v>138</v>
      </c>
      <c r="D109" s="469">
        <v>44280</v>
      </c>
      <c r="E109" s="297">
        <v>175</v>
      </c>
      <c r="F109" s="297">
        <v>175.81666666666669</v>
      </c>
      <c r="G109" s="298">
        <v>171.68333333333339</v>
      </c>
      <c r="H109" s="298">
        <v>168.3666666666667</v>
      </c>
      <c r="I109" s="298">
        <v>164.23333333333341</v>
      </c>
      <c r="J109" s="298">
        <v>179.13333333333338</v>
      </c>
      <c r="K109" s="298">
        <v>183.26666666666665</v>
      </c>
      <c r="L109" s="298">
        <v>186.58333333333337</v>
      </c>
      <c r="M109" s="285">
        <v>179.95</v>
      </c>
      <c r="N109" s="285">
        <v>172.5</v>
      </c>
      <c r="O109" s="300">
        <v>17754000</v>
      </c>
      <c r="P109" s="301">
        <v>-2.2464486290056162E-2</v>
      </c>
    </row>
    <row r="110" spans="1:16" ht="15">
      <c r="A110" s="263">
        <v>100</v>
      </c>
      <c r="B110" s="362" t="s">
        <v>49</v>
      </c>
      <c r="C110" s="468" t="s">
        <v>139</v>
      </c>
      <c r="D110" s="469">
        <v>44280</v>
      </c>
      <c r="E110" s="297">
        <v>401.85</v>
      </c>
      <c r="F110" s="297">
        <v>399.84999999999997</v>
      </c>
      <c r="G110" s="298">
        <v>397.24999999999994</v>
      </c>
      <c r="H110" s="298">
        <v>392.65</v>
      </c>
      <c r="I110" s="298">
        <v>390.04999999999995</v>
      </c>
      <c r="J110" s="298">
        <v>404.44999999999993</v>
      </c>
      <c r="K110" s="298">
        <v>407.04999999999995</v>
      </c>
      <c r="L110" s="298">
        <v>411.64999999999992</v>
      </c>
      <c r="M110" s="285">
        <v>402.45</v>
      </c>
      <c r="N110" s="285">
        <v>395.25</v>
      </c>
      <c r="O110" s="300">
        <v>6860000</v>
      </c>
      <c r="P110" s="301">
        <v>-8.3839259901705692E-3</v>
      </c>
    </row>
    <row r="111" spans="1:16" ht="15">
      <c r="A111" s="263">
        <v>101</v>
      </c>
      <c r="B111" s="362" t="s">
        <v>43</v>
      </c>
      <c r="C111" s="468" t="s">
        <v>140</v>
      </c>
      <c r="D111" s="469">
        <v>44280</v>
      </c>
      <c r="E111" s="297">
        <v>7038.15</v>
      </c>
      <c r="F111" s="297">
        <v>7008.8666666666659</v>
      </c>
      <c r="G111" s="298">
        <v>6967.8833333333314</v>
      </c>
      <c r="H111" s="298">
        <v>6897.6166666666659</v>
      </c>
      <c r="I111" s="298">
        <v>6856.6333333333314</v>
      </c>
      <c r="J111" s="298">
        <v>7079.1333333333314</v>
      </c>
      <c r="K111" s="298">
        <v>7120.1166666666668</v>
      </c>
      <c r="L111" s="298">
        <v>7190.3833333333314</v>
      </c>
      <c r="M111" s="285">
        <v>7049.85</v>
      </c>
      <c r="N111" s="285">
        <v>6938.6</v>
      </c>
      <c r="O111" s="300">
        <v>2949000</v>
      </c>
      <c r="P111" s="301">
        <v>-9.6451988479686251E-2</v>
      </c>
    </row>
    <row r="112" spans="1:16" ht="15">
      <c r="A112" s="263">
        <v>102</v>
      </c>
      <c r="B112" s="362" t="s">
        <v>49</v>
      </c>
      <c r="C112" s="468" t="s">
        <v>141</v>
      </c>
      <c r="D112" s="469">
        <v>44280</v>
      </c>
      <c r="E112" s="297">
        <v>548.95000000000005</v>
      </c>
      <c r="F112" s="297">
        <v>544.43333333333328</v>
      </c>
      <c r="G112" s="298">
        <v>537.96666666666658</v>
      </c>
      <c r="H112" s="298">
        <v>526.98333333333335</v>
      </c>
      <c r="I112" s="298">
        <v>520.51666666666665</v>
      </c>
      <c r="J112" s="298">
        <v>555.41666666666652</v>
      </c>
      <c r="K112" s="298">
        <v>561.88333333333321</v>
      </c>
      <c r="L112" s="298">
        <v>572.86666666666645</v>
      </c>
      <c r="M112" s="285">
        <v>550.9</v>
      </c>
      <c r="N112" s="285">
        <v>533.45000000000005</v>
      </c>
      <c r="O112" s="300">
        <v>14080000</v>
      </c>
      <c r="P112" s="301">
        <v>-7.2272166402256302E-3</v>
      </c>
    </row>
    <row r="113" spans="1:16" ht="15">
      <c r="A113" s="263">
        <v>103</v>
      </c>
      <c r="B113" s="362" t="s">
        <v>56</v>
      </c>
      <c r="C113" s="468" t="s">
        <v>142</v>
      </c>
      <c r="D113" s="469">
        <v>44280</v>
      </c>
      <c r="E113" s="297">
        <v>865.45</v>
      </c>
      <c r="F113" s="297">
        <v>875.65</v>
      </c>
      <c r="G113" s="298">
        <v>852.55</v>
      </c>
      <c r="H113" s="298">
        <v>839.65</v>
      </c>
      <c r="I113" s="298">
        <v>816.55</v>
      </c>
      <c r="J113" s="298">
        <v>888.55</v>
      </c>
      <c r="K113" s="298">
        <v>911.65000000000009</v>
      </c>
      <c r="L113" s="298">
        <v>924.55</v>
      </c>
      <c r="M113" s="285">
        <v>898.75</v>
      </c>
      <c r="N113" s="285">
        <v>862.75</v>
      </c>
      <c r="O113" s="300">
        <v>3035500</v>
      </c>
      <c r="P113" s="301">
        <v>-4.6549612086565946E-2</v>
      </c>
    </row>
    <row r="114" spans="1:16" ht="15">
      <c r="A114" s="263">
        <v>104</v>
      </c>
      <c r="B114" s="362" t="s">
        <v>72</v>
      </c>
      <c r="C114" s="468" t="s">
        <v>143</v>
      </c>
      <c r="D114" s="469">
        <v>44280</v>
      </c>
      <c r="E114" s="297">
        <v>1161.55</v>
      </c>
      <c r="F114" s="297">
        <v>1159.5166666666667</v>
      </c>
      <c r="G114" s="298">
        <v>1148.6333333333332</v>
      </c>
      <c r="H114" s="298">
        <v>1135.7166666666665</v>
      </c>
      <c r="I114" s="298">
        <v>1124.833333333333</v>
      </c>
      <c r="J114" s="298">
        <v>1172.4333333333334</v>
      </c>
      <c r="K114" s="298">
        <v>1183.3166666666671</v>
      </c>
      <c r="L114" s="298">
        <v>1196.2333333333336</v>
      </c>
      <c r="M114" s="285">
        <v>1170.4000000000001</v>
      </c>
      <c r="N114" s="285">
        <v>1146.5999999999999</v>
      </c>
      <c r="O114" s="300">
        <v>1528800</v>
      </c>
      <c r="P114" s="301">
        <v>1.2718600953895072E-2</v>
      </c>
    </row>
    <row r="115" spans="1:16" ht="15">
      <c r="A115" s="263">
        <v>105</v>
      </c>
      <c r="B115" s="362" t="s">
        <v>106</v>
      </c>
      <c r="C115" s="468" t="s">
        <v>144</v>
      </c>
      <c r="D115" s="469">
        <v>44280</v>
      </c>
      <c r="E115" s="297">
        <v>1639.95</v>
      </c>
      <c r="F115" s="297">
        <v>1629.8999999999999</v>
      </c>
      <c r="G115" s="298">
        <v>1612.8499999999997</v>
      </c>
      <c r="H115" s="298">
        <v>1585.7499999999998</v>
      </c>
      <c r="I115" s="298">
        <v>1568.6999999999996</v>
      </c>
      <c r="J115" s="298">
        <v>1656.9999999999998</v>
      </c>
      <c r="K115" s="298">
        <v>1674.05</v>
      </c>
      <c r="L115" s="298">
        <v>1701.1499999999999</v>
      </c>
      <c r="M115" s="285">
        <v>1646.95</v>
      </c>
      <c r="N115" s="285">
        <v>1602.8</v>
      </c>
      <c r="O115" s="300">
        <v>1013600</v>
      </c>
      <c r="P115" s="301">
        <v>-6.906686260102865E-2</v>
      </c>
    </row>
    <row r="116" spans="1:16" ht="15">
      <c r="A116" s="263">
        <v>106</v>
      </c>
      <c r="B116" s="362" t="s">
        <v>43</v>
      </c>
      <c r="C116" s="468" t="s">
        <v>145</v>
      </c>
      <c r="D116" s="469">
        <v>44280</v>
      </c>
      <c r="E116" s="297">
        <v>232.3</v>
      </c>
      <c r="F116" s="297">
        <v>227.9</v>
      </c>
      <c r="G116" s="298">
        <v>221.05</v>
      </c>
      <c r="H116" s="298">
        <v>209.8</v>
      </c>
      <c r="I116" s="298">
        <v>202.95000000000002</v>
      </c>
      <c r="J116" s="298">
        <v>239.15</v>
      </c>
      <c r="K116" s="298">
        <v>245.99999999999997</v>
      </c>
      <c r="L116" s="298">
        <v>257.25</v>
      </c>
      <c r="M116" s="285">
        <v>234.75</v>
      </c>
      <c r="N116" s="285">
        <v>216.65</v>
      </c>
      <c r="O116" s="300">
        <v>32137000</v>
      </c>
      <c r="P116" s="301">
        <v>2.9834006280843428E-2</v>
      </c>
    </row>
    <row r="117" spans="1:16" ht="15">
      <c r="A117" s="263">
        <v>107</v>
      </c>
      <c r="B117" s="362" t="s">
        <v>106</v>
      </c>
      <c r="C117" s="468" t="s">
        <v>262</v>
      </c>
      <c r="D117" s="469">
        <v>44280</v>
      </c>
      <c r="E117" s="297">
        <v>1652.65</v>
      </c>
      <c r="F117" s="297">
        <v>1652.4000000000003</v>
      </c>
      <c r="G117" s="298">
        <v>1630.8500000000006</v>
      </c>
      <c r="H117" s="298">
        <v>1609.0500000000002</v>
      </c>
      <c r="I117" s="298">
        <v>1587.5000000000005</v>
      </c>
      <c r="J117" s="298">
        <v>1674.2000000000007</v>
      </c>
      <c r="K117" s="298">
        <v>1695.7500000000005</v>
      </c>
      <c r="L117" s="298">
        <v>1717.5500000000009</v>
      </c>
      <c r="M117" s="285">
        <v>1673.95</v>
      </c>
      <c r="N117" s="285">
        <v>1630.6</v>
      </c>
      <c r="O117" s="300">
        <v>17225</v>
      </c>
      <c r="P117" s="301">
        <v>0.8928571428571429</v>
      </c>
    </row>
    <row r="118" spans="1:16" ht="15">
      <c r="A118" s="263">
        <v>108</v>
      </c>
      <c r="B118" s="362" t="s">
        <v>43</v>
      </c>
      <c r="C118" s="468" t="s">
        <v>146</v>
      </c>
      <c r="D118" s="469">
        <v>44280</v>
      </c>
      <c r="E118" s="297">
        <v>89748.3</v>
      </c>
      <c r="F118" s="297">
        <v>88485.333333333328</v>
      </c>
      <c r="G118" s="298">
        <v>86631.316666666651</v>
      </c>
      <c r="H118" s="298">
        <v>83514.333333333328</v>
      </c>
      <c r="I118" s="298">
        <v>81660.316666666651</v>
      </c>
      <c r="J118" s="298">
        <v>91602.316666666651</v>
      </c>
      <c r="K118" s="298">
        <v>93456.333333333343</v>
      </c>
      <c r="L118" s="298">
        <v>96573.316666666651</v>
      </c>
      <c r="M118" s="285">
        <v>90339.35</v>
      </c>
      <c r="N118" s="285">
        <v>85368.35</v>
      </c>
      <c r="O118" s="300">
        <v>52130</v>
      </c>
      <c r="P118" s="301">
        <v>-2.6153558752101624E-2</v>
      </c>
    </row>
    <row r="119" spans="1:16" ht="15">
      <c r="A119" s="263">
        <v>109</v>
      </c>
      <c r="B119" s="362" t="s">
        <v>56</v>
      </c>
      <c r="C119" s="468" t="s">
        <v>147</v>
      </c>
      <c r="D119" s="469">
        <v>44280</v>
      </c>
      <c r="E119" s="297">
        <v>1291.4000000000001</v>
      </c>
      <c r="F119" s="297">
        <v>1296.2666666666667</v>
      </c>
      <c r="G119" s="298">
        <v>1268.8333333333333</v>
      </c>
      <c r="H119" s="298">
        <v>1246.2666666666667</v>
      </c>
      <c r="I119" s="298">
        <v>1218.8333333333333</v>
      </c>
      <c r="J119" s="298">
        <v>1318.8333333333333</v>
      </c>
      <c r="K119" s="298">
        <v>1346.2666666666667</v>
      </c>
      <c r="L119" s="298">
        <v>1368.8333333333333</v>
      </c>
      <c r="M119" s="285">
        <v>1323.7</v>
      </c>
      <c r="N119" s="285">
        <v>1273.7</v>
      </c>
      <c r="O119" s="300">
        <v>2760750</v>
      </c>
      <c r="P119" s="301">
        <v>-1.6038492381716118E-2</v>
      </c>
    </row>
    <row r="120" spans="1:16" ht="15">
      <c r="A120" s="263">
        <v>110</v>
      </c>
      <c r="B120" s="362" t="s">
        <v>39</v>
      </c>
      <c r="C120" s="468" t="s">
        <v>791</v>
      </c>
      <c r="D120" s="469">
        <v>44280</v>
      </c>
      <c r="E120" s="297">
        <v>346.8</v>
      </c>
      <c r="F120" s="297">
        <v>342.75</v>
      </c>
      <c r="G120" s="298">
        <v>331.65</v>
      </c>
      <c r="H120" s="298">
        <v>316.5</v>
      </c>
      <c r="I120" s="298">
        <v>305.39999999999998</v>
      </c>
      <c r="J120" s="298">
        <v>357.9</v>
      </c>
      <c r="K120" s="298">
        <v>369</v>
      </c>
      <c r="L120" s="298">
        <v>384.15</v>
      </c>
      <c r="M120" s="285">
        <v>353.85</v>
      </c>
      <c r="N120" s="285">
        <v>327.60000000000002</v>
      </c>
      <c r="O120" s="300">
        <v>465600</v>
      </c>
      <c r="P120" s="301">
        <v>0.92715231788079466</v>
      </c>
    </row>
    <row r="121" spans="1:16" ht="15">
      <c r="A121" s="263">
        <v>111</v>
      </c>
      <c r="B121" s="362" t="s">
        <v>111</v>
      </c>
      <c r="C121" s="468" t="s">
        <v>148</v>
      </c>
      <c r="D121" s="469">
        <v>44280</v>
      </c>
      <c r="E121" s="297">
        <v>59.8</v>
      </c>
      <c r="F121" s="297">
        <v>59.916666666666664</v>
      </c>
      <c r="G121" s="298">
        <v>58.43333333333333</v>
      </c>
      <c r="H121" s="298">
        <v>57.066666666666663</v>
      </c>
      <c r="I121" s="298">
        <v>55.583333333333329</v>
      </c>
      <c r="J121" s="298">
        <v>61.283333333333331</v>
      </c>
      <c r="K121" s="298">
        <v>62.766666666666666</v>
      </c>
      <c r="L121" s="298">
        <v>64.133333333333326</v>
      </c>
      <c r="M121" s="285">
        <v>61.4</v>
      </c>
      <c r="N121" s="285">
        <v>58.55</v>
      </c>
      <c r="O121" s="300">
        <v>62628000</v>
      </c>
      <c r="P121" s="301">
        <v>8.1499592502037486E-4</v>
      </c>
    </row>
    <row r="122" spans="1:16" ht="15">
      <c r="A122" s="263">
        <v>112</v>
      </c>
      <c r="B122" s="362" t="s">
        <v>39</v>
      </c>
      <c r="C122" s="468" t="s">
        <v>256</v>
      </c>
      <c r="D122" s="469">
        <v>44280</v>
      </c>
      <c r="E122" s="297">
        <v>4935.7</v>
      </c>
      <c r="F122" s="297">
        <v>4953.7666666666673</v>
      </c>
      <c r="G122" s="298">
        <v>4877.5333333333347</v>
      </c>
      <c r="H122" s="298">
        <v>4819.3666666666677</v>
      </c>
      <c r="I122" s="298">
        <v>4743.133333333335</v>
      </c>
      <c r="J122" s="298">
        <v>5011.9333333333343</v>
      </c>
      <c r="K122" s="298">
        <v>5088.1666666666661</v>
      </c>
      <c r="L122" s="298">
        <v>5146.3333333333339</v>
      </c>
      <c r="M122" s="285">
        <v>5030</v>
      </c>
      <c r="N122" s="285">
        <v>4895.6000000000004</v>
      </c>
      <c r="O122" s="300">
        <v>815250</v>
      </c>
      <c r="P122" s="301">
        <v>1.462352209085252E-2</v>
      </c>
    </row>
    <row r="123" spans="1:16" ht="15">
      <c r="A123" s="263">
        <v>113</v>
      </c>
      <c r="B123" s="362" t="s">
        <v>895</v>
      </c>
      <c r="C123" s="468" t="s">
        <v>450</v>
      </c>
      <c r="D123" s="469">
        <v>44280</v>
      </c>
      <c r="E123" s="297">
        <v>2680.7</v>
      </c>
      <c r="F123" s="297">
        <v>2657.4500000000003</v>
      </c>
      <c r="G123" s="298">
        <v>2572.4000000000005</v>
      </c>
      <c r="H123" s="298">
        <v>2464.1000000000004</v>
      </c>
      <c r="I123" s="298">
        <v>2379.0500000000006</v>
      </c>
      <c r="J123" s="298">
        <v>2765.7500000000005</v>
      </c>
      <c r="K123" s="298">
        <v>2850.8000000000006</v>
      </c>
      <c r="L123" s="298">
        <v>2959.1000000000004</v>
      </c>
      <c r="M123" s="285">
        <v>2742.5</v>
      </c>
      <c r="N123" s="285">
        <v>2549.15</v>
      </c>
      <c r="O123" s="300">
        <v>83700</v>
      </c>
      <c r="P123" s="301">
        <v>3</v>
      </c>
    </row>
    <row r="124" spans="1:16" ht="15">
      <c r="A124" s="263">
        <v>114</v>
      </c>
      <c r="B124" s="362" t="s">
        <v>49</v>
      </c>
      <c r="C124" s="468" t="s">
        <v>151</v>
      </c>
      <c r="D124" s="469">
        <v>44280</v>
      </c>
      <c r="E124" s="297">
        <v>16372.55</v>
      </c>
      <c r="F124" s="297">
        <v>16295.483333333332</v>
      </c>
      <c r="G124" s="298">
        <v>16177.066666666662</v>
      </c>
      <c r="H124" s="298">
        <v>15981.58333333333</v>
      </c>
      <c r="I124" s="298">
        <v>15863.166666666661</v>
      </c>
      <c r="J124" s="298">
        <v>16490.966666666664</v>
      </c>
      <c r="K124" s="298">
        <v>16609.383333333331</v>
      </c>
      <c r="L124" s="298">
        <v>16804.866666666665</v>
      </c>
      <c r="M124" s="285">
        <v>16413.900000000001</v>
      </c>
      <c r="N124" s="285">
        <v>16100</v>
      </c>
      <c r="O124" s="300">
        <v>365500</v>
      </c>
      <c r="P124" s="301">
        <v>-3.9295571034301487E-2</v>
      </c>
    </row>
    <row r="125" spans="1:16" ht="15">
      <c r="A125" s="263">
        <v>115</v>
      </c>
      <c r="B125" s="362" t="s">
        <v>111</v>
      </c>
      <c r="C125" s="468" t="s">
        <v>152</v>
      </c>
      <c r="D125" s="469">
        <v>44280</v>
      </c>
      <c r="E125" s="297">
        <v>131.1</v>
      </c>
      <c r="F125" s="297">
        <v>129.98333333333332</v>
      </c>
      <c r="G125" s="298">
        <v>128.06666666666663</v>
      </c>
      <c r="H125" s="298">
        <v>125.03333333333332</v>
      </c>
      <c r="I125" s="298">
        <v>123.11666666666663</v>
      </c>
      <c r="J125" s="298">
        <v>133.01666666666665</v>
      </c>
      <c r="K125" s="298">
        <v>134.93333333333334</v>
      </c>
      <c r="L125" s="298">
        <v>137.96666666666664</v>
      </c>
      <c r="M125" s="285">
        <v>131.9</v>
      </c>
      <c r="N125" s="285">
        <v>126.95</v>
      </c>
      <c r="O125" s="300">
        <v>48407500</v>
      </c>
      <c r="P125" s="301">
        <v>-1.7407860737114103E-2</v>
      </c>
    </row>
    <row r="126" spans="1:16" ht="15">
      <c r="A126" s="263">
        <v>116</v>
      </c>
      <c r="B126" s="362" t="s">
        <v>42</v>
      </c>
      <c r="C126" s="468" t="s">
        <v>153</v>
      </c>
      <c r="D126" s="469">
        <v>44280</v>
      </c>
      <c r="E126" s="297">
        <v>109.1</v>
      </c>
      <c r="F126" s="297">
        <v>108.91666666666667</v>
      </c>
      <c r="G126" s="298">
        <v>107.83333333333334</v>
      </c>
      <c r="H126" s="298">
        <v>106.56666666666668</v>
      </c>
      <c r="I126" s="298">
        <v>105.48333333333335</v>
      </c>
      <c r="J126" s="298">
        <v>110.18333333333334</v>
      </c>
      <c r="K126" s="298">
        <v>111.26666666666668</v>
      </c>
      <c r="L126" s="298">
        <v>112.53333333333333</v>
      </c>
      <c r="M126" s="285">
        <v>110</v>
      </c>
      <c r="N126" s="285">
        <v>107.65</v>
      </c>
      <c r="O126" s="300">
        <v>81430200</v>
      </c>
      <c r="P126" s="301">
        <v>-1.6928158546655657E-2</v>
      </c>
    </row>
    <row r="127" spans="1:16" ht="15">
      <c r="A127" s="263">
        <v>117</v>
      </c>
      <c r="B127" s="362" t="s">
        <v>72</v>
      </c>
      <c r="C127" s="468" t="s">
        <v>155</v>
      </c>
      <c r="D127" s="469">
        <v>44280</v>
      </c>
      <c r="E127" s="297">
        <v>116.55</v>
      </c>
      <c r="F127" s="297">
        <v>115.83333333333333</v>
      </c>
      <c r="G127" s="298">
        <v>114.01666666666665</v>
      </c>
      <c r="H127" s="298">
        <v>111.48333333333332</v>
      </c>
      <c r="I127" s="298">
        <v>109.66666666666664</v>
      </c>
      <c r="J127" s="298">
        <v>118.36666666666666</v>
      </c>
      <c r="K127" s="298">
        <v>120.18333333333335</v>
      </c>
      <c r="L127" s="298">
        <v>122.71666666666667</v>
      </c>
      <c r="M127" s="285">
        <v>117.65</v>
      </c>
      <c r="N127" s="285">
        <v>113.3</v>
      </c>
      <c r="O127" s="300">
        <v>45630200</v>
      </c>
      <c r="P127" s="301">
        <v>-4.5732689210950084E-2</v>
      </c>
    </row>
    <row r="128" spans="1:16" ht="15">
      <c r="A128" s="263">
        <v>118</v>
      </c>
      <c r="B128" s="362" t="s">
        <v>78</v>
      </c>
      <c r="C128" s="468" t="s">
        <v>156</v>
      </c>
      <c r="D128" s="469">
        <v>44280</v>
      </c>
      <c r="E128" s="297">
        <v>28260.45</v>
      </c>
      <c r="F128" s="297">
        <v>28330.066666666666</v>
      </c>
      <c r="G128" s="298">
        <v>27960.133333333331</v>
      </c>
      <c r="H128" s="298">
        <v>27659.816666666666</v>
      </c>
      <c r="I128" s="298">
        <v>27289.883333333331</v>
      </c>
      <c r="J128" s="298">
        <v>28630.383333333331</v>
      </c>
      <c r="K128" s="298">
        <v>29000.316666666666</v>
      </c>
      <c r="L128" s="298">
        <v>29300.633333333331</v>
      </c>
      <c r="M128" s="285">
        <v>28700</v>
      </c>
      <c r="N128" s="285">
        <v>28029.75</v>
      </c>
      <c r="O128" s="300">
        <v>80820</v>
      </c>
      <c r="P128" s="301">
        <v>1.430722891566265E-2</v>
      </c>
    </row>
    <row r="129" spans="1:16" ht="15">
      <c r="A129" s="263">
        <v>119</v>
      </c>
      <c r="B129" s="382" t="s">
        <v>51</v>
      </c>
      <c r="C129" s="468" t="s">
        <v>157</v>
      </c>
      <c r="D129" s="469">
        <v>44280</v>
      </c>
      <c r="E129" s="297">
        <v>1888.65</v>
      </c>
      <c r="F129" s="297">
        <v>1901.0333333333335</v>
      </c>
      <c r="G129" s="298">
        <v>1847.0666666666671</v>
      </c>
      <c r="H129" s="298">
        <v>1805.4833333333336</v>
      </c>
      <c r="I129" s="298">
        <v>1751.5166666666671</v>
      </c>
      <c r="J129" s="298">
        <v>1942.616666666667</v>
      </c>
      <c r="K129" s="298">
        <v>1996.5833333333337</v>
      </c>
      <c r="L129" s="298">
        <v>2038.166666666667</v>
      </c>
      <c r="M129" s="285">
        <v>1955</v>
      </c>
      <c r="N129" s="285">
        <v>1859.45</v>
      </c>
      <c r="O129" s="300">
        <v>3351700</v>
      </c>
      <c r="P129" s="301">
        <v>-3.5148828372387586E-2</v>
      </c>
    </row>
    <row r="130" spans="1:16" ht="15">
      <c r="A130" s="263">
        <v>120</v>
      </c>
      <c r="B130" s="362" t="s">
        <v>72</v>
      </c>
      <c r="C130" s="468" t="s">
        <v>158</v>
      </c>
      <c r="D130" s="469">
        <v>44280</v>
      </c>
      <c r="E130" s="297">
        <v>253.15</v>
      </c>
      <c r="F130" s="297">
        <v>255</v>
      </c>
      <c r="G130" s="298">
        <v>249.75</v>
      </c>
      <c r="H130" s="298">
        <v>246.35</v>
      </c>
      <c r="I130" s="298">
        <v>241.1</v>
      </c>
      <c r="J130" s="298">
        <v>258.39999999999998</v>
      </c>
      <c r="K130" s="298">
        <v>263.64999999999998</v>
      </c>
      <c r="L130" s="298">
        <v>267.05</v>
      </c>
      <c r="M130" s="285">
        <v>260.25</v>
      </c>
      <c r="N130" s="285">
        <v>251.6</v>
      </c>
      <c r="O130" s="300">
        <v>17751000</v>
      </c>
      <c r="P130" s="301">
        <v>5.340929321701976E-2</v>
      </c>
    </row>
    <row r="131" spans="1:16" ht="15">
      <c r="A131" s="263">
        <v>121</v>
      </c>
      <c r="B131" s="362" t="s">
        <v>56</v>
      </c>
      <c r="C131" s="468" t="s">
        <v>159</v>
      </c>
      <c r="D131" s="469">
        <v>44280</v>
      </c>
      <c r="E131" s="297">
        <v>127</v>
      </c>
      <c r="F131" s="297">
        <v>125.73333333333333</v>
      </c>
      <c r="G131" s="298">
        <v>124.11666666666667</v>
      </c>
      <c r="H131" s="298">
        <v>121.23333333333333</v>
      </c>
      <c r="I131" s="298">
        <v>119.61666666666667</v>
      </c>
      <c r="J131" s="298">
        <v>128.61666666666667</v>
      </c>
      <c r="K131" s="298">
        <v>130.23333333333332</v>
      </c>
      <c r="L131" s="298">
        <v>133.11666666666667</v>
      </c>
      <c r="M131" s="285">
        <v>127.35</v>
      </c>
      <c r="N131" s="285">
        <v>122.85</v>
      </c>
      <c r="O131" s="300">
        <v>34583600</v>
      </c>
      <c r="P131" s="301">
        <v>-3.5615491009681879E-2</v>
      </c>
    </row>
    <row r="132" spans="1:16" ht="15">
      <c r="A132" s="263">
        <v>122</v>
      </c>
      <c r="B132" s="362" t="s">
        <v>51</v>
      </c>
      <c r="C132" s="468" t="s">
        <v>269</v>
      </c>
      <c r="D132" s="469">
        <v>44280</v>
      </c>
      <c r="E132" s="297">
        <v>4666.55</v>
      </c>
      <c r="F132" s="297">
        <v>4636.583333333333</v>
      </c>
      <c r="G132" s="298">
        <v>4591.0166666666664</v>
      </c>
      <c r="H132" s="298">
        <v>4515.4833333333336</v>
      </c>
      <c r="I132" s="298">
        <v>4469.916666666667</v>
      </c>
      <c r="J132" s="298">
        <v>4712.1166666666659</v>
      </c>
      <c r="K132" s="298">
        <v>4757.6833333333334</v>
      </c>
      <c r="L132" s="298">
        <v>4833.2166666666653</v>
      </c>
      <c r="M132" s="285">
        <v>4682.1499999999996</v>
      </c>
      <c r="N132" s="285">
        <v>4561.05</v>
      </c>
      <c r="O132" s="300">
        <v>25750</v>
      </c>
      <c r="P132" s="301">
        <v>1.3146067415730338</v>
      </c>
    </row>
    <row r="133" spans="1:16" ht="15">
      <c r="A133" s="263">
        <v>123</v>
      </c>
      <c r="B133" s="362" t="s">
        <v>49</v>
      </c>
      <c r="C133" s="468" t="s">
        <v>160</v>
      </c>
      <c r="D133" s="469">
        <v>44280</v>
      </c>
      <c r="E133" s="297">
        <v>1710.3</v>
      </c>
      <c r="F133" s="297">
        <v>1704.7166666666665</v>
      </c>
      <c r="G133" s="298">
        <v>1694.633333333333</v>
      </c>
      <c r="H133" s="298">
        <v>1678.9666666666665</v>
      </c>
      <c r="I133" s="298">
        <v>1668.883333333333</v>
      </c>
      <c r="J133" s="298">
        <v>1720.383333333333</v>
      </c>
      <c r="K133" s="298">
        <v>1730.4666666666665</v>
      </c>
      <c r="L133" s="298">
        <v>1746.133333333333</v>
      </c>
      <c r="M133" s="285">
        <v>1714.8</v>
      </c>
      <c r="N133" s="285">
        <v>1689.05</v>
      </c>
      <c r="O133" s="300">
        <v>2269000</v>
      </c>
      <c r="P133" s="301">
        <v>-5.6967572304995615E-3</v>
      </c>
    </row>
    <row r="134" spans="1:16" ht="15">
      <c r="A134" s="263">
        <v>124</v>
      </c>
      <c r="B134" s="362" t="s">
        <v>895</v>
      </c>
      <c r="C134" s="468" t="s">
        <v>267</v>
      </c>
      <c r="D134" s="469">
        <v>44280</v>
      </c>
      <c r="E134" s="297">
        <v>2191.35</v>
      </c>
      <c r="F134" s="297">
        <v>2182.3666666666668</v>
      </c>
      <c r="G134" s="298">
        <v>2165.7333333333336</v>
      </c>
      <c r="H134" s="298">
        <v>2140.1166666666668</v>
      </c>
      <c r="I134" s="298">
        <v>2123.4833333333336</v>
      </c>
      <c r="J134" s="298">
        <v>2207.9833333333336</v>
      </c>
      <c r="K134" s="298">
        <v>2224.6166666666668</v>
      </c>
      <c r="L134" s="298">
        <v>2250.2333333333336</v>
      </c>
      <c r="M134" s="285">
        <v>2199</v>
      </c>
      <c r="N134" s="285">
        <v>2156.75</v>
      </c>
      <c r="O134" s="300">
        <v>61000</v>
      </c>
      <c r="P134" s="301">
        <v>1.2181818181818183</v>
      </c>
    </row>
    <row r="135" spans="1:16" ht="15">
      <c r="A135" s="263">
        <v>125</v>
      </c>
      <c r="B135" s="362" t="s">
        <v>53</v>
      </c>
      <c r="C135" s="468" t="s">
        <v>161</v>
      </c>
      <c r="D135" s="469">
        <v>44280</v>
      </c>
      <c r="E135" s="297">
        <v>40.200000000000003</v>
      </c>
      <c r="F135" s="297">
        <v>40.183333333333337</v>
      </c>
      <c r="G135" s="298">
        <v>39.416666666666671</v>
      </c>
      <c r="H135" s="298">
        <v>38.633333333333333</v>
      </c>
      <c r="I135" s="298">
        <v>37.866666666666667</v>
      </c>
      <c r="J135" s="298">
        <v>40.966666666666676</v>
      </c>
      <c r="K135" s="298">
        <v>41.733333333333341</v>
      </c>
      <c r="L135" s="298">
        <v>42.51666666666668</v>
      </c>
      <c r="M135" s="285">
        <v>40.950000000000003</v>
      </c>
      <c r="N135" s="285">
        <v>39.4</v>
      </c>
      <c r="O135" s="300">
        <v>200464000</v>
      </c>
      <c r="P135" s="301">
        <v>8.7020648967551628E-2</v>
      </c>
    </row>
    <row r="136" spans="1:16" ht="15">
      <c r="A136" s="263">
        <v>126</v>
      </c>
      <c r="B136" s="362" t="s">
        <v>42</v>
      </c>
      <c r="C136" s="468" t="s">
        <v>162</v>
      </c>
      <c r="D136" s="469">
        <v>44280</v>
      </c>
      <c r="E136" s="297">
        <v>223.2</v>
      </c>
      <c r="F136" s="297">
        <v>220.4666666666667</v>
      </c>
      <c r="G136" s="298">
        <v>217.03333333333339</v>
      </c>
      <c r="H136" s="298">
        <v>210.8666666666667</v>
      </c>
      <c r="I136" s="298">
        <v>207.43333333333339</v>
      </c>
      <c r="J136" s="298">
        <v>226.63333333333338</v>
      </c>
      <c r="K136" s="298">
        <v>230.06666666666666</v>
      </c>
      <c r="L136" s="298">
        <v>236.23333333333338</v>
      </c>
      <c r="M136" s="285">
        <v>223.9</v>
      </c>
      <c r="N136" s="285">
        <v>214.3</v>
      </c>
      <c r="O136" s="300">
        <v>13384000</v>
      </c>
      <c r="P136" s="301">
        <v>-2.5342266239440723E-2</v>
      </c>
    </row>
    <row r="137" spans="1:16" ht="15">
      <c r="A137" s="263">
        <v>127</v>
      </c>
      <c r="B137" s="362" t="s">
        <v>88</v>
      </c>
      <c r="C137" s="468" t="s">
        <v>163</v>
      </c>
      <c r="D137" s="469">
        <v>44280</v>
      </c>
      <c r="E137" s="297">
        <v>1369.15</v>
      </c>
      <c r="F137" s="297">
        <v>1364.8500000000001</v>
      </c>
      <c r="G137" s="298">
        <v>1349.7000000000003</v>
      </c>
      <c r="H137" s="298">
        <v>1330.2500000000002</v>
      </c>
      <c r="I137" s="298">
        <v>1315.1000000000004</v>
      </c>
      <c r="J137" s="298">
        <v>1384.3000000000002</v>
      </c>
      <c r="K137" s="298">
        <v>1399.4500000000003</v>
      </c>
      <c r="L137" s="298">
        <v>1418.9</v>
      </c>
      <c r="M137" s="285">
        <v>1380</v>
      </c>
      <c r="N137" s="285">
        <v>1345.4</v>
      </c>
      <c r="O137" s="300">
        <v>1556368</v>
      </c>
      <c r="P137" s="301">
        <v>4.2016806722689074E-3</v>
      </c>
    </row>
    <row r="138" spans="1:16" ht="15">
      <c r="A138" s="263">
        <v>128</v>
      </c>
      <c r="B138" s="362" t="s">
        <v>37</v>
      </c>
      <c r="C138" s="468" t="s">
        <v>164</v>
      </c>
      <c r="D138" s="469">
        <v>44280</v>
      </c>
      <c r="E138" s="297">
        <v>1000.4</v>
      </c>
      <c r="F138" s="297">
        <v>991.61666666666667</v>
      </c>
      <c r="G138" s="298">
        <v>979.33333333333337</v>
      </c>
      <c r="H138" s="298">
        <v>958.26666666666665</v>
      </c>
      <c r="I138" s="298">
        <v>945.98333333333335</v>
      </c>
      <c r="J138" s="298">
        <v>1012.6833333333334</v>
      </c>
      <c r="K138" s="298">
        <v>1024.9666666666667</v>
      </c>
      <c r="L138" s="298">
        <v>1046.0333333333333</v>
      </c>
      <c r="M138" s="285">
        <v>1003.9</v>
      </c>
      <c r="N138" s="285">
        <v>970.55</v>
      </c>
      <c r="O138" s="300">
        <v>1765450</v>
      </c>
      <c r="P138" s="301">
        <v>-2.4424612494128698E-2</v>
      </c>
    </row>
    <row r="139" spans="1:16" ht="15">
      <c r="A139" s="263">
        <v>129</v>
      </c>
      <c r="B139" s="362" t="s">
        <v>53</v>
      </c>
      <c r="C139" s="468" t="s">
        <v>165</v>
      </c>
      <c r="D139" s="469">
        <v>44280</v>
      </c>
      <c r="E139" s="297">
        <v>236.45</v>
      </c>
      <c r="F139" s="297">
        <v>235.06666666666669</v>
      </c>
      <c r="G139" s="298">
        <v>231.73333333333338</v>
      </c>
      <c r="H139" s="298">
        <v>227.01666666666668</v>
      </c>
      <c r="I139" s="298">
        <v>223.68333333333337</v>
      </c>
      <c r="J139" s="298">
        <v>239.78333333333339</v>
      </c>
      <c r="K139" s="298">
        <v>243.1166666666667</v>
      </c>
      <c r="L139" s="298">
        <v>247.8333333333334</v>
      </c>
      <c r="M139" s="285">
        <v>238.4</v>
      </c>
      <c r="N139" s="285">
        <v>230.35</v>
      </c>
      <c r="O139" s="300">
        <v>18754300</v>
      </c>
      <c r="P139" s="301">
        <v>1.5865535658184104E-2</v>
      </c>
    </row>
    <row r="140" spans="1:16" ht="15">
      <c r="A140" s="263">
        <v>130</v>
      </c>
      <c r="B140" s="362" t="s">
        <v>42</v>
      </c>
      <c r="C140" s="468" t="s">
        <v>166</v>
      </c>
      <c r="D140" s="469">
        <v>44280</v>
      </c>
      <c r="E140" s="297">
        <v>137.80000000000001</v>
      </c>
      <c r="F140" s="297">
        <v>137.1</v>
      </c>
      <c r="G140" s="298">
        <v>135.75</v>
      </c>
      <c r="H140" s="298">
        <v>133.70000000000002</v>
      </c>
      <c r="I140" s="298">
        <v>132.35000000000002</v>
      </c>
      <c r="J140" s="298">
        <v>139.14999999999998</v>
      </c>
      <c r="K140" s="298">
        <v>140.49999999999994</v>
      </c>
      <c r="L140" s="298">
        <v>142.54999999999995</v>
      </c>
      <c r="M140" s="285">
        <v>138.44999999999999</v>
      </c>
      <c r="N140" s="285">
        <v>135.05000000000001</v>
      </c>
      <c r="O140" s="300">
        <v>18396000</v>
      </c>
      <c r="P140" s="301">
        <v>-3.5849056603773584E-2</v>
      </c>
    </row>
    <row r="141" spans="1:16" ht="15">
      <c r="A141" s="263">
        <v>131</v>
      </c>
      <c r="B141" s="362" t="s">
        <v>72</v>
      </c>
      <c r="C141" s="468" t="s">
        <v>167</v>
      </c>
      <c r="D141" s="469">
        <v>44280</v>
      </c>
      <c r="E141" s="297">
        <v>2108.85</v>
      </c>
      <c r="F141" s="297">
        <v>2099.3333333333335</v>
      </c>
      <c r="G141" s="298">
        <v>2079.666666666667</v>
      </c>
      <c r="H141" s="298">
        <v>2050.4833333333336</v>
      </c>
      <c r="I141" s="298">
        <v>2030.8166666666671</v>
      </c>
      <c r="J141" s="298">
        <v>2128.5166666666669</v>
      </c>
      <c r="K141" s="298">
        <v>2148.1833333333338</v>
      </c>
      <c r="L141" s="298">
        <v>2177.3666666666668</v>
      </c>
      <c r="M141" s="285">
        <v>2119</v>
      </c>
      <c r="N141" s="285">
        <v>2070.15</v>
      </c>
      <c r="O141" s="300">
        <v>28443250</v>
      </c>
      <c r="P141" s="301">
        <v>-8.0992484873847019E-3</v>
      </c>
    </row>
    <row r="142" spans="1:16" ht="15">
      <c r="A142" s="263">
        <v>132</v>
      </c>
      <c r="B142" s="362" t="s">
        <v>111</v>
      </c>
      <c r="C142" s="468" t="s">
        <v>168</v>
      </c>
      <c r="D142" s="469">
        <v>44280</v>
      </c>
      <c r="E142" s="297">
        <v>78.95</v>
      </c>
      <c r="F142" s="297">
        <v>78.016666666666666</v>
      </c>
      <c r="G142" s="298">
        <v>76.033333333333331</v>
      </c>
      <c r="H142" s="298">
        <v>73.11666666666666</v>
      </c>
      <c r="I142" s="298">
        <v>71.133333333333326</v>
      </c>
      <c r="J142" s="298">
        <v>80.933333333333337</v>
      </c>
      <c r="K142" s="298">
        <v>82.916666666666657</v>
      </c>
      <c r="L142" s="298">
        <v>85.833333333333343</v>
      </c>
      <c r="M142" s="285">
        <v>80</v>
      </c>
      <c r="N142" s="285">
        <v>75.099999999999994</v>
      </c>
      <c r="O142" s="300">
        <v>132031000</v>
      </c>
      <c r="P142" s="301">
        <v>6.8255188316679483E-2</v>
      </c>
    </row>
    <row r="143" spans="1:16" ht="15">
      <c r="A143" s="263">
        <v>133</v>
      </c>
      <c r="B143" s="362" t="s">
        <v>56</v>
      </c>
      <c r="C143" s="468" t="s">
        <v>274</v>
      </c>
      <c r="D143" s="469">
        <v>44280</v>
      </c>
      <c r="E143" s="297">
        <v>878.95</v>
      </c>
      <c r="F143" s="297">
        <v>872.35</v>
      </c>
      <c r="G143" s="298">
        <v>863.7</v>
      </c>
      <c r="H143" s="298">
        <v>848.45</v>
      </c>
      <c r="I143" s="298">
        <v>839.80000000000007</v>
      </c>
      <c r="J143" s="298">
        <v>887.6</v>
      </c>
      <c r="K143" s="298">
        <v>896.24999999999989</v>
      </c>
      <c r="L143" s="298">
        <v>911.5</v>
      </c>
      <c r="M143" s="285">
        <v>881</v>
      </c>
      <c r="N143" s="285">
        <v>857.1</v>
      </c>
      <c r="O143" s="300">
        <v>5098500</v>
      </c>
      <c r="P143" s="301">
        <v>8.0071174377224202E-3</v>
      </c>
    </row>
    <row r="144" spans="1:16" ht="15">
      <c r="A144" s="263">
        <v>134</v>
      </c>
      <c r="B144" s="362" t="s">
        <v>53</v>
      </c>
      <c r="C144" s="468" t="s">
        <v>169</v>
      </c>
      <c r="D144" s="469">
        <v>44280</v>
      </c>
      <c r="E144" s="297">
        <v>397.25</v>
      </c>
      <c r="F144" s="297">
        <v>396.55</v>
      </c>
      <c r="G144" s="298">
        <v>393.3</v>
      </c>
      <c r="H144" s="298">
        <v>389.35</v>
      </c>
      <c r="I144" s="298">
        <v>386.1</v>
      </c>
      <c r="J144" s="298">
        <v>400.5</v>
      </c>
      <c r="K144" s="298">
        <v>403.75</v>
      </c>
      <c r="L144" s="298">
        <v>407.7</v>
      </c>
      <c r="M144" s="285">
        <v>399.8</v>
      </c>
      <c r="N144" s="285">
        <v>392.6</v>
      </c>
      <c r="O144" s="300">
        <v>86229000</v>
      </c>
      <c r="P144" s="301">
        <v>-3.6504424778761063E-2</v>
      </c>
    </row>
    <row r="145" spans="1:16" ht="15">
      <c r="A145" s="263">
        <v>135</v>
      </c>
      <c r="B145" s="362" t="s">
        <v>37</v>
      </c>
      <c r="C145" s="468" t="s">
        <v>170</v>
      </c>
      <c r="D145" s="469">
        <v>44280</v>
      </c>
      <c r="E145" s="297">
        <v>27807</v>
      </c>
      <c r="F145" s="297">
        <v>27460.616666666669</v>
      </c>
      <c r="G145" s="298">
        <v>27037.283333333336</v>
      </c>
      <c r="H145" s="298">
        <v>26267.566666666669</v>
      </c>
      <c r="I145" s="298">
        <v>25844.233333333337</v>
      </c>
      <c r="J145" s="298">
        <v>28230.333333333336</v>
      </c>
      <c r="K145" s="298">
        <v>28653.666666666664</v>
      </c>
      <c r="L145" s="298">
        <v>29423.383333333335</v>
      </c>
      <c r="M145" s="285">
        <v>27883.95</v>
      </c>
      <c r="N145" s="285">
        <v>26690.9</v>
      </c>
      <c r="O145" s="300">
        <v>122450</v>
      </c>
      <c r="P145" s="301">
        <v>-3.5447026388341865E-2</v>
      </c>
    </row>
    <row r="146" spans="1:16" ht="15">
      <c r="A146" s="263">
        <v>136</v>
      </c>
      <c r="B146" s="362" t="s">
        <v>63</v>
      </c>
      <c r="C146" s="468" t="s">
        <v>171</v>
      </c>
      <c r="D146" s="469">
        <v>44280</v>
      </c>
      <c r="E146" s="297">
        <v>1920.55</v>
      </c>
      <c r="F146" s="297">
        <v>1904.3999999999999</v>
      </c>
      <c r="G146" s="298">
        <v>1874.3999999999996</v>
      </c>
      <c r="H146" s="298">
        <v>1828.2499999999998</v>
      </c>
      <c r="I146" s="298">
        <v>1798.2499999999995</v>
      </c>
      <c r="J146" s="298">
        <v>1950.5499999999997</v>
      </c>
      <c r="K146" s="298">
        <v>1980.5500000000002</v>
      </c>
      <c r="L146" s="298">
        <v>2026.6999999999998</v>
      </c>
      <c r="M146" s="285">
        <v>1934.4</v>
      </c>
      <c r="N146" s="285">
        <v>1858.25</v>
      </c>
      <c r="O146" s="300">
        <v>799700</v>
      </c>
      <c r="P146" s="301">
        <v>-4.0264026402640263E-2</v>
      </c>
    </row>
    <row r="147" spans="1:16" ht="15">
      <c r="A147" s="263">
        <v>137</v>
      </c>
      <c r="B147" s="362" t="s">
        <v>78</v>
      </c>
      <c r="C147" s="468" t="s">
        <v>172</v>
      </c>
      <c r="D147" s="469">
        <v>44280</v>
      </c>
      <c r="E147" s="297">
        <v>5458.55</v>
      </c>
      <c r="F147" s="297">
        <v>5474.166666666667</v>
      </c>
      <c r="G147" s="298">
        <v>5406.3833333333341</v>
      </c>
      <c r="H147" s="298">
        <v>5354.2166666666672</v>
      </c>
      <c r="I147" s="298">
        <v>5286.4333333333343</v>
      </c>
      <c r="J147" s="298">
        <v>5526.3333333333339</v>
      </c>
      <c r="K147" s="298">
        <v>5594.1166666666668</v>
      </c>
      <c r="L147" s="298">
        <v>5646.2833333333338</v>
      </c>
      <c r="M147" s="285">
        <v>5541.95</v>
      </c>
      <c r="N147" s="285">
        <v>5422</v>
      </c>
      <c r="O147" s="300">
        <v>275750</v>
      </c>
      <c r="P147" s="301">
        <v>2.0351526364477335E-2</v>
      </c>
    </row>
    <row r="148" spans="1:16" ht="15">
      <c r="A148" s="263">
        <v>138</v>
      </c>
      <c r="B148" s="362" t="s">
        <v>56</v>
      </c>
      <c r="C148" s="468" t="s">
        <v>173</v>
      </c>
      <c r="D148" s="469">
        <v>44280</v>
      </c>
      <c r="E148" s="297">
        <v>1342.3</v>
      </c>
      <c r="F148" s="297">
        <v>1335.3500000000001</v>
      </c>
      <c r="G148" s="298">
        <v>1315.7000000000003</v>
      </c>
      <c r="H148" s="298">
        <v>1289.1000000000001</v>
      </c>
      <c r="I148" s="298">
        <v>1269.4500000000003</v>
      </c>
      <c r="J148" s="298">
        <v>1361.9500000000003</v>
      </c>
      <c r="K148" s="298">
        <v>1381.6000000000004</v>
      </c>
      <c r="L148" s="298">
        <v>1408.2000000000003</v>
      </c>
      <c r="M148" s="285">
        <v>1355</v>
      </c>
      <c r="N148" s="285">
        <v>1308.75</v>
      </c>
      <c r="O148" s="300">
        <v>4044000</v>
      </c>
      <c r="P148" s="301">
        <v>6.3706948039020505E-3</v>
      </c>
    </row>
    <row r="149" spans="1:16" ht="15">
      <c r="A149" s="263">
        <v>139</v>
      </c>
      <c r="B149" s="362" t="s">
        <v>51</v>
      </c>
      <c r="C149" s="468" t="s">
        <v>175</v>
      </c>
      <c r="D149" s="469">
        <v>44280</v>
      </c>
      <c r="E149" s="297">
        <v>608.5</v>
      </c>
      <c r="F149" s="297">
        <v>606.69999999999993</v>
      </c>
      <c r="G149" s="298">
        <v>600.84999999999991</v>
      </c>
      <c r="H149" s="298">
        <v>593.19999999999993</v>
      </c>
      <c r="I149" s="298">
        <v>587.34999999999991</v>
      </c>
      <c r="J149" s="298">
        <v>614.34999999999991</v>
      </c>
      <c r="K149" s="298">
        <v>620.20000000000005</v>
      </c>
      <c r="L149" s="298">
        <v>627.84999999999991</v>
      </c>
      <c r="M149" s="285">
        <v>612.54999999999995</v>
      </c>
      <c r="N149" s="285">
        <v>599.04999999999995</v>
      </c>
      <c r="O149" s="300">
        <v>42155400</v>
      </c>
      <c r="P149" s="301">
        <v>-5.8767209217867869E-3</v>
      </c>
    </row>
    <row r="150" spans="1:16" ht="15">
      <c r="A150" s="263">
        <v>140</v>
      </c>
      <c r="B150" s="362" t="s">
        <v>88</v>
      </c>
      <c r="C150" s="468" t="s">
        <v>176</v>
      </c>
      <c r="D150" s="469">
        <v>44280</v>
      </c>
      <c r="E150" s="297">
        <v>507.85</v>
      </c>
      <c r="F150" s="297">
        <v>507.0333333333333</v>
      </c>
      <c r="G150" s="298">
        <v>498.41666666666663</v>
      </c>
      <c r="H150" s="298">
        <v>488.98333333333335</v>
      </c>
      <c r="I150" s="298">
        <v>480.36666666666667</v>
      </c>
      <c r="J150" s="298">
        <v>516.46666666666658</v>
      </c>
      <c r="K150" s="298">
        <v>525.08333333333326</v>
      </c>
      <c r="L150" s="298">
        <v>534.51666666666654</v>
      </c>
      <c r="M150" s="285">
        <v>515.65</v>
      </c>
      <c r="N150" s="285">
        <v>497.6</v>
      </c>
      <c r="O150" s="300">
        <v>11176500</v>
      </c>
      <c r="P150" s="301">
        <v>-4.542418169672679E-3</v>
      </c>
    </row>
    <row r="151" spans="1:16" ht="15">
      <c r="A151" s="263">
        <v>141</v>
      </c>
      <c r="B151" s="362" t="s">
        <v>895</v>
      </c>
      <c r="C151" s="468" t="s">
        <v>177</v>
      </c>
      <c r="D151" s="469">
        <v>44280</v>
      </c>
      <c r="E151" s="297">
        <v>748.45</v>
      </c>
      <c r="F151" s="297">
        <v>746.28333333333342</v>
      </c>
      <c r="G151" s="298">
        <v>735.61666666666679</v>
      </c>
      <c r="H151" s="298">
        <v>722.78333333333342</v>
      </c>
      <c r="I151" s="298">
        <v>712.11666666666679</v>
      </c>
      <c r="J151" s="298">
        <v>759.11666666666679</v>
      </c>
      <c r="K151" s="298">
        <v>769.78333333333353</v>
      </c>
      <c r="L151" s="298">
        <v>782.61666666666679</v>
      </c>
      <c r="M151" s="285">
        <v>756.95</v>
      </c>
      <c r="N151" s="285">
        <v>733.45</v>
      </c>
      <c r="O151" s="300">
        <v>9294000</v>
      </c>
      <c r="P151" s="301">
        <v>-4.7355473554735544E-2</v>
      </c>
    </row>
    <row r="152" spans="1:16" ht="15">
      <c r="A152" s="263">
        <v>142</v>
      </c>
      <c r="B152" s="362" t="s">
        <v>49</v>
      </c>
      <c r="C152" s="468" t="s">
        <v>805</v>
      </c>
      <c r="D152" s="469">
        <v>44280</v>
      </c>
      <c r="E152" s="297">
        <v>629</v>
      </c>
      <c r="F152" s="297">
        <v>624.6</v>
      </c>
      <c r="G152" s="298">
        <v>616.40000000000009</v>
      </c>
      <c r="H152" s="298">
        <v>603.80000000000007</v>
      </c>
      <c r="I152" s="298">
        <v>595.60000000000014</v>
      </c>
      <c r="J152" s="298">
        <v>637.20000000000005</v>
      </c>
      <c r="K152" s="298">
        <v>645.40000000000009</v>
      </c>
      <c r="L152" s="298">
        <v>658</v>
      </c>
      <c r="M152" s="285">
        <v>632.79999999999995</v>
      </c>
      <c r="N152" s="285">
        <v>612</v>
      </c>
      <c r="O152" s="300">
        <v>13034250</v>
      </c>
      <c r="P152" s="301">
        <v>-2.0194844733103307E-2</v>
      </c>
    </row>
    <row r="153" spans="1:16" ht="15">
      <c r="A153" s="263">
        <v>143</v>
      </c>
      <c r="B153" s="362" t="s">
        <v>43</v>
      </c>
      <c r="C153" s="468" t="s">
        <v>179</v>
      </c>
      <c r="D153" s="469">
        <v>44280</v>
      </c>
      <c r="E153" s="297">
        <v>330.45</v>
      </c>
      <c r="F153" s="297">
        <v>329.03333333333336</v>
      </c>
      <c r="G153" s="298">
        <v>325.06666666666672</v>
      </c>
      <c r="H153" s="298">
        <v>319.68333333333334</v>
      </c>
      <c r="I153" s="298">
        <v>315.7166666666667</v>
      </c>
      <c r="J153" s="298">
        <v>334.41666666666674</v>
      </c>
      <c r="K153" s="298">
        <v>338.38333333333333</v>
      </c>
      <c r="L153" s="298">
        <v>343.76666666666677</v>
      </c>
      <c r="M153" s="285">
        <v>333</v>
      </c>
      <c r="N153" s="285">
        <v>323.64999999999998</v>
      </c>
      <c r="O153" s="300">
        <v>87688800</v>
      </c>
      <c r="P153" s="301">
        <v>1.3171759747102213E-2</v>
      </c>
    </row>
    <row r="154" spans="1:16" ht="15">
      <c r="A154" s="263">
        <v>144</v>
      </c>
      <c r="B154" s="362" t="s">
        <v>42</v>
      </c>
      <c r="C154" s="468" t="s">
        <v>181</v>
      </c>
      <c r="D154" s="469">
        <v>44280</v>
      </c>
      <c r="E154" s="297">
        <v>98.5</v>
      </c>
      <c r="F154" s="297">
        <v>98.116666666666674</v>
      </c>
      <c r="G154" s="298">
        <v>96.133333333333354</v>
      </c>
      <c r="H154" s="298">
        <v>93.76666666666668</v>
      </c>
      <c r="I154" s="298">
        <v>91.78333333333336</v>
      </c>
      <c r="J154" s="298">
        <v>100.48333333333335</v>
      </c>
      <c r="K154" s="298">
        <v>102.46666666666667</v>
      </c>
      <c r="L154" s="298">
        <v>104.83333333333334</v>
      </c>
      <c r="M154" s="285">
        <v>100.1</v>
      </c>
      <c r="N154" s="285">
        <v>95.75</v>
      </c>
      <c r="O154" s="300">
        <v>137268000</v>
      </c>
      <c r="P154" s="301">
        <v>-4.6985121378230231E-3</v>
      </c>
    </row>
    <row r="155" spans="1:16" ht="15">
      <c r="A155" s="263">
        <v>145</v>
      </c>
      <c r="B155" s="362" t="s">
        <v>111</v>
      </c>
      <c r="C155" s="468" t="s">
        <v>182</v>
      </c>
      <c r="D155" s="469">
        <v>44280</v>
      </c>
      <c r="E155" s="297">
        <v>734.6</v>
      </c>
      <c r="F155" s="297">
        <v>730.23333333333323</v>
      </c>
      <c r="G155" s="298">
        <v>717.96666666666647</v>
      </c>
      <c r="H155" s="298">
        <v>701.33333333333326</v>
      </c>
      <c r="I155" s="298">
        <v>689.06666666666649</v>
      </c>
      <c r="J155" s="298">
        <v>746.86666666666645</v>
      </c>
      <c r="K155" s="298">
        <v>759.1333333333331</v>
      </c>
      <c r="L155" s="298">
        <v>775.76666666666642</v>
      </c>
      <c r="M155" s="285">
        <v>742.5</v>
      </c>
      <c r="N155" s="285">
        <v>713.6</v>
      </c>
      <c r="O155" s="300">
        <v>40179500</v>
      </c>
      <c r="P155" s="301">
        <v>7.4165636588380719E-3</v>
      </c>
    </row>
    <row r="156" spans="1:16" ht="15">
      <c r="A156" s="263">
        <v>146</v>
      </c>
      <c r="B156" s="362" t="s">
        <v>106</v>
      </c>
      <c r="C156" s="468" t="s">
        <v>183</v>
      </c>
      <c r="D156" s="469">
        <v>44280</v>
      </c>
      <c r="E156" s="297">
        <v>2944.45</v>
      </c>
      <c r="F156" s="297">
        <v>2946.5499999999997</v>
      </c>
      <c r="G156" s="298">
        <v>2919.2999999999993</v>
      </c>
      <c r="H156" s="298">
        <v>2894.1499999999996</v>
      </c>
      <c r="I156" s="298">
        <v>2866.8999999999992</v>
      </c>
      <c r="J156" s="298">
        <v>2971.6999999999994</v>
      </c>
      <c r="K156" s="298">
        <v>2998.9500000000003</v>
      </c>
      <c r="L156" s="298">
        <v>3024.0999999999995</v>
      </c>
      <c r="M156" s="285">
        <v>2973.8</v>
      </c>
      <c r="N156" s="285">
        <v>2921.4</v>
      </c>
      <c r="O156" s="300">
        <v>7989900</v>
      </c>
      <c r="P156" s="301">
        <v>1.2469112336057783E-2</v>
      </c>
    </row>
    <row r="157" spans="1:16" ht="15">
      <c r="A157" s="263">
        <v>147</v>
      </c>
      <c r="B157" s="362" t="s">
        <v>106</v>
      </c>
      <c r="C157" s="468" t="s">
        <v>184</v>
      </c>
      <c r="D157" s="469">
        <v>44280</v>
      </c>
      <c r="E157" s="297">
        <v>942.5</v>
      </c>
      <c r="F157" s="297">
        <v>944.16666666666663</v>
      </c>
      <c r="G157" s="298">
        <v>926.83333333333326</v>
      </c>
      <c r="H157" s="298">
        <v>911.16666666666663</v>
      </c>
      <c r="I157" s="298">
        <v>893.83333333333326</v>
      </c>
      <c r="J157" s="298">
        <v>959.83333333333326</v>
      </c>
      <c r="K157" s="298">
        <v>977.16666666666652</v>
      </c>
      <c r="L157" s="298">
        <v>992.83333333333326</v>
      </c>
      <c r="M157" s="285">
        <v>961.5</v>
      </c>
      <c r="N157" s="285">
        <v>928.5</v>
      </c>
      <c r="O157" s="300">
        <v>11248800</v>
      </c>
      <c r="P157" s="301">
        <v>4.608294930875576E-3</v>
      </c>
    </row>
    <row r="158" spans="1:16" ht="15">
      <c r="A158" s="263">
        <v>148</v>
      </c>
      <c r="B158" s="362" t="s">
        <v>49</v>
      </c>
      <c r="C158" s="468" t="s">
        <v>185</v>
      </c>
      <c r="D158" s="469">
        <v>44280</v>
      </c>
      <c r="E158" s="297">
        <v>1456.85</v>
      </c>
      <c r="F158" s="297">
        <v>1449.8</v>
      </c>
      <c r="G158" s="298">
        <v>1427.6499999999999</v>
      </c>
      <c r="H158" s="298">
        <v>1398.4499999999998</v>
      </c>
      <c r="I158" s="298">
        <v>1376.2999999999997</v>
      </c>
      <c r="J158" s="298">
        <v>1479</v>
      </c>
      <c r="K158" s="298">
        <v>1501.15</v>
      </c>
      <c r="L158" s="298">
        <v>1530.3500000000001</v>
      </c>
      <c r="M158" s="285">
        <v>1471.95</v>
      </c>
      <c r="N158" s="285">
        <v>1420.6</v>
      </c>
      <c r="O158" s="300">
        <v>6459750</v>
      </c>
      <c r="P158" s="301">
        <v>-5.3100263852242743E-2</v>
      </c>
    </row>
    <row r="159" spans="1:16" ht="15">
      <c r="A159" s="263">
        <v>149</v>
      </c>
      <c r="B159" s="362" t="s">
        <v>51</v>
      </c>
      <c r="C159" s="468" t="s">
        <v>186</v>
      </c>
      <c r="D159" s="469">
        <v>44280</v>
      </c>
      <c r="E159" s="297">
        <v>2456.35</v>
      </c>
      <c r="F159" s="297">
        <v>2444.9833333333336</v>
      </c>
      <c r="G159" s="298">
        <v>2423.4666666666672</v>
      </c>
      <c r="H159" s="298">
        <v>2390.5833333333335</v>
      </c>
      <c r="I159" s="298">
        <v>2369.0666666666671</v>
      </c>
      <c r="J159" s="298">
        <v>2477.8666666666672</v>
      </c>
      <c r="K159" s="298">
        <v>2499.3833333333337</v>
      </c>
      <c r="L159" s="298">
        <v>2532.2666666666673</v>
      </c>
      <c r="M159" s="285">
        <v>2466.5</v>
      </c>
      <c r="N159" s="285">
        <v>2412.1</v>
      </c>
      <c r="O159" s="300">
        <v>1061000</v>
      </c>
      <c r="P159" s="301">
        <v>1.9457122267595484E-2</v>
      </c>
    </row>
    <row r="160" spans="1:16" ht="15">
      <c r="A160" s="263">
        <v>150</v>
      </c>
      <c r="B160" s="362" t="s">
        <v>42</v>
      </c>
      <c r="C160" s="468" t="s">
        <v>187</v>
      </c>
      <c r="D160" s="469">
        <v>44280</v>
      </c>
      <c r="E160" s="297">
        <v>388.1</v>
      </c>
      <c r="F160" s="297">
        <v>386.68333333333334</v>
      </c>
      <c r="G160" s="298">
        <v>383.36666666666667</v>
      </c>
      <c r="H160" s="298">
        <v>378.63333333333333</v>
      </c>
      <c r="I160" s="298">
        <v>375.31666666666666</v>
      </c>
      <c r="J160" s="298">
        <v>391.41666666666669</v>
      </c>
      <c r="K160" s="298">
        <v>394.73333333333341</v>
      </c>
      <c r="L160" s="298">
        <v>399.4666666666667</v>
      </c>
      <c r="M160" s="285">
        <v>390</v>
      </c>
      <c r="N160" s="285">
        <v>381.95</v>
      </c>
      <c r="O160" s="300">
        <v>3528000</v>
      </c>
      <c r="P160" s="301">
        <v>2.3498694516971279E-2</v>
      </c>
    </row>
    <row r="161" spans="1:16" ht="15">
      <c r="A161" s="263">
        <v>151</v>
      </c>
      <c r="B161" s="362" t="s">
        <v>39</v>
      </c>
      <c r="C161" s="468" t="s">
        <v>510</v>
      </c>
      <c r="D161" s="469">
        <v>44280</v>
      </c>
      <c r="E161" s="297">
        <v>836.95</v>
      </c>
      <c r="F161" s="297">
        <v>828.63333333333333</v>
      </c>
      <c r="G161" s="298">
        <v>815.26666666666665</v>
      </c>
      <c r="H161" s="298">
        <v>793.58333333333337</v>
      </c>
      <c r="I161" s="298">
        <v>780.2166666666667</v>
      </c>
      <c r="J161" s="298">
        <v>850.31666666666661</v>
      </c>
      <c r="K161" s="298">
        <v>863.68333333333317</v>
      </c>
      <c r="L161" s="298">
        <v>885.36666666666656</v>
      </c>
      <c r="M161" s="285">
        <v>842</v>
      </c>
      <c r="N161" s="285">
        <v>806.95</v>
      </c>
      <c r="O161" s="300">
        <v>144275</v>
      </c>
      <c r="P161" s="301">
        <v>0.54263565891472865</v>
      </c>
    </row>
    <row r="162" spans="1:16" ht="15">
      <c r="A162" s="263">
        <v>152</v>
      </c>
      <c r="B162" s="362" t="s">
        <v>43</v>
      </c>
      <c r="C162" s="468" t="s">
        <v>188</v>
      </c>
      <c r="D162" s="469">
        <v>44280</v>
      </c>
      <c r="E162" s="297">
        <v>620.65</v>
      </c>
      <c r="F162" s="297">
        <v>613.48333333333335</v>
      </c>
      <c r="G162" s="298">
        <v>603.4666666666667</v>
      </c>
      <c r="H162" s="298">
        <v>586.2833333333333</v>
      </c>
      <c r="I162" s="298">
        <v>576.26666666666665</v>
      </c>
      <c r="J162" s="298">
        <v>630.66666666666674</v>
      </c>
      <c r="K162" s="298">
        <v>640.68333333333339</v>
      </c>
      <c r="L162" s="298">
        <v>657.86666666666679</v>
      </c>
      <c r="M162" s="285">
        <v>623.5</v>
      </c>
      <c r="N162" s="285">
        <v>596.29999999999995</v>
      </c>
      <c r="O162" s="300">
        <v>4176200</v>
      </c>
      <c r="P162" s="301">
        <v>2.9685881946841561E-2</v>
      </c>
    </row>
    <row r="163" spans="1:16" ht="15">
      <c r="A163" s="263">
        <v>153</v>
      </c>
      <c r="B163" s="362" t="s">
        <v>49</v>
      </c>
      <c r="C163" s="468" t="s">
        <v>189</v>
      </c>
      <c r="D163" s="469">
        <v>44280</v>
      </c>
      <c r="E163" s="297">
        <v>1186.3499999999999</v>
      </c>
      <c r="F163" s="297">
        <v>1182.8500000000001</v>
      </c>
      <c r="G163" s="298">
        <v>1166.5000000000002</v>
      </c>
      <c r="H163" s="298">
        <v>1146.6500000000001</v>
      </c>
      <c r="I163" s="298">
        <v>1130.3000000000002</v>
      </c>
      <c r="J163" s="298">
        <v>1202.7000000000003</v>
      </c>
      <c r="K163" s="298">
        <v>1219.0500000000002</v>
      </c>
      <c r="L163" s="298">
        <v>1238.9000000000003</v>
      </c>
      <c r="M163" s="285">
        <v>1199.2</v>
      </c>
      <c r="N163" s="285">
        <v>1163</v>
      </c>
      <c r="O163" s="300">
        <v>1206800</v>
      </c>
      <c r="P163" s="301">
        <v>3.8554216867469883E-2</v>
      </c>
    </row>
    <row r="164" spans="1:16" ht="15">
      <c r="A164" s="263">
        <v>154</v>
      </c>
      <c r="B164" s="362" t="s">
        <v>37</v>
      </c>
      <c r="C164" s="468" t="s">
        <v>191</v>
      </c>
      <c r="D164" s="469">
        <v>44280</v>
      </c>
      <c r="E164" s="297">
        <v>6385.55</v>
      </c>
      <c r="F164" s="297">
        <v>6337.1833333333334</v>
      </c>
      <c r="G164" s="298">
        <v>6263.3666666666668</v>
      </c>
      <c r="H164" s="298">
        <v>6141.1833333333334</v>
      </c>
      <c r="I164" s="298">
        <v>6067.3666666666668</v>
      </c>
      <c r="J164" s="298">
        <v>6459.3666666666668</v>
      </c>
      <c r="K164" s="298">
        <v>6533.1833333333343</v>
      </c>
      <c r="L164" s="298">
        <v>6655.3666666666668</v>
      </c>
      <c r="M164" s="285">
        <v>6411</v>
      </c>
      <c r="N164" s="285">
        <v>6215</v>
      </c>
      <c r="O164" s="300">
        <v>1490200</v>
      </c>
      <c r="P164" s="301">
        <v>-4.6821031086094408E-2</v>
      </c>
    </row>
    <row r="165" spans="1:16" ht="15">
      <c r="A165" s="263">
        <v>155</v>
      </c>
      <c r="B165" s="362" t="s">
        <v>895</v>
      </c>
      <c r="C165" s="468" t="s">
        <v>193</v>
      </c>
      <c r="D165" s="469">
        <v>44280</v>
      </c>
      <c r="E165" s="297">
        <v>594.25</v>
      </c>
      <c r="F165" s="297">
        <v>587.61666666666667</v>
      </c>
      <c r="G165" s="298">
        <v>578.63333333333333</v>
      </c>
      <c r="H165" s="298">
        <v>563.01666666666665</v>
      </c>
      <c r="I165" s="298">
        <v>554.0333333333333</v>
      </c>
      <c r="J165" s="298">
        <v>603.23333333333335</v>
      </c>
      <c r="K165" s="298">
        <v>612.2166666666667</v>
      </c>
      <c r="L165" s="298">
        <v>627.83333333333337</v>
      </c>
      <c r="M165" s="285">
        <v>596.6</v>
      </c>
      <c r="N165" s="285">
        <v>572</v>
      </c>
      <c r="O165" s="300">
        <v>18678400</v>
      </c>
      <c r="P165" s="301">
        <v>2.1034678794769755E-2</v>
      </c>
    </row>
    <row r="166" spans="1:16" ht="15">
      <c r="A166" s="263">
        <v>156</v>
      </c>
      <c r="B166" s="362" t="s">
        <v>111</v>
      </c>
      <c r="C166" s="468" t="s">
        <v>194</v>
      </c>
      <c r="D166" s="469">
        <v>44280</v>
      </c>
      <c r="E166" s="297">
        <v>215.05</v>
      </c>
      <c r="F166" s="297">
        <v>213.01666666666665</v>
      </c>
      <c r="G166" s="298">
        <v>208.0333333333333</v>
      </c>
      <c r="H166" s="298">
        <v>201.01666666666665</v>
      </c>
      <c r="I166" s="298">
        <v>196.0333333333333</v>
      </c>
      <c r="J166" s="298">
        <v>220.0333333333333</v>
      </c>
      <c r="K166" s="298">
        <v>225.01666666666665</v>
      </c>
      <c r="L166" s="298">
        <v>232.0333333333333</v>
      </c>
      <c r="M166" s="285">
        <v>218</v>
      </c>
      <c r="N166" s="285">
        <v>206</v>
      </c>
      <c r="O166" s="300">
        <v>100762400</v>
      </c>
      <c r="P166" s="301">
        <v>-1.6585785367651575E-3</v>
      </c>
    </row>
    <row r="167" spans="1:16" ht="15">
      <c r="A167" s="263">
        <v>157</v>
      </c>
      <c r="B167" s="362" t="s">
        <v>63</v>
      </c>
      <c r="C167" s="468" t="s">
        <v>195</v>
      </c>
      <c r="D167" s="469">
        <v>44280</v>
      </c>
      <c r="E167" s="297">
        <v>1050.2</v>
      </c>
      <c r="F167" s="297">
        <v>1046.3666666666666</v>
      </c>
      <c r="G167" s="298">
        <v>1025.7333333333331</v>
      </c>
      <c r="H167" s="298">
        <v>1001.2666666666665</v>
      </c>
      <c r="I167" s="298">
        <v>980.6333333333331</v>
      </c>
      <c r="J167" s="298">
        <v>1070.833333333333</v>
      </c>
      <c r="K167" s="298">
        <v>1091.4666666666667</v>
      </c>
      <c r="L167" s="298">
        <v>1115.9333333333332</v>
      </c>
      <c r="M167" s="285">
        <v>1067</v>
      </c>
      <c r="N167" s="285">
        <v>1021.9</v>
      </c>
      <c r="O167" s="300">
        <v>2834000</v>
      </c>
      <c r="P167" s="301">
        <v>-1.0129235068110374E-2</v>
      </c>
    </row>
    <row r="168" spans="1:16" ht="15">
      <c r="A168" s="263">
        <v>158</v>
      </c>
      <c r="B168" s="362" t="s">
        <v>106</v>
      </c>
      <c r="C168" s="468" t="s">
        <v>196</v>
      </c>
      <c r="D168" s="469">
        <v>44280</v>
      </c>
      <c r="E168" s="297">
        <v>417.25</v>
      </c>
      <c r="F168" s="297">
        <v>416.31666666666666</v>
      </c>
      <c r="G168" s="298">
        <v>411.48333333333335</v>
      </c>
      <c r="H168" s="298">
        <v>405.7166666666667</v>
      </c>
      <c r="I168" s="298">
        <v>400.88333333333338</v>
      </c>
      <c r="J168" s="298">
        <v>422.08333333333331</v>
      </c>
      <c r="K168" s="298">
        <v>426.91666666666669</v>
      </c>
      <c r="L168" s="298">
        <v>432.68333333333328</v>
      </c>
      <c r="M168" s="285">
        <v>421.15</v>
      </c>
      <c r="N168" s="285">
        <v>410.55</v>
      </c>
      <c r="O168" s="300">
        <v>29984000</v>
      </c>
      <c r="P168" s="301">
        <v>-2.9015544041450778E-2</v>
      </c>
    </row>
    <row r="169" spans="1:16" ht="15">
      <c r="A169" s="263">
        <v>159</v>
      </c>
      <c r="B169" s="362" t="s">
        <v>88</v>
      </c>
      <c r="C169" s="468" t="s">
        <v>198</v>
      </c>
      <c r="D169" s="469">
        <v>44280</v>
      </c>
      <c r="E169" s="297">
        <v>218.2</v>
      </c>
      <c r="F169" s="297">
        <v>213.78333333333333</v>
      </c>
      <c r="G169" s="298">
        <v>207.76666666666665</v>
      </c>
      <c r="H169" s="298">
        <v>197.33333333333331</v>
      </c>
      <c r="I169" s="298">
        <v>191.31666666666663</v>
      </c>
      <c r="J169" s="298">
        <v>224.21666666666667</v>
      </c>
      <c r="K169" s="298">
        <v>230.23333333333338</v>
      </c>
      <c r="L169" s="298">
        <v>240.66666666666669</v>
      </c>
      <c r="M169" s="285">
        <v>219.8</v>
      </c>
      <c r="N169" s="285">
        <v>203.35</v>
      </c>
      <c r="O169" s="300">
        <v>40347000</v>
      </c>
      <c r="P169" s="301">
        <v>0.13647118472198749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E33" sqref="E33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44257</v>
      </c>
    </row>
    <row r="7" spans="1:15">
      <c r="A7"/>
    </row>
    <row r="8" spans="1:15" ht="28.5" customHeight="1">
      <c r="A8" s="532" t="s">
        <v>16</v>
      </c>
      <c r="B8" s="533" t="s">
        <v>18</v>
      </c>
      <c r="C8" s="531" t="s">
        <v>19</v>
      </c>
      <c r="D8" s="531" t="s">
        <v>20</v>
      </c>
      <c r="E8" s="531" t="s">
        <v>21</v>
      </c>
      <c r="F8" s="531"/>
      <c r="G8" s="531"/>
      <c r="H8" s="531" t="s">
        <v>22</v>
      </c>
      <c r="I8" s="531"/>
      <c r="J8" s="531"/>
      <c r="K8" s="260"/>
      <c r="L8" s="268"/>
      <c r="M8" s="268"/>
    </row>
    <row r="9" spans="1:15" ht="36" customHeight="1">
      <c r="A9" s="527"/>
      <c r="B9" s="529"/>
      <c r="C9" s="534" t="s">
        <v>23</v>
      </c>
      <c r="D9" s="534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14761.55</v>
      </c>
      <c r="D10" s="284">
        <v>14735.633333333331</v>
      </c>
      <c r="E10" s="284">
        <v>14664.466666666664</v>
      </c>
      <c r="F10" s="284">
        <v>14567.383333333331</v>
      </c>
      <c r="G10" s="284">
        <v>14496.216666666664</v>
      </c>
      <c r="H10" s="284">
        <v>14832.716666666664</v>
      </c>
      <c r="I10" s="284">
        <v>14903.883333333331</v>
      </c>
      <c r="J10" s="284">
        <v>15000.966666666664</v>
      </c>
      <c r="K10" s="283">
        <v>14806.8</v>
      </c>
      <c r="L10" s="283">
        <v>14638.55</v>
      </c>
      <c r="M10" s="288"/>
    </row>
    <row r="11" spans="1:15">
      <c r="A11" s="282">
        <v>2</v>
      </c>
      <c r="B11" s="263" t="s">
        <v>216</v>
      </c>
      <c r="C11" s="285">
        <v>35296</v>
      </c>
      <c r="D11" s="265">
        <v>35286.950000000004</v>
      </c>
      <c r="E11" s="265">
        <v>34992.80000000001</v>
      </c>
      <c r="F11" s="265">
        <v>34689.600000000006</v>
      </c>
      <c r="G11" s="265">
        <v>34395.450000000012</v>
      </c>
      <c r="H11" s="265">
        <v>35590.150000000009</v>
      </c>
      <c r="I11" s="265">
        <v>35884.300000000003</v>
      </c>
      <c r="J11" s="265">
        <v>36187.500000000007</v>
      </c>
      <c r="K11" s="285">
        <v>35581.1</v>
      </c>
      <c r="L11" s="285">
        <v>34983.75</v>
      </c>
      <c r="M11" s="288"/>
    </row>
    <row r="12" spans="1:15">
      <c r="A12" s="282">
        <v>3</v>
      </c>
      <c r="B12" s="271" t="s">
        <v>217</v>
      </c>
      <c r="C12" s="285">
        <v>1918.4</v>
      </c>
      <c r="D12" s="265">
        <v>1907.2</v>
      </c>
      <c r="E12" s="265">
        <v>1888.45</v>
      </c>
      <c r="F12" s="265">
        <v>1858.5</v>
      </c>
      <c r="G12" s="265">
        <v>1839.75</v>
      </c>
      <c r="H12" s="265">
        <v>1937.15</v>
      </c>
      <c r="I12" s="265">
        <v>1955.9</v>
      </c>
      <c r="J12" s="265">
        <v>1985.8500000000001</v>
      </c>
      <c r="K12" s="285">
        <v>1925.95</v>
      </c>
      <c r="L12" s="285">
        <v>1877.25</v>
      </c>
      <c r="M12" s="288"/>
    </row>
    <row r="13" spans="1:15">
      <c r="A13" s="282">
        <v>4</v>
      </c>
      <c r="B13" s="263" t="s">
        <v>218</v>
      </c>
      <c r="C13" s="285">
        <v>4175.1000000000004</v>
      </c>
      <c r="D13" s="265">
        <v>4161.3499999999995</v>
      </c>
      <c r="E13" s="265">
        <v>4139.6999999999989</v>
      </c>
      <c r="F13" s="265">
        <v>4104.2999999999993</v>
      </c>
      <c r="G13" s="265">
        <v>4082.6499999999987</v>
      </c>
      <c r="H13" s="265">
        <v>4196.7499999999991</v>
      </c>
      <c r="I13" s="265">
        <v>4218.3999999999987</v>
      </c>
      <c r="J13" s="265">
        <v>4253.7999999999993</v>
      </c>
      <c r="K13" s="285">
        <v>4183</v>
      </c>
      <c r="L13" s="285">
        <v>4125.95</v>
      </c>
      <c r="M13" s="288"/>
    </row>
    <row r="14" spans="1:15">
      <c r="A14" s="282">
        <v>5</v>
      </c>
      <c r="B14" s="263" t="s">
        <v>219</v>
      </c>
      <c r="C14" s="285">
        <v>24556.3</v>
      </c>
      <c r="D14" s="265">
        <v>24617.949999999997</v>
      </c>
      <c r="E14" s="265">
        <v>24389.799999999996</v>
      </c>
      <c r="F14" s="265">
        <v>24223.3</v>
      </c>
      <c r="G14" s="265">
        <v>23995.149999999998</v>
      </c>
      <c r="H14" s="265">
        <v>24784.449999999993</v>
      </c>
      <c r="I14" s="265">
        <v>25012.599999999995</v>
      </c>
      <c r="J14" s="265">
        <v>25179.099999999991</v>
      </c>
      <c r="K14" s="285">
        <v>24846.1</v>
      </c>
      <c r="L14" s="285">
        <v>24451.45</v>
      </c>
      <c r="M14" s="288"/>
    </row>
    <row r="15" spans="1:15">
      <c r="A15" s="282">
        <v>6</v>
      </c>
      <c r="B15" s="263" t="s">
        <v>220</v>
      </c>
      <c r="C15" s="285">
        <v>3297.3</v>
      </c>
      <c r="D15" s="265">
        <v>3283.7833333333333</v>
      </c>
      <c r="E15" s="265">
        <v>3257.5666666666666</v>
      </c>
      <c r="F15" s="265">
        <v>3217.8333333333335</v>
      </c>
      <c r="G15" s="265">
        <v>3191.6166666666668</v>
      </c>
      <c r="H15" s="265">
        <v>3323.5166666666664</v>
      </c>
      <c r="I15" s="265">
        <v>3349.7333333333327</v>
      </c>
      <c r="J15" s="265">
        <v>3389.4666666666662</v>
      </c>
      <c r="K15" s="285">
        <v>3310</v>
      </c>
      <c r="L15" s="285">
        <v>3244.05</v>
      </c>
      <c r="M15" s="288"/>
    </row>
    <row r="16" spans="1:15">
      <c r="A16" s="282">
        <v>7</v>
      </c>
      <c r="B16" s="263" t="s">
        <v>221</v>
      </c>
      <c r="C16" s="285">
        <v>6914</v>
      </c>
      <c r="D16" s="265">
        <v>6890.25</v>
      </c>
      <c r="E16" s="265">
        <v>6850.9</v>
      </c>
      <c r="F16" s="265">
        <v>6787.7999999999993</v>
      </c>
      <c r="G16" s="265">
        <v>6748.4499999999989</v>
      </c>
      <c r="H16" s="265">
        <v>6953.35</v>
      </c>
      <c r="I16" s="265">
        <v>6992.7000000000007</v>
      </c>
      <c r="J16" s="265">
        <v>7055.8000000000011</v>
      </c>
      <c r="K16" s="285">
        <v>6929.6</v>
      </c>
      <c r="L16" s="285">
        <v>6827.15</v>
      </c>
      <c r="M16" s="288"/>
    </row>
    <row r="17" spans="1:13">
      <c r="A17" s="282">
        <v>8</v>
      </c>
      <c r="B17" s="263" t="s">
        <v>38</v>
      </c>
      <c r="C17" s="263">
        <v>1774.4</v>
      </c>
      <c r="D17" s="265">
        <v>1759.9833333333333</v>
      </c>
      <c r="E17" s="265">
        <v>1740.1166666666668</v>
      </c>
      <c r="F17" s="265">
        <v>1705.8333333333335</v>
      </c>
      <c r="G17" s="265">
        <v>1685.9666666666669</v>
      </c>
      <c r="H17" s="265">
        <v>1794.2666666666667</v>
      </c>
      <c r="I17" s="265">
        <v>1814.133333333333</v>
      </c>
      <c r="J17" s="265">
        <v>1848.4166666666665</v>
      </c>
      <c r="K17" s="263">
        <v>1779.85</v>
      </c>
      <c r="L17" s="263">
        <v>1725.7</v>
      </c>
      <c r="M17" s="263">
        <v>8.9074399999999994</v>
      </c>
    </row>
    <row r="18" spans="1:13">
      <c r="A18" s="282">
        <v>9</v>
      </c>
      <c r="B18" s="263" t="s">
        <v>222</v>
      </c>
      <c r="C18" s="263">
        <v>1148.45</v>
      </c>
      <c r="D18" s="265">
        <v>1147.0333333333333</v>
      </c>
      <c r="E18" s="265">
        <v>1129.0166666666667</v>
      </c>
      <c r="F18" s="265">
        <v>1109.5833333333333</v>
      </c>
      <c r="G18" s="265">
        <v>1091.5666666666666</v>
      </c>
      <c r="H18" s="265">
        <v>1166.4666666666667</v>
      </c>
      <c r="I18" s="265">
        <v>1184.4833333333331</v>
      </c>
      <c r="J18" s="265">
        <v>1203.9166666666667</v>
      </c>
      <c r="K18" s="263">
        <v>1165.05</v>
      </c>
      <c r="L18" s="263">
        <v>1127.5999999999999</v>
      </c>
      <c r="M18" s="263">
        <v>7.5415700000000001</v>
      </c>
    </row>
    <row r="19" spans="1:13">
      <c r="A19" s="282">
        <v>10</v>
      </c>
      <c r="B19" s="263" t="s">
        <v>735</v>
      </c>
      <c r="C19" s="264">
        <v>1269.1500000000001</v>
      </c>
      <c r="D19" s="265">
        <v>1258.4166666666667</v>
      </c>
      <c r="E19" s="265">
        <v>1237.4833333333336</v>
      </c>
      <c r="F19" s="265">
        <v>1205.8166666666668</v>
      </c>
      <c r="G19" s="265">
        <v>1184.8833333333337</v>
      </c>
      <c r="H19" s="265">
        <v>1290.0833333333335</v>
      </c>
      <c r="I19" s="265">
        <v>1311.0166666666664</v>
      </c>
      <c r="J19" s="265">
        <v>1342.6833333333334</v>
      </c>
      <c r="K19" s="263">
        <v>1279.3499999999999</v>
      </c>
      <c r="L19" s="263">
        <v>1226.75</v>
      </c>
      <c r="M19" s="263">
        <v>3.42259</v>
      </c>
    </row>
    <row r="20" spans="1:13">
      <c r="A20" s="282">
        <v>11</v>
      </c>
      <c r="B20" s="263" t="s">
        <v>288</v>
      </c>
      <c r="C20" s="263">
        <v>14497.75</v>
      </c>
      <c r="D20" s="265">
        <v>14422.583333333334</v>
      </c>
      <c r="E20" s="265">
        <v>14325.166666666668</v>
      </c>
      <c r="F20" s="265">
        <v>14152.583333333334</v>
      </c>
      <c r="G20" s="265">
        <v>14055.166666666668</v>
      </c>
      <c r="H20" s="265">
        <v>14595.166666666668</v>
      </c>
      <c r="I20" s="265">
        <v>14692.583333333336</v>
      </c>
      <c r="J20" s="265">
        <v>14865.166666666668</v>
      </c>
      <c r="K20" s="263">
        <v>14520</v>
      </c>
      <c r="L20" s="263">
        <v>14250</v>
      </c>
      <c r="M20" s="263">
        <v>0.19828000000000001</v>
      </c>
    </row>
    <row r="21" spans="1:13">
      <c r="A21" s="282">
        <v>12</v>
      </c>
      <c r="B21" s="263" t="s">
        <v>40</v>
      </c>
      <c r="C21" s="263">
        <v>851.5</v>
      </c>
      <c r="D21" s="265">
        <v>849.63333333333333</v>
      </c>
      <c r="E21" s="265">
        <v>838.31666666666661</v>
      </c>
      <c r="F21" s="265">
        <v>825.13333333333333</v>
      </c>
      <c r="G21" s="265">
        <v>813.81666666666661</v>
      </c>
      <c r="H21" s="265">
        <v>862.81666666666661</v>
      </c>
      <c r="I21" s="265">
        <v>874.13333333333344</v>
      </c>
      <c r="J21" s="265">
        <v>887.31666666666661</v>
      </c>
      <c r="K21" s="263">
        <v>860.95</v>
      </c>
      <c r="L21" s="263">
        <v>836.45</v>
      </c>
      <c r="M21" s="263">
        <v>59.968400000000003</v>
      </c>
    </row>
    <row r="22" spans="1:13">
      <c r="A22" s="282">
        <v>13</v>
      </c>
      <c r="B22" s="263" t="s">
        <v>289</v>
      </c>
      <c r="C22" s="263">
        <v>1141</v>
      </c>
      <c r="D22" s="265">
        <v>1147.05</v>
      </c>
      <c r="E22" s="265">
        <v>1124.0999999999999</v>
      </c>
      <c r="F22" s="265">
        <v>1107.2</v>
      </c>
      <c r="G22" s="265">
        <v>1084.25</v>
      </c>
      <c r="H22" s="265">
        <v>1163.9499999999998</v>
      </c>
      <c r="I22" s="265">
        <v>1186.9000000000001</v>
      </c>
      <c r="J22" s="265">
        <v>1203.7999999999997</v>
      </c>
      <c r="K22" s="263">
        <v>1170</v>
      </c>
      <c r="L22" s="263">
        <v>1130.1500000000001</v>
      </c>
      <c r="M22" s="263">
        <v>4.4840200000000001</v>
      </c>
    </row>
    <row r="23" spans="1:13">
      <c r="A23" s="282">
        <v>14</v>
      </c>
      <c r="B23" s="263" t="s">
        <v>41</v>
      </c>
      <c r="C23" s="263">
        <v>692.9</v>
      </c>
      <c r="D23" s="265">
        <v>690.2833333333333</v>
      </c>
      <c r="E23" s="265">
        <v>675.91666666666663</v>
      </c>
      <c r="F23" s="265">
        <v>658.93333333333328</v>
      </c>
      <c r="G23" s="265">
        <v>644.56666666666661</v>
      </c>
      <c r="H23" s="265">
        <v>707.26666666666665</v>
      </c>
      <c r="I23" s="265">
        <v>721.63333333333344</v>
      </c>
      <c r="J23" s="265">
        <v>738.61666666666667</v>
      </c>
      <c r="K23" s="263">
        <v>704.65</v>
      </c>
      <c r="L23" s="263">
        <v>673.3</v>
      </c>
      <c r="M23" s="263">
        <v>116.00467999999999</v>
      </c>
    </row>
    <row r="24" spans="1:13">
      <c r="A24" s="282">
        <v>15</v>
      </c>
      <c r="B24" s="263" t="s">
        <v>834</v>
      </c>
      <c r="C24" s="263">
        <v>525.45000000000005</v>
      </c>
      <c r="D24" s="265">
        <v>523.80000000000007</v>
      </c>
      <c r="E24" s="265">
        <v>518.15000000000009</v>
      </c>
      <c r="F24" s="265">
        <v>510.85</v>
      </c>
      <c r="G24" s="265">
        <v>505.20000000000005</v>
      </c>
      <c r="H24" s="265">
        <v>531.10000000000014</v>
      </c>
      <c r="I24" s="265">
        <v>536.75</v>
      </c>
      <c r="J24" s="265">
        <v>544.05000000000018</v>
      </c>
      <c r="K24" s="263">
        <v>529.45000000000005</v>
      </c>
      <c r="L24" s="263">
        <v>516.5</v>
      </c>
      <c r="M24" s="263">
        <v>11.03126</v>
      </c>
    </row>
    <row r="25" spans="1:13">
      <c r="A25" s="282">
        <v>16</v>
      </c>
      <c r="B25" s="263" t="s">
        <v>290</v>
      </c>
      <c r="C25" s="263">
        <v>758.05</v>
      </c>
      <c r="D25" s="265">
        <v>754.31666666666661</v>
      </c>
      <c r="E25" s="265">
        <v>740.63333333333321</v>
      </c>
      <c r="F25" s="265">
        <v>723.21666666666658</v>
      </c>
      <c r="G25" s="265">
        <v>709.53333333333319</v>
      </c>
      <c r="H25" s="265">
        <v>771.73333333333323</v>
      </c>
      <c r="I25" s="265">
        <v>785.41666666666663</v>
      </c>
      <c r="J25" s="265">
        <v>802.83333333333326</v>
      </c>
      <c r="K25" s="263">
        <v>768</v>
      </c>
      <c r="L25" s="263">
        <v>736.9</v>
      </c>
      <c r="M25" s="263">
        <v>3.91954</v>
      </c>
    </row>
    <row r="26" spans="1:13">
      <c r="A26" s="282">
        <v>17</v>
      </c>
      <c r="B26" s="263" t="s">
        <v>223</v>
      </c>
      <c r="C26" s="263">
        <v>129.69999999999999</v>
      </c>
      <c r="D26" s="265">
        <v>127.63333333333333</v>
      </c>
      <c r="E26" s="265">
        <v>124.56666666666666</v>
      </c>
      <c r="F26" s="265">
        <v>119.43333333333334</v>
      </c>
      <c r="G26" s="265">
        <v>116.36666666666667</v>
      </c>
      <c r="H26" s="265">
        <v>132.76666666666665</v>
      </c>
      <c r="I26" s="265">
        <v>135.83333333333331</v>
      </c>
      <c r="J26" s="265">
        <v>140.96666666666664</v>
      </c>
      <c r="K26" s="263">
        <v>130.69999999999999</v>
      </c>
      <c r="L26" s="263">
        <v>122.5</v>
      </c>
      <c r="M26" s="263">
        <v>128.82971000000001</v>
      </c>
    </row>
    <row r="27" spans="1:13">
      <c r="A27" s="282">
        <v>18</v>
      </c>
      <c r="B27" s="263" t="s">
        <v>224</v>
      </c>
      <c r="C27" s="263">
        <v>192.85</v>
      </c>
      <c r="D27" s="265">
        <v>190.73333333333335</v>
      </c>
      <c r="E27" s="265">
        <v>184.56666666666669</v>
      </c>
      <c r="F27" s="265">
        <v>176.28333333333333</v>
      </c>
      <c r="G27" s="265">
        <v>170.11666666666667</v>
      </c>
      <c r="H27" s="265">
        <v>199.01666666666671</v>
      </c>
      <c r="I27" s="265">
        <v>205.18333333333334</v>
      </c>
      <c r="J27" s="265">
        <v>213.46666666666673</v>
      </c>
      <c r="K27" s="263">
        <v>196.9</v>
      </c>
      <c r="L27" s="263">
        <v>182.45</v>
      </c>
      <c r="M27" s="263">
        <v>79.582400000000007</v>
      </c>
    </row>
    <row r="28" spans="1:13">
      <c r="A28" s="282">
        <v>19</v>
      </c>
      <c r="B28" s="263" t="s">
        <v>225</v>
      </c>
      <c r="C28" s="263">
        <v>1758.3</v>
      </c>
      <c r="D28" s="265">
        <v>1737.5333333333335</v>
      </c>
      <c r="E28" s="265">
        <v>1703.0666666666671</v>
      </c>
      <c r="F28" s="265">
        <v>1647.8333333333335</v>
      </c>
      <c r="G28" s="265">
        <v>1613.366666666667</v>
      </c>
      <c r="H28" s="265">
        <v>1792.7666666666671</v>
      </c>
      <c r="I28" s="265">
        <v>1827.2333333333338</v>
      </c>
      <c r="J28" s="265">
        <v>1882.4666666666672</v>
      </c>
      <c r="K28" s="263">
        <v>1772</v>
      </c>
      <c r="L28" s="263">
        <v>1682.3</v>
      </c>
      <c r="M28" s="263">
        <v>1.4781200000000001</v>
      </c>
    </row>
    <row r="29" spans="1:13">
      <c r="A29" s="282">
        <v>20</v>
      </c>
      <c r="B29" s="263" t="s">
        <v>294</v>
      </c>
      <c r="C29" s="263">
        <v>924.25</v>
      </c>
      <c r="D29" s="265">
        <v>923.83333333333337</v>
      </c>
      <c r="E29" s="265">
        <v>908.7166666666667</v>
      </c>
      <c r="F29" s="265">
        <v>893.18333333333328</v>
      </c>
      <c r="G29" s="265">
        <v>878.06666666666661</v>
      </c>
      <c r="H29" s="265">
        <v>939.36666666666679</v>
      </c>
      <c r="I29" s="265">
        <v>954.48333333333335</v>
      </c>
      <c r="J29" s="265">
        <v>970.01666666666688</v>
      </c>
      <c r="K29" s="263">
        <v>938.95</v>
      </c>
      <c r="L29" s="263">
        <v>908.3</v>
      </c>
      <c r="M29" s="263">
        <v>4.4415500000000003</v>
      </c>
    </row>
    <row r="30" spans="1:13">
      <c r="A30" s="282">
        <v>21</v>
      </c>
      <c r="B30" s="263" t="s">
        <v>226</v>
      </c>
      <c r="C30" s="263">
        <v>2827.3</v>
      </c>
      <c r="D30" s="265">
        <v>2801.4666666666667</v>
      </c>
      <c r="E30" s="265">
        <v>2747.9333333333334</v>
      </c>
      <c r="F30" s="265">
        <v>2668.5666666666666</v>
      </c>
      <c r="G30" s="265">
        <v>2615.0333333333333</v>
      </c>
      <c r="H30" s="265">
        <v>2880.8333333333335</v>
      </c>
      <c r="I30" s="265">
        <v>2934.3666666666672</v>
      </c>
      <c r="J30" s="265">
        <v>3013.7333333333336</v>
      </c>
      <c r="K30" s="263">
        <v>2855</v>
      </c>
      <c r="L30" s="263">
        <v>2722.1</v>
      </c>
      <c r="M30" s="263">
        <v>0.75866999999999996</v>
      </c>
    </row>
    <row r="31" spans="1:13">
      <c r="A31" s="282">
        <v>22</v>
      </c>
      <c r="B31" s="263" t="s">
        <v>44</v>
      </c>
      <c r="C31" s="263">
        <v>900</v>
      </c>
      <c r="D31" s="265">
        <v>895.0333333333333</v>
      </c>
      <c r="E31" s="265">
        <v>886.06666666666661</v>
      </c>
      <c r="F31" s="265">
        <v>872.13333333333333</v>
      </c>
      <c r="G31" s="265">
        <v>863.16666666666663</v>
      </c>
      <c r="H31" s="265">
        <v>908.96666666666658</v>
      </c>
      <c r="I31" s="265">
        <v>917.93333333333328</v>
      </c>
      <c r="J31" s="265">
        <v>931.86666666666656</v>
      </c>
      <c r="K31" s="263">
        <v>904</v>
      </c>
      <c r="L31" s="263">
        <v>881.1</v>
      </c>
      <c r="M31" s="263">
        <v>6.9402299999999997</v>
      </c>
    </row>
    <row r="32" spans="1:13">
      <c r="A32" s="282">
        <v>23</v>
      </c>
      <c r="B32" s="263" t="s">
        <v>45</v>
      </c>
      <c r="C32" s="263">
        <v>277.89999999999998</v>
      </c>
      <c r="D32" s="265">
        <v>277.01666666666665</v>
      </c>
      <c r="E32" s="265">
        <v>274.38333333333333</v>
      </c>
      <c r="F32" s="265">
        <v>270.86666666666667</v>
      </c>
      <c r="G32" s="265">
        <v>268.23333333333335</v>
      </c>
      <c r="H32" s="265">
        <v>280.5333333333333</v>
      </c>
      <c r="I32" s="265">
        <v>283.16666666666663</v>
      </c>
      <c r="J32" s="265">
        <v>286.68333333333328</v>
      </c>
      <c r="K32" s="263">
        <v>279.64999999999998</v>
      </c>
      <c r="L32" s="263">
        <v>273.5</v>
      </c>
      <c r="M32" s="263">
        <v>40.954410000000003</v>
      </c>
    </row>
    <row r="33" spans="1:13">
      <c r="A33" s="282">
        <v>24</v>
      </c>
      <c r="B33" s="263" t="s">
        <v>46</v>
      </c>
      <c r="C33" s="263">
        <v>3081.15</v>
      </c>
      <c r="D33" s="265">
        <v>3062.2333333333336</v>
      </c>
      <c r="E33" s="265">
        <v>3026.4666666666672</v>
      </c>
      <c r="F33" s="265">
        <v>2971.7833333333338</v>
      </c>
      <c r="G33" s="265">
        <v>2936.0166666666673</v>
      </c>
      <c r="H33" s="265">
        <v>3116.916666666667</v>
      </c>
      <c r="I33" s="265">
        <v>3152.6833333333334</v>
      </c>
      <c r="J33" s="265">
        <v>3207.3666666666668</v>
      </c>
      <c r="K33" s="263">
        <v>3098</v>
      </c>
      <c r="L33" s="263">
        <v>3007.55</v>
      </c>
      <c r="M33" s="263">
        <v>6.7821800000000003</v>
      </c>
    </row>
    <row r="34" spans="1:13">
      <c r="A34" s="282">
        <v>25</v>
      </c>
      <c r="B34" s="263" t="s">
        <v>47</v>
      </c>
      <c r="C34" s="263">
        <v>244.85</v>
      </c>
      <c r="D34" s="265">
        <v>242.88333333333333</v>
      </c>
      <c r="E34" s="265">
        <v>236.96666666666664</v>
      </c>
      <c r="F34" s="265">
        <v>229.08333333333331</v>
      </c>
      <c r="G34" s="265">
        <v>223.16666666666663</v>
      </c>
      <c r="H34" s="265">
        <v>250.76666666666665</v>
      </c>
      <c r="I34" s="265">
        <v>256.68333333333334</v>
      </c>
      <c r="J34" s="265">
        <v>264.56666666666666</v>
      </c>
      <c r="K34" s="263">
        <v>248.8</v>
      </c>
      <c r="L34" s="263">
        <v>235</v>
      </c>
      <c r="M34" s="263">
        <v>149.41185999999999</v>
      </c>
    </row>
    <row r="35" spans="1:13">
      <c r="A35" s="282">
        <v>26</v>
      </c>
      <c r="B35" s="263" t="s">
        <v>48</v>
      </c>
      <c r="C35" s="263">
        <v>129.65</v>
      </c>
      <c r="D35" s="265">
        <v>130.16666666666666</v>
      </c>
      <c r="E35" s="265">
        <v>125.98333333333332</v>
      </c>
      <c r="F35" s="265">
        <v>122.31666666666666</v>
      </c>
      <c r="G35" s="265">
        <v>118.13333333333333</v>
      </c>
      <c r="H35" s="265">
        <v>133.83333333333331</v>
      </c>
      <c r="I35" s="265">
        <v>138.01666666666665</v>
      </c>
      <c r="J35" s="265">
        <v>141.68333333333331</v>
      </c>
      <c r="K35" s="263">
        <v>134.35</v>
      </c>
      <c r="L35" s="263">
        <v>126.5</v>
      </c>
      <c r="M35" s="263">
        <v>348.97746000000001</v>
      </c>
    </row>
    <row r="36" spans="1:13">
      <c r="A36" s="282">
        <v>27</v>
      </c>
      <c r="B36" s="263" t="s">
        <v>50</v>
      </c>
      <c r="C36" s="263">
        <v>2362.3000000000002</v>
      </c>
      <c r="D36" s="265">
        <v>2344.0666666666671</v>
      </c>
      <c r="E36" s="265">
        <v>2318.233333333334</v>
      </c>
      <c r="F36" s="265">
        <v>2274.166666666667</v>
      </c>
      <c r="G36" s="265">
        <v>2248.3333333333339</v>
      </c>
      <c r="H36" s="265">
        <v>2388.1333333333341</v>
      </c>
      <c r="I36" s="265">
        <v>2413.9666666666672</v>
      </c>
      <c r="J36" s="265">
        <v>2458.0333333333342</v>
      </c>
      <c r="K36" s="263">
        <v>2369.9</v>
      </c>
      <c r="L36" s="263">
        <v>2300</v>
      </c>
      <c r="M36" s="263">
        <v>25.45806</v>
      </c>
    </row>
    <row r="37" spans="1:13">
      <c r="A37" s="282">
        <v>28</v>
      </c>
      <c r="B37" s="263" t="s">
        <v>52</v>
      </c>
      <c r="C37" s="263">
        <v>873.65</v>
      </c>
      <c r="D37" s="265">
        <v>867.35</v>
      </c>
      <c r="E37" s="265">
        <v>855.7</v>
      </c>
      <c r="F37" s="265">
        <v>837.75</v>
      </c>
      <c r="G37" s="265">
        <v>826.1</v>
      </c>
      <c r="H37" s="265">
        <v>885.30000000000007</v>
      </c>
      <c r="I37" s="265">
        <v>896.94999999999993</v>
      </c>
      <c r="J37" s="265">
        <v>914.90000000000009</v>
      </c>
      <c r="K37" s="263">
        <v>879</v>
      </c>
      <c r="L37" s="263">
        <v>849.4</v>
      </c>
      <c r="M37" s="263">
        <v>16.53424</v>
      </c>
    </row>
    <row r="38" spans="1:13">
      <c r="A38" s="282">
        <v>29</v>
      </c>
      <c r="B38" s="263" t="s">
        <v>227</v>
      </c>
      <c r="C38" s="263">
        <v>2908.45</v>
      </c>
      <c r="D38" s="265">
        <v>2944.2000000000003</v>
      </c>
      <c r="E38" s="265">
        <v>2864.2500000000005</v>
      </c>
      <c r="F38" s="265">
        <v>2820.05</v>
      </c>
      <c r="G38" s="265">
        <v>2740.1000000000004</v>
      </c>
      <c r="H38" s="265">
        <v>2988.4000000000005</v>
      </c>
      <c r="I38" s="265">
        <v>3068.3500000000004</v>
      </c>
      <c r="J38" s="265">
        <v>3112.5500000000006</v>
      </c>
      <c r="K38" s="263">
        <v>3024.15</v>
      </c>
      <c r="L38" s="263">
        <v>2900</v>
      </c>
      <c r="M38" s="263">
        <v>4.3992000000000004</v>
      </c>
    </row>
    <row r="39" spans="1:13">
      <c r="A39" s="282">
        <v>30</v>
      </c>
      <c r="B39" s="263" t="s">
        <v>54</v>
      </c>
      <c r="C39" s="263">
        <v>728.55</v>
      </c>
      <c r="D39" s="265">
        <v>731.43333333333339</v>
      </c>
      <c r="E39" s="265">
        <v>719.36666666666679</v>
      </c>
      <c r="F39" s="265">
        <v>710.18333333333339</v>
      </c>
      <c r="G39" s="265">
        <v>698.11666666666679</v>
      </c>
      <c r="H39" s="265">
        <v>740.61666666666679</v>
      </c>
      <c r="I39" s="265">
        <v>752.68333333333339</v>
      </c>
      <c r="J39" s="265">
        <v>761.86666666666679</v>
      </c>
      <c r="K39" s="263">
        <v>743.5</v>
      </c>
      <c r="L39" s="263">
        <v>722.25</v>
      </c>
      <c r="M39" s="263">
        <v>143.01186999999999</v>
      </c>
    </row>
    <row r="40" spans="1:13">
      <c r="A40" s="282">
        <v>31</v>
      </c>
      <c r="B40" s="263" t="s">
        <v>55</v>
      </c>
      <c r="C40" s="263">
        <v>3814.05</v>
      </c>
      <c r="D40" s="265">
        <v>3807.9500000000003</v>
      </c>
      <c r="E40" s="265">
        <v>3757.1000000000004</v>
      </c>
      <c r="F40" s="265">
        <v>3700.15</v>
      </c>
      <c r="G40" s="265">
        <v>3649.3</v>
      </c>
      <c r="H40" s="265">
        <v>3864.9000000000005</v>
      </c>
      <c r="I40" s="265">
        <v>3915.75</v>
      </c>
      <c r="J40" s="265">
        <v>3972.7000000000007</v>
      </c>
      <c r="K40" s="263">
        <v>3858.8</v>
      </c>
      <c r="L40" s="263">
        <v>3751</v>
      </c>
      <c r="M40" s="263">
        <v>7.2458900000000002</v>
      </c>
    </row>
    <row r="41" spans="1:13">
      <c r="A41" s="282">
        <v>32</v>
      </c>
      <c r="B41" s="263" t="s">
        <v>58</v>
      </c>
      <c r="C41" s="263">
        <v>5266.8</v>
      </c>
      <c r="D41" s="265">
        <v>5277.2333333333336</v>
      </c>
      <c r="E41" s="265">
        <v>5184.5666666666675</v>
      </c>
      <c r="F41" s="265">
        <v>5102.3333333333339</v>
      </c>
      <c r="G41" s="265">
        <v>5009.6666666666679</v>
      </c>
      <c r="H41" s="265">
        <v>5359.4666666666672</v>
      </c>
      <c r="I41" s="265">
        <v>5452.1333333333332</v>
      </c>
      <c r="J41" s="265">
        <v>5534.3666666666668</v>
      </c>
      <c r="K41" s="263">
        <v>5369.9</v>
      </c>
      <c r="L41" s="263">
        <v>5195</v>
      </c>
      <c r="M41" s="263">
        <v>20.318809999999999</v>
      </c>
    </row>
    <row r="42" spans="1:13">
      <c r="A42" s="282">
        <v>33</v>
      </c>
      <c r="B42" s="263" t="s">
        <v>57</v>
      </c>
      <c r="C42" s="263">
        <v>9774.0499999999993</v>
      </c>
      <c r="D42" s="265">
        <v>9745.4500000000007</v>
      </c>
      <c r="E42" s="265">
        <v>9642.3000000000011</v>
      </c>
      <c r="F42" s="265">
        <v>9510.5500000000011</v>
      </c>
      <c r="G42" s="265">
        <v>9407.4000000000015</v>
      </c>
      <c r="H42" s="265">
        <v>9877.2000000000007</v>
      </c>
      <c r="I42" s="265">
        <v>9980.3500000000022</v>
      </c>
      <c r="J42" s="265">
        <v>10112.1</v>
      </c>
      <c r="K42" s="263">
        <v>9848.6</v>
      </c>
      <c r="L42" s="263">
        <v>9613.7000000000007</v>
      </c>
      <c r="M42" s="263">
        <v>3.22437</v>
      </c>
    </row>
    <row r="43" spans="1:13">
      <c r="A43" s="282">
        <v>34</v>
      </c>
      <c r="B43" s="263" t="s">
        <v>228</v>
      </c>
      <c r="C43" s="263">
        <v>3594.1</v>
      </c>
      <c r="D43" s="265">
        <v>3616.1333333333332</v>
      </c>
      <c r="E43" s="265">
        <v>3538.9666666666662</v>
      </c>
      <c r="F43" s="265">
        <v>3483.833333333333</v>
      </c>
      <c r="G43" s="265">
        <v>3406.6666666666661</v>
      </c>
      <c r="H43" s="265">
        <v>3671.2666666666664</v>
      </c>
      <c r="I43" s="265">
        <v>3748.4333333333334</v>
      </c>
      <c r="J43" s="265">
        <v>3803.5666666666666</v>
      </c>
      <c r="K43" s="263">
        <v>3693.3</v>
      </c>
      <c r="L43" s="263">
        <v>3561</v>
      </c>
      <c r="M43" s="263">
        <v>0.76866999999999996</v>
      </c>
    </row>
    <row r="44" spans="1:13">
      <c r="A44" s="282">
        <v>35</v>
      </c>
      <c r="B44" s="263" t="s">
        <v>59</v>
      </c>
      <c r="C44" s="263">
        <v>1584.8</v>
      </c>
      <c r="D44" s="265">
        <v>1579.6499999999999</v>
      </c>
      <c r="E44" s="265">
        <v>1561.1499999999996</v>
      </c>
      <c r="F44" s="265">
        <v>1537.4999999999998</v>
      </c>
      <c r="G44" s="265">
        <v>1518.9999999999995</v>
      </c>
      <c r="H44" s="265">
        <v>1603.2999999999997</v>
      </c>
      <c r="I44" s="265">
        <v>1621.8000000000002</v>
      </c>
      <c r="J44" s="265">
        <v>1645.4499999999998</v>
      </c>
      <c r="K44" s="263">
        <v>1598.15</v>
      </c>
      <c r="L44" s="263">
        <v>1556</v>
      </c>
      <c r="M44" s="263">
        <v>3.6551300000000002</v>
      </c>
    </row>
    <row r="45" spans="1:13">
      <c r="A45" s="282">
        <v>36</v>
      </c>
      <c r="B45" s="263" t="s">
        <v>229</v>
      </c>
      <c r="C45" s="263">
        <v>338.4</v>
      </c>
      <c r="D45" s="265">
        <v>341.9666666666667</v>
      </c>
      <c r="E45" s="265">
        <v>332.68333333333339</v>
      </c>
      <c r="F45" s="265">
        <v>326.9666666666667</v>
      </c>
      <c r="G45" s="265">
        <v>317.68333333333339</v>
      </c>
      <c r="H45" s="265">
        <v>347.68333333333339</v>
      </c>
      <c r="I45" s="265">
        <v>356.9666666666667</v>
      </c>
      <c r="J45" s="265">
        <v>362.68333333333339</v>
      </c>
      <c r="K45" s="263">
        <v>351.25</v>
      </c>
      <c r="L45" s="263">
        <v>336.25</v>
      </c>
      <c r="M45" s="263">
        <v>63.568719999999999</v>
      </c>
    </row>
    <row r="46" spans="1:13">
      <c r="A46" s="282">
        <v>37</v>
      </c>
      <c r="B46" s="263" t="s">
        <v>60</v>
      </c>
      <c r="C46" s="263">
        <v>83.35</v>
      </c>
      <c r="D46" s="265">
        <v>84.2</v>
      </c>
      <c r="E46" s="265">
        <v>82.050000000000011</v>
      </c>
      <c r="F46" s="265">
        <v>80.750000000000014</v>
      </c>
      <c r="G46" s="265">
        <v>78.600000000000023</v>
      </c>
      <c r="H46" s="265">
        <v>85.5</v>
      </c>
      <c r="I46" s="265">
        <v>87.65</v>
      </c>
      <c r="J46" s="265">
        <v>88.949999999999989</v>
      </c>
      <c r="K46" s="263">
        <v>86.35</v>
      </c>
      <c r="L46" s="263">
        <v>82.9</v>
      </c>
      <c r="M46" s="263">
        <v>517.58154999999999</v>
      </c>
    </row>
    <row r="47" spans="1:13">
      <c r="A47" s="282">
        <v>38</v>
      </c>
      <c r="B47" s="263" t="s">
        <v>61</v>
      </c>
      <c r="C47" s="263">
        <v>80.900000000000006</v>
      </c>
      <c r="D47" s="265">
        <v>81.900000000000006</v>
      </c>
      <c r="E47" s="265">
        <v>79.600000000000009</v>
      </c>
      <c r="F47" s="265">
        <v>78.3</v>
      </c>
      <c r="G47" s="265">
        <v>76</v>
      </c>
      <c r="H47" s="265">
        <v>83.200000000000017</v>
      </c>
      <c r="I47" s="265">
        <v>85.500000000000028</v>
      </c>
      <c r="J47" s="265">
        <v>86.800000000000026</v>
      </c>
      <c r="K47" s="263">
        <v>84.2</v>
      </c>
      <c r="L47" s="263">
        <v>80.599999999999994</v>
      </c>
      <c r="M47" s="263">
        <v>44.733040000000003</v>
      </c>
    </row>
    <row r="48" spans="1:13">
      <c r="A48" s="282">
        <v>39</v>
      </c>
      <c r="B48" s="263" t="s">
        <v>62</v>
      </c>
      <c r="C48" s="263">
        <v>1468.9</v>
      </c>
      <c r="D48" s="265">
        <v>1463.6333333333332</v>
      </c>
      <c r="E48" s="265">
        <v>1449.2666666666664</v>
      </c>
      <c r="F48" s="265">
        <v>1429.6333333333332</v>
      </c>
      <c r="G48" s="265">
        <v>1415.2666666666664</v>
      </c>
      <c r="H48" s="265">
        <v>1483.2666666666664</v>
      </c>
      <c r="I48" s="265">
        <v>1497.6333333333332</v>
      </c>
      <c r="J48" s="265">
        <v>1517.2666666666664</v>
      </c>
      <c r="K48" s="263">
        <v>1478</v>
      </c>
      <c r="L48" s="263">
        <v>1444</v>
      </c>
      <c r="M48" s="263">
        <v>5.4024099999999997</v>
      </c>
    </row>
    <row r="49" spans="1:13">
      <c r="A49" s="282">
        <v>40</v>
      </c>
      <c r="B49" s="263" t="s">
        <v>65</v>
      </c>
      <c r="C49" s="263">
        <v>718.75</v>
      </c>
      <c r="D49" s="265">
        <v>707.58333333333337</v>
      </c>
      <c r="E49" s="265">
        <v>692.16666666666674</v>
      </c>
      <c r="F49" s="265">
        <v>665.58333333333337</v>
      </c>
      <c r="G49" s="265">
        <v>650.16666666666674</v>
      </c>
      <c r="H49" s="265">
        <v>734.16666666666674</v>
      </c>
      <c r="I49" s="265">
        <v>749.58333333333348</v>
      </c>
      <c r="J49" s="265">
        <v>776.16666666666674</v>
      </c>
      <c r="K49" s="263">
        <v>723</v>
      </c>
      <c r="L49" s="263">
        <v>681</v>
      </c>
      <c r="M49" s="263">
        <v>20.287240000000001</v>
      </c>
    </row>
    <row r="50" spans="1:13">
      <c r="A50" s="282">
        <v>41</v>
      </c>
      <c r="B50" s="263" t="s">
        <v>64</v>
      </c>
      <c r="C50" s="263">
        <v>145.94999999999999</v>
      </c>
      <c r="D50" s="265">
        <v>143.63333333333333</v>
      </c>
      <c r="E50" s="265">
        <v>140.26666666666665</v>
      </c>
      <c r="F50" s="265">
        <v>134.58333333333331</v>
      </c>
      <c r="G50" s="265">
        <v>131.21666666666664</v>
      </c>
      <c r="H50" s="265">
        <v>149.31666666666666</v>
      </c>
      <c r="I50" s="265">
        <v>152.68333333333334</v>
      </c>
      <c r="J50" s="265">
        <v>158.36666666666667</v>
      </c>
      <c r="K50" s="263">
        <v>147</v>
      </c>
      <c r="L50" s="263">
        <v>137.94999999999999</v>
      </c>
      <c r="M50" s="263">
        <v>206.86484999999999</v>
      </c>
    </row>
    <row r="51" spans="1:13">
      <c r="A51" s="282">
        <v>42</v>
      </c>
      <c r="B51" s="263" t="s">
        <v>66</v>
      </c>
      <c r="C51" s="263">
        <v>618.5</v>
      </c>
      <c r="D51" s="265">
        <v>619.0333333333333</v>
      </c>
      <c r="E51" s="265">
        <v>610.76666666666665</v>
      </c>
      <c r="F51" s="265">
        <v>603.0333333333333</v>
      </c>
      <c r="G51" s="265">
        <v>594.76666666666665</v>
      </c>
      <c r="H51" s="265">
        <v>626.76666666666665</v>
      </c>
      <c r="I51" s="265">
        <v>635.0333333333333</v>
      </c>
      <c r="J51" s="265">
        <v>642.76666666666665</v>
      </c>
      <c r="K51" s="263">
        <v>627.29999999999995</v>
      </c>
      <c r="L51" s="263">
        <v>611.29999999999995</v>
      </c>
      <c r="M51" s="263">
        <v>18.94304</v>
      </c>
    </row>
    <row r="52" spans="1:13">
      <c r="A52" s="282">
        <v>43</v>
      </c>
      <c r="B52" s="263" t="s">
        <v>69</v>
      </c>
      <c r="C52" s="263">
        <v>48.8</v>
      </c>
      <c r="D52" s="265">
        <v>48.666666666666664</v>
      </c>
      <c r="E52" s="265">
        <v>47.733333333333327</v>
      </c>
      <c r="F52" s="265">
        <v>46.666666666666664</v>
      </c>
      <c r="G52" s="265">
        <v>45.733333333333327</v>
      </c>
      <c r="H52" s="265">
        <v>49.733333333333327</v>
      </c>
      <c r="I52" s="265">
        <v>50.666666666666664</v>
      </c>
      <c r="J52" s="265">
        <v>51.733333333333327</v>
      </c>
      <c r="K52" s="263">
        <v>49.6</v>
      </c>
      <c r="L52" s="263">
        <v>47.6</v>
      </c>
      <c r="M52" s="263">
        <v>1236.74746</v>
      </c>
    </row>
    <row r="53" spans="1:13">
      <c r="A53" s="282">
        <v>44</v>
      </c>
      <c r="B53" s="263" t="s">
        <v>73</v>
      </c>
      <c r="C53" s="263">
        <v>455.25</v>
      </c>
      <c r="D53" s="265">
        <v>456.40000000000003</v>
      </c>
      <c r="E53" s="265">
        <v>448.95000000000005</v>
      </c>
      <c r="F53" s="265">
        <v>442.65000000000003</v>
      </c>
      <c r="G53" s="265">
        <v>435.20000000000005</v>
      </c>
      <c r="H53" s="265">
        <v>462.70000000000005</v>
      </c>
      <c r="I53" s="265">
        <v>470.15</v>
      </c>
      <c r="J53" s="265">
        <v>476.45000000000005</v>
      </c>
      <c r="K53" s="263">
        <v>463.85</v>
      </c>
      <c r="L53" s="263">
        <v>450.1</v>
      </c>
      <c r="M53" s="263">
        <v>60.927500000000002</v>
      </c>
    </row>
    <row r="54" spans="1:13">
      <c r="A54" s="282">
        <v>45</v>
      </c>
      <c r="B54" s="263" t="s">
        <v>68</v>
      </c>
      <c r="C54" s="263">
        <v>532.20000000000005</v>
      </c>
      <c r="D54" s="265">
        <v>537.43333333333339</v>
      </c>
      <c r="E54" s="265">
        <v>515.76666666666677</v>
      </c>
      <c r="F54" s="265">
        <v>499.33333333333337</v>
      </c>
      <c r="G54" s="265">
        <v>477.66666666666674</v>
      </c>
      <c r="H54" s="265">
        <v>553.86666666666679</v>
      </c>
      <c r="I54" s="265">
        <v>575.5333333333333</v>
      </c>
      <c r="J54" s="265">
        <v>591.96666666666681</v>
      </c>
      <c r="K54" s="263">
        <v>559.1</v>
      </c>
      <c r="L54" s="263">
        <v>521</v>
      </c>
      <c r="M54" s="263">
        <v>540.75847999999996</v>
      </c>
    </row>
    <row r="55" spans="1:13">
      <c r="A55" s="282">
        <v>46</v>
      </c>
      <c r="B55" s="263" t="s">
        <v>70</v>
      </c>
      <c r="C55" s="263">
        <v>395.65</v>
      </c>
      <c r="D55" s="265">
        <v>394.01666666666665</v>
      </c>
      <c r="E55" s="265">
        <v>389.0333333333333</v>
      </c>
      <c r="F55" s="265">
        <v>382.41666666666663</v>
      </c>
      <c r="G55" s="265">
        <v>377.43333333333328</v>
      </c>
      <c r="H55" s="265">
        <v>400.63333333333333</v>
      </c>
      <c r="I55" s="265">
        <v>405.61666666666667</v>
      </c>
      <c r="J55" s="265">
        <v>412.23333333333335</v>
      </c>
      <c r="K55" s="263">
        <v>399</v>
      </c>
      <c r="L55" s="263">
        <v>387.4</v>
      </c>
      <c r="M55" s="263">
        <v>26.916730000000001</v>
      </c>
    </row>
    <row r="56" spans="1:13">
      <c r="A56" s="282">
        <v>47</v>
      </c>
      <c r="B56" s="263" t="s">
        <v>230</v>
      </c>
      <c r="C56" s="263">
        <v>1161.45</v>
      </c>
      <c r="D56" s="265">
        <v>1167.8166666666666</v>
      </c>
      <c r="E56" s="265">
        <v>1149.6333333333332</v>
      </c>
      <c r="F56" s="265">
        <v>1137.8166666666666</v>
      </c>
      <c r="G56" s="265">
        <v>1119.6333333333332</v>
      </c>
      <c r="H56" s="265">
        <v>1179.6333333333332</v>
      </c>
      <c r="I56" s="265">
        <v>1197.8166666666666</v>
      </c>
      <c r="J56" s="265">
        <v>1209.6333333333332</v>
      </c>
      <c r="K56" s="263">
        <v>1186</v>
      </c>
      <c r="L56" s="263">
        <v>1156</v>
      </c>
      <c r="M56" s="263">
        <v>0.51082000000000005</v>
      </c>
    </row>
    <row r="57" spans="1:13">
      <c r="A57" s="282">
        <v>48</v>
      </c>
      <c r="B57" s="263" t="s">
        <v>71</v>
      </c>
      <c r="C57" s="263">
        <v>15228.25</v>
      </c>
      <c r="D57" s="265">
        <v>15159.433333333334</v>
      </c>
      <c r="E57" s="265">
        <v>14973.816666666669</v>
      </c>
      <c r="F57" s="265">
        <v>14719.383333333335</v>
      </c>
      <c r="G57" s="265">
        <v>14533.76666666667</v>
      </c>
      <c r="H57" s="265">
        <v>15413.866666666669</v>
      </c>
      <c r="I57" s="265">
        <v>15599.483333333334</v>
      </c>
      <c r="J57" s="265">
        <v>15853.916666666668</v>
      </c>
      <c r="K57" s="263">
        <v>15345.05</v>
      </c>
      <c r="L57" s="263">
        <v>14905</v>
      </c>
      <c r="M57" s="263">
        <v>0.53119000000000005</v>
      </c>
    </row>
    <row r="58" spans="1:13">
      <c r="A58" s="282">
        <v>49</v>
      </c>
      <c r="B58" s="263" t="s">
        <v>74</v>
      </c>
      <c r="C58" s="263">
        <v>3411.8</v>
      </c>
      <c r="D58" s="265">
        <v>3399.6166666666668</v>
      </c>
      <c r="E58" s="265">
        <v>3379.2333333333336</v>
      </c>
      <c r="F58" s="265">
        <v>3346.666666666667</v>
      </c>
      <c r="G58" s="265">
        <v>3326.2833333333338</v>
      </c>
      <c r="H58" s="265">
        <v>3432.1833333333334</v>
      </c>
      <c r="I58" s="265">
        <v>3452.5666666666666</v>
      </c>
      <c r="J58" s="265">
        <v>3485.1333333333332</v>
      </c>
      <c r="K58" s="263">
        <v>3420</v>
      </c>
      <c r="L58" s="263">
        <v>3367.05</v>
      </c>
      <c r="M58" s="263">
        <v>3.7786900000000001</v>
      </c>
    </row>
    <row r="59" spans="1:13">
      <c r="A59" s="282">
        <v>50</v>
      </c>
      <c r="B59" s="263" t="s">
        <v>80</v>
      </c>
      <c r="C59" s="263">
        <v>616.95000000000005</v>
      </c>
      <c r="D59" s="265">
        <v>612.41666666666663</v>
      </c>
      <c r="E59" s="265">
        <v>604.5333333333333</v>
      </c>
      <c r="F59" s="265">
        <v>592.11666666666667</v>
      </c>
      <c r="G59" s="265">
        <v>584.23333333333335</v>
      </c>
      <c r="H59" s="265">
        <v>624.83333333333326</v>
      </c>
      <c r="I59" s="265">
        <v>632.7166666666667</v>
      </c>
      <c r="J59" s="265">
        <v>645.13333333333321</v>
      </c>
      <c r="K59" s="263">
        <v>620.29999999999995</v>
      </c>
      <c r="L59" s="263">
        <v>600</v>
      </c>
      <c r="M59" s="263">
        <v>3.2399100000000001</v>
      </c>
    </row>
    <row r="60" spans="1:13">
      <c r="A60" s="282">
        <v>51</v>
      </c>
      <c r="B60" s="263" t="s">
        <v>75</v>
      </c>
      <c r="C60" s="263">
        <v>435.3</v>
      </c>
      <c r="D60" s="265">
        <v>434.7</v>
      </c>
      <c r="E60" s="265">
        <v>431</v>
      </c>
      <c r="F60" s="265">
        <v>426.7</v>
      </c>
      <c r="G60" s="265">
        <v>423</v>
      </c>
      <c r="H60" s="265">
        <v>439</v>
      </c>
      <c r="I60" s="265">
        <v>442.69999999999993</v>
      </c>
      <c r="J60" s="265">
        <v>447</v>
      </c>
      <c r="K60" s="263">
        <v>438.4</v>
      </c>
      <c r="L60" s="263">
        <v>430.4</v>
      </c>
      <c r="M60" s="263">
        <v>20.159420000000001</v>
      </c>
    </row>
    <row r="61" spans="1:13">
      <c r="A61" s="282">
        <v>52</v>
      </c>
      <c r="B61" s="263" t="s">
        <v>76</v>
      </c>
      <c r="C61" s="263">
        <v>156.75</v>
      </c>
      <c r="D61" s="265">
        <v>157.28333333333333</v>
      </c>
      <c r="E61" s="265">
        <v>154.56666666666666</v>
      </c>
      <c r="F61" s="265">
        <v>152.38333333333333</v>
      </c>
      <c r="G61" s="265">
        <v>149.66666666666666</v>
      </c>
      <c r="H61" s="265">
        <v>159.46666666666667</v>
      </c>
      <c r="I61" s="265">
        <v>162.18333333333331</v>
      </c>
      <c r="J61" s="265">
        <v>164.36666666666667</v>
      </c>
      <c r="K61" s="263">
        <v>160</v>
      </c>
      <c r="L61" s="263">
        <v>155.1</v>
      </c>
      <c r="M61" s="263">
        <v>135.81503000000001</v>
      </c>
    </row>
    <row r="62" spans="1:13">
      <c r="A62" s="282">
        <v>53</v>
      </c>
      <c r="B62" s="263" t="s">
        <v>77</v>
      </c>
      <c r="C62" s="263">
        <v>135.65</v>
      </c>
      <c r="D62" s="265">
        <v>134.29999999999998</v>
      </c>
      <c r="E62" s="265">
        <v>131.69999999999996</v>
      </c>
      <c r="F62" s="265">
        <v>127.74999999999997</v>
      </c>
      <c r="G62" s="265">
        <v>125.14999999999995</v>
      </c>
      <c r="H62" s="265">
        <v>138.24999999999997</v>
      </c>
      <c r="I62" s="265">
        <v>140.85</v>
      </c>
      <c r="J62" s="265">
        <v>144.79999999999998</v>
      </c>
      <c r="K62" s="263">
        <v>136.9</v>
      </c>
      <c r="L62" s="263">
        <v>130.35</v>
      </c>
      <c r="M62" s="263">
        <v>49.86242</v>
      </c>
    </row>
    <row r="63" spans="1:13">
      <c r="A63" s="282">
        <v>54</v>
      </c>
      <c r="B63" s="263" t="s">
        <v>81</v>
      </c>
      <c r="C63" s="263">
        <v>522.29999999999995</v>
      </c>
      <c r="D63" s="265">
        <v>533.26666666666665</v>
      </c>
      <c r="E63" s="265">
        <v>508.5333333333333</v>
      </c>
      <c r="F63" s="265">
        <v>494.76666666666665</v>
      </c>
      <c r="G63" s="265">
        <v>470.0333333333333</v>
      </c>
      <c r="H63" s="265">
        <v>547.0333333333333</v>
      </c>
      <c r="I63" s="265">
        <v>571.76666666666665</v>
      </c>
      <c r="J63" s="265">
        <v>585.5333333333333</v>
      </c>
      <c r="K63" s="263">
        <v>558</v>
      </c>
      <c r="L63" s="263">
        <v>519.5</v>
      </c>
      <c r="M63" s="263">
        <v>82.345420000000004</v>
      </c>
    </row>
    <row r="64" spans="1:13">
      <c r="A64" s="282">
        <v>55</v>
      </c>
      <c r="B64" s="263" t="s">
        <v>82</v>
      </c>
      <c r="C64" s="263">
        <v>789.8</v>
      </c>
      <c r="D64" s="265">
        <v>790.76666666666677</v>
      </c>
      <c r="E64" s="265">
        <v>781.03333333333353</v>
      </c>
      <c r="F64" s="265">
        <v>772.26666666666677</v>
      </c>
      <c r="G64" s="265">
        <v>762.53333333333353</v>
      </c>
      <c r="H64" s="265">
        <v>799.53333333333353</v>
      </c>
      <c r="I64" s="265">
        <v>809.26666666666688</v>
      </c>
      <c r="J64" s="265">
        <v>818.03333333333353</v>
      </c>
      <c r="K64" s="263">
        <v>800.5</v>
      </c>
      <c r="L64" s="263">
        <v>782</v>
      </c>
      <c r="M64" s="263">
        <v>27.482710000000001</v>
      </c>
    </row>
    <row r="65" spans="1:13">
      <c r="A65" s="282">
        <v>56</v>
      </c>
      <c r="B65" s="263" t="s">
        <v>231</v>
      </c>
      <c r="C65" s="263">
        <v>168.8</v>
      </c>
      <c r="D65" s="265">
        <v>168.25000000000003</v>
      </c>
      <c r="E65" s="265">
        <v>166.85000000000005</v>
      </c>
      <c r="F65" s="265">
        <v>164.90000000000003</v>
      </c>
      <c r="G65" s="265">
        <v>163.50000000000006</v>
      </c>
      <c r="H65" s="265">
        <v>170.20000000000005</v>
      </c>
      <c r="I65" s="265">
        <v>171.60000000000002</v>
      </c>
      <c r="J65" s="265">
        <v>173.55000000000004</v>
      </c>
      <c r="K65" s="263">
        <v>169.65</v>
      </c>
      <c r="L65" s="263">
        <v>166.3</v>
      </c>
      <c r="M65" s="263">
        <v>14.618600000000001</v>
      </c>
    </row>
    <row r="66" spans="1:13">
      <c r="A66" s="282">
        <v>57</v>
      </c>
      <c r="B66" s="263" t="s">
        <v>83</v>
      </c>
      <c r="C66" s="263">
        <v>154.35</v>
      </c>
      <c r="D66" s="265">
        <v>155.04999999999998</v>
      </c>
      <c r="E66" s="265">
        <v>152.99999999999997</v>
      </c>
      <c r="F66" s="265">
        <v>151.64999999999998</v>
      </c>
      <c r="G66" s="265">
        <v>149.59999999999997</v>
      </c>
      <c r="H66" s="265">
        <v>156.39999999999998</v>
      </c>
      <c r="I66" s="265">
        <v>158.44999999999999</v>
      </c>
      <c r="J66" s="265">
        <v>159.79999999999998</v>
      </c>
      <c r="K66" s="263">
        <v>157.1</v>
      </c>
      <c r="L66" s="263">
        <v>153.69999999999999</v>
      </c>
      <c r="M66" s="263">
        <v>223.06110000000001</v>
      </c>
    </row>
    <row r="67" spans="1:13">
      <c r="A67" s="282">
        <v>58</v>
      </c>
      <c r="B67" s="263" t="s">
        <v>824</v>
      </c>
      <c r="C67" s="263">
        <v>2504.1999999999998</v>
      </c>
      <c r="D67" s="265">
        <v>2516.4166666666665</v>
      </c>
      <c r="E67" s="265">
        <v>2463.833333333333</v>
      </c>
      <c r="F67" s="265">
        <v>2423.4666666666667</v>
      </c>
      <c r="G67" s="265">
        <v>2370.8833333333332</v>
      </c>
      <c r="H67" s="265">
        <v>2556.7833333333328</v>
      </c>
      <c r="I67" s="265">
        <v>2609.3666666666659</v>
      </c>
      <c r="J67" s="265">
        <v>2649.7333333333327</v>
      </c>
      <c r="K67" s="263">
        <v>2569</v>
      </c>
      <c r="L67" s="263">
        <v>2476.0500000000002</v>
      </c>
      <c r="M67" s="263">
        <v>1.22858</v>
      </c>
    </row>
    <row r="68" spans="1:13">
      <c r="A68" s="282">
        <v>59</v>
      </c>
      <c r="B68" s="263" t="s">
        <v>84</v>
      </c>
      <c r="C68" s="263">
        <v>1583.1</v>
      </c>
      <c r="D68" s="265">
        <v>1579.7833333333335</v>
      </c>
      <c r="E68" s="265">
        <v>1568.5666666666671</v>
      </c>
      <c r="F68" s="265">
        <v>1554.0333333333335</v>
      </c>
      <c r="G68" s="265">
        <v>1542.8166666666671</v>
      </c>
      <c r="H68" s="265">
        <v>1594.3166666666671</v>
      </c>
      <c r="I68" s="265">
        <v>1605.5333333333338</v>
      </c>
      <c r="J68" s="265">
        <v>1620.0666666666671</v>
      </c>
      <c r="K68" s="263">
        <v>1591</v>
      </c>
      <c r="L68" s="263">
        <v>1565.25</v>
      </c>
      <c r="M68" s="263">
        <v>2.6585399999999999</v>
      </c>
    </row>
    <row r="69" spans="1:13">
      <c r="A69" s="282">
        <v>60</v>
      </c>
      <c r="B69" s="263" t="s">
        <v>85</v>
      </c>
      <c r="C69" s="263">
        <v>562.5</v>
      </c>
      <c r="D69" s="265">
        <v>563.91666666666663</v>
      </c>
      <c r="E69" s="265">
        <v>554.83333333333326</v>
      </c>
      <c r="F69" s="265">
        <v>547.16666666666663</v>
      </c>
      <c r="G69" s="265">
        <v>538.08333333333326</v>
      </c>
      <c r="H69" s="265">
        <v>571.58333333333326</v>
      </c>
      <c r="I69" s="265">
        <v>580.66666666666652</v>
      </c>
      <c r="J69" s="265">
        <v>588.33333333333326</v>
      </c>
      <c r="K69" s="263">
        <v>573</v>
      </c>
      <c r="L69" s="263">
        <v>556.25</v>
      </c>
      <c r="M69" s="263">
        <v>20.6844</v>
      </c>
    </row>
    <row r="70" spans="1:13">
      <c r="A70" s="282">
        <v>61</v>
      </c>
      <c r="B70" s="263" t="s">
        <v>232</v>
      </c>
      <c r="C70" s="263">
        <v>784.2</v>
      </c>
      <c r="D70" s="265">
        <v>781.1</v>
      </c>
      <c r="E70" s="265">
        <v>775.2</v>
      </c>
      <c r="F70" s="265">
        <v>766.2</v>
      </c>
      <c r="G70" s="265">
        <v>760.30000000000007</v>
      </c>
      <c r="H70" s="265">
        <v>790.1</v>
      </c>
      <c r="I70" s="265">
        <v>795.99999999999989</v>
      </c>
      <c r="J70" s="265">
        <v>805</v>
      </c>
      <c r="K70" s="263">
        <v>787</v>
      </c>
      <c r="L70" s="263">
        <v>772.1</v>
      </c>
      <c r="M70" s="263">
        <v>3.6484700000000001</v>
      </c>
    </row>
    <row r="71" spans="1:13">
      <c r="A71" s="282">
        <v>62</v>
      </c>
      <c r="B71" s="263" t="s">
        <v>233</v>
      </c>
      <c r="C71" s="263">
        <v>386.5</v>
      </c>
      <c r="D71" s="265">
        <v>389.43333333333339</v>
      </c>
      <c r="E71" s="265">
        <v>379.1666666666668</v>
      </c>
      <c r="F71" s="265">
        <v>371.83333333333343</v>
      </c>
      <c r="G71" s="265">
        <v>361.56666666666683</v>
      </c>
      <c r="H71" s="265">
        <v>396.76666666666677</v>
      </c>
      <c r="I71" s="265">
        <v>407.03333333333342</v>
      </c>
      <c r="J71" s="265">
        <v>414.36666666666673</v>
      </c>
      <c r="K71" s="263">
        <v>399.7</v>
      </c>
      <c r="L71" s="263">
        <v>382.1</v>
      </c>
      <c r="M71" s="263">
        <v>23.279859999999999</v>
      </c>
    </row>
    <row r="72" spans="1:13">
      <c r="A72" s="282">
        <v>63</v>
      </c>
      <c r="B72" s="263" t="s">
        <v>86</v>
      </c>
      <c r="C72" s="263">
        <v>800.65</v>
      </c>
      <c r="D72" s="265">
        <v>794.95000000000016</v>
      </c>
      <c r="E72" s="265">
        <v>787.90000000000032</v>
      </c>
      <c r="F72" s="265">
        <v>775.1500000000002</v>
      </c>
      <c r="G72" s="265">
        <v>768.10000000000036</v>
      </c>
      <c r="H72" s="265">
        <v>807.70000000000027</v>
      </c>
      <c r="I72" s="265">
        <v>814.75000000000023</v>
      </c>
      <c r="J72" s="265">
        <v>827.50000000000023</v>
      </c>
      <c r="K72" s="263">
        <v>802</v>
      </c>
      <c r="L72" s="263">
        <v>782.2</v>
      </c>
      <c r="M72" s="263">
        <v>8.20946</v>
      </c>
    </row>
    <row r="73" spans="1:13">
      <c r="A73" s="282">
        <v>64</v>
      </c>
      <c r="B73" s="263" t="s">
        <v>92</v>
      </c>
      <c r="C73" s="263">
        <v>307.3</v>
      </c>
      <c r="D73" s="265">
        <v>306.66666666666669</v>
      </c>
      <c r="E73" s="265">
        <v>302.63333333333338</v>
      </c>
      <c r="F73" s="265">
        <v>297.9666666666667</v>
      </c>
      <c r="G73" s="265">
        <v>293.93333333333339</v>
      </c>
      <c r="H73" s="265">
        <v>311.33333333333337</v>
      </c>
      <c r="I73" s="265">
        <v>315.36666666666667</v>
      </c>
      <c r="J73" s="265">
        <v>320.03333333333336</v>
      </c>
      <c r="K73" s="263">
        <v>310.7</v>
      </c>
      <c r="L73" s="263">
        <v>302</v>
      </c>
      <c r="M73" s="263">
        <v>82.389809999999997</v>
      </c>
    </row>
    <row r="74" spans="1:13">
      <c r="A74" s="282">
        <v>65</v>
      </c>
      <c r="B74" s="263" t="s">
        <v>87</v>
      </c>
      <c r="C74" s="263">
        <v>505.85</v>
      </c>
      <c r="D74" s="265">
        <v>505.5</v>
      </c>
      <c r="E74" s="265">
        <v>503.15</v>
      </c>
      <c r="F74" s="265">
        <v>500.45</v>
      </c>
      <c r="G74" s="265">
        <v>498.09999999999997</v>
      </c>
      <c r="H74" s="265">
        <v>508.2</v>
      </c>
      <c r="I74" s="265">
        <v>510.55</v>
      </c>
      <c r="J74" s="265">
        <v>513.25</v>
      </c>
      <c r="K74" s="263">
        <v>507.85</v>
      </c>
      <c r="L74" s="263">
        <v>502.8</v>
      </c>
      <c r="M74" s="263">
        <v>17.515720000000002</v>
      </c>
    </row>
    <row r="75" spans="1:13">
      <c r="A75" s="282">
        <v>66</v>
      </c>
      <c r="B75" s="263" t="s">
        <v>234</v>
      </c>
      <c r="C75" s="263">
        <v>1469.1</v>
      </c>
      <c r="D75" s="265">
        <v>1464.4666666666665</v>
      </c>
      <c r="E75" s="265">
        <v>1427.9333333333329</v>
      </c>
      <c r="F75" s="265">
        <v>1386.7666666666664</v>
      </c>
      <c r="G75" s="265">
        <v>1350.2333333333329</v>
      </c>
      <c r="H75" s="265">
        <v>1505.633333333333</v>
      </c>
      <c r="I75" s="265">
        <v>1542.1666666666663</v>
      </c>
      <c r="J75" s="265">
        <v>1583.333333333333</v>
      </c>
      <c r="K75" s="263">
        <v>1501</v>
      </c>
      <c r="L75" s="263">
        <v>1423.3</v>
      </c>
      <c r="M75" s="263">
        <v>2.6693699999999998</v>
      </c>
    </row>
    <row r="76" spans="1:13">
      <c r="A76" s="282">
        <v>67</v>
      </c>
      <c r="B76" s="263" t="s">
        <v>836</v>
      </c>
      <c r="C76" s="263">
        <v>358.4</v>
      </c>
      <c r="D76" s="265">
        <v>363.76666666666665</v>
      </c>
      <c r="E76" s="265">
        <v>348.63333333333333</v>
      </c>
      <c r="F76" s="265">
        <v>338.86666666666667</v>
      </c>
      <c r="G76" s="265">
        <v>323.73333333333335</v>
      </c>
      <c r="H76" s="265">
        <v>373.5333333333333</v>
      </c>
      <c r="I76" s="265">
        <v>388.66666666666663</v>
      </c>
      <c r="J76" s="265">
        <v>398.43333333333328</v>
      </c>
      <c r="K76" s="263">
        <v>378.9</v>
      </c>
      <c r="L76" s="263">
        <v>354</v>
      </c>
      <c r="M76" s="263">
        <v>15.85698</v>
      </c>
    </row>
    <row r="77" spans="1:13">
      <c r="A77" s="282">
        <v>68</v>
      </c>
      <c r="B77" s="263" t="s">
        <v>90</v>
      </c>
      <c r="C77" s="263">
        <v>3461.55</v>
      </c>
      <c r="D77" s="265">
        <v>3442.6333333333332</v>
      </c>
      <c r="E77" s="265">
        <v>3400.2666666666664</v>
      </c>
      <c r="F77" s="265">
        <v>3338.9833333333331</v>
      </c>
      <c r="G77" s="265">
        <v>3296.6166666666663</v>
      </c>
      <c r="H77" s="265">
        <v>3503.9166666666665</v>
      </c>
      <c r="I77" s="265">
        <v>3546.2833333333333</v>
      </c>
      <c r="J77" s="265">
        <v>3607.5666666666666</v>
      </c>
      <c r="K77" s="263">
        <v>3485</v>
      </c>
      <c r="L77" s="263">
        <v>3381.35</v>
      </c>
      <c r="M77" s="263">
        <v>6.6083600000000002</v>
      </c>
    </row>
    <row r="78" spans="1:13">
      <c r="A78" s="282">
        <v>69</v>
      </c>
      <c r="B78" s="263" t="s">
        <v>348</v>
      </c>
      <c r="C78" s="263">
        <v>2335.9</v>
      </c>
      <c r="D78" s="265">
        <v>2322.5666666666671</v>
      </c>
      <c r="E78" s="265">
        <v>2299.3333333333339</v>
      </c>
      <c r="F78" s="265">
        <v>2262.7666666666669</v>
      </c>
      <c r="G78" s="265">
        <v>2239.5333333333338</v>
      </c>
      <c r="H78" s="265">
        <v>2359.1333333333341</v>
      </c>
      <c r="I78" s="265">
        <v>2382.3666666666668</v>
      </c>
      <c r="J78" s="265">
        <v>2418.9333333333343</v>
      </c>
      <c r="K78" s="263">
        <v>2345.8000000000002</v>
      </c>
      <c r="L78" s="263">
        <v>2286</v>
      </c>
      <c r="M78" s="263">
        <v>1.248</v>
      </c>
    </row>
    <row r="79" spans="1:13">
      <c r="A79" s="282">
        <v>70</v>
      </c>
      <c r="B79" s="263" t="s">
        <v>93</v>
      </c>
      <c r="C79" s="263">
        <v>4453.3999999999996</v>
      </c>
      <c r="D79" s="265">
        <v>4443.8833333333332</v>
      </c>
      <c r="E79" s="265">
        <v>4409.7666666666664</v>
      </c>
      <c r="F79" s="265">
        <v>4366.1333333333332</v>
      </c>
      <c r="G79" s="265">
        <v>4332.0166666666664</v>
      </c>
      <c r="H79" s="265">
        <v>4487.5166666666664</v>
      </c>
      <c r="I79" s="265">
        <v>4521.6333333333332</v>
      </c>
      <c r="J79" s="265">
        <v>4565.2666666666664</v>
      </c>
      <c r="K79" s="263">
        <v>4478</v>
      </c>
      <c r="L79" s="263">
        <v>4400.25</v>
      </c>
      <c r="M79" s="263">
        <v>7.0907299999999998</v>
      </c>
    </row>
    <row r="80" spans="1:13">
      <c r="A80" s="282">
        <v>71</v>
      </c>
      <c r="B80" s="263" t="s">
        <v>235</v>
      </c>
      <c r="C80" s="263">
        <v>69.5</v>
      </c>
      <c r="D80" s="265">
        <v>70.033333333333331</v>
      </c>
      <c r="E80" s="265">
        <v>68.066666666666663</v>
      </c>
      <c r="F80" s="265">
        <v>66.633333333333326</v>
      </c>
      <c r="G80" s="265">
        <v>64.666666666666657</v>
      </c>
      <c r="H80" s="265">
        <v>71.466666666666669</v>
      </c>
      <c r="I80" s="265">
        <v>73.433333333333337</v>
      </c>
      <c r="J80" s="265">
        <v>74.866666666666674</v>
      </c>
      <c r="K80" s="263">
        <v>72</v>
      </c>
      <c r="L80" s="263">
        <v>68.599999999999994</v>
      </c>
      <c r="M80" s="263">
        <v>27.519649999999999</v>
      </c>
    </row>
    <row r="81" spans="1:13">
      <c r="A81" s="282">
        <v>72</v>
      </c>
      <c r="B81" s="263" t="s">
        <v>94</v>
      </c>
      <c r="C81" s="263">
        <v>2556.15</v>
      </c>
      <c r="D81" s="265">
        <v>2540.7333333333336</v>
      </c>
      <c r="E81" s="265">
        <v>2512.5666666666671</v>
      </c>
      <c r="F81" s="265">
        <v>2468.9833333333336</v>
      </c>
      <c r="G81" s="265">
        <v>2440.8166666666671</v>
      </c>
      <c r="H81" s="265">
        <v>2584.3166666666671</v>
      </c>
      <c r="I81" s="265">
        <v>2612.4833333333331</v>
      </c>
      <c r="J81" s="265">
        <v>2656.0666666666671</v>
      </c>
      <c r="K81" s="263">
        <v>2568.9</v>
      </c>
      <c r="L81" s="263">
        <v>2497.15</v>
      </c>
      <c r="M81" s="263">
        <v>12.831530000000001</v>
      </c>
    </row>
    <row r="82" spans="1:13">
      <c r="A82" s="282">
        <v>73</v>
      </c>
      <c r="B82" s="263" t="s">
        <v>236</v>
      </c>
      <c r="C82" s="263">
        <v>459.9</v>
      </c>
      <c r="D82" s="265">
        <v>459.13333333333338</v>
      </c>
      <c r="E82" s="265">
        <v>443.26666666666677</v>
      </c>
      <c r="F82" s="265">
        <v>426.63333333333338</v>
      </c>
      <c r="G82" s="265">
        <v>410.76666666666677</v>
      </c>
      <c r="H82" s="265">
        <v>475.76666666666677</v>
      </c>
      <c r="I82" s="265">
        <v>491.63333333333344</v>
      </c>
      <c r="J82" s="265">
        <v>508.26666666666677</v>
      </c>
      <c r="K82" s="263">
        <v>475</v>
      </c>
      <c r="L82" s="263">
        <v>442.5</v>
      </c>
      <c r="M82" s="263">
        <v>5.6752099999999999</v>
      </c>
    </row>
    <row r="83" spans="1:13">
      <c r="A83" s="282">
        <v>74</v>
      </c>
      <c r="B83" s="263" t="s">
        <v>237</v>
      </c>
      <c r="C83" s="263">
        <v>1404.85</v>
      </c>
      <c r="D83" s="265">
        <v>1427.6166666666668</v>
      </c>
      <c r="E83" s="265">
        <v>1377.2333333333336</v>
      </c>
      <c r="F83" s="265">
        <v>1349.6166666666668</v>
      </c>
      <c r="G83" s="265">
        <v>1299.2333333333336</v>
      </c>
      <c r="H83" s="265">
        <v>1455.2333333333336</v>
      </c>
      <c r="I83" s="265">
        <v>1505.6166666666668</v>
      </c>
      <c r="J83" s="265">
        <v>1533.2333333333336</v>
      </c>
      <c r="K83" s="263">
        <v>1478</v>
      </c>
      <c r="L83" s="263">
        <v>1400</v>
      </c>
      <c r="M83" s="263">
        <v>0.81479000000000001</v>
      </c>
    </row>
    <row r="84" spans="1:13">
      <c r="A84" s="282">
        <v>75</v>
      </c>
      <c r="B84" s="263" t="s">
        <v>96</v>
      </c>
      <c r="C84" s="263">
        <v>1288.7</v>
      </c>
      <c r="D84" s="265">
        <v>1302.8999999999999</v>
      </c>
      <c r="E84" s="265">
        <v>1263.7999999999997</v>
      </c>
      <c r="F84" s="265">
        <v>1238.8999999999999</v>
      </c>
      <c r="G84" s="265">
        <v>1199.7999999999997</v>
      </c>
      <c r="H84" s="265">
        <v>1327.7999999999997</v>
      </c>
      <c r="I84" s="265">
        <v>1366.8999999999996</v>
      </c>
      <c r="J84" s="265">
        <v>1391.7999999999997</v>
      </c>
      <c r="K84" s="263">
        <v>1342</v>
      </c>
      <c r="L84" s="263">
        <v>1278</v>
      </c>
      <c r="M84" s="263">
        <v>16.233309999999999</v>
      </c>
    </row>
    <row r="85" spans="1:13">
      <c r="A85" s="282">
        <v>76</v>
      </c>
      <c r="B85" s="263" t="s">
        <v>97</v>
      </c>
      <c r="C85" s="263">
        <v>206.55</v>
      </c>
      <c r="D85" s="265">
        <v>205.65</v>
      </c>
      <c r="E85" s="265">
        <v>203.9</v>
      </c>
      <c r="F85" s="265">
        <v>201.25</v>
      </c>
      <c r="G85" s="265">
        <v>199.5</v>
      </c>
      <c r="H85" s="265">
        <v>208.3</v>
      </c>
      <c r="I85" s="265">
        <v>210.05</v>
      </c>
      <c r="J85" s="265">
        <v>212.70000000000002</v>
      </c>
      <c r="K85" s="263">
        <v>207.4</v>
      </c>
      <c r="L85" s="263">
        <v>203</v>
      </c>
      <c r="M85" s="263">
        <v>26.128060000000001</v>
      </c>
    </row>
    <row r="86" spans="1:13">
      <c r="A86" s="282">
        <v>77</v>
      </c>
      <c r="B86" s="263" t="s">
        <v>98</v>
      </c>
      <c r="C86" s="263">
        <v>83.05</v>
      </c>
      <c r="D86" s="265">
        <v>83.433333333333337</v>
      </c>
      <c r="E86" s="265">
        <v>82.116666666666674</v>
      </c>
      <c r="F86" s="265">
        <v>81.183333333333337</v>
      </c>
      <c r="G86" s="265">
        <v>79.866666666666674</v>
      </c>
      <c r="H86" s="265">
        <v>84.366666666666674</v>
      </c>
      <c r="I86" s="265">
        <v>85.683333333333337</v>
      </c>
      <c r="J86" s="265">
        <v>86.616666666666674</v>
      </c>
      <c r="K86" s="263">
        <v>84.75</v>
      </c>
      <c r="L86" s="263">
        <v>82.5</v>
      </c>
      <c r="M86" s="263">
        <v>130.16838999999999</v>
      </c>
    </row>
    <row r="87" spans="1:13">
      <c r="A87" s="282">
        <v>78</v>
      </c>
      <c r="B87" s="263" t="s">
        <v>359</v>
      </c>
      <c r="C87" s="263">
        <v>170.75</v>
      </c>
      <c r="D87" s="265">
        <v>167.38333333333333</v>
      </c>
      <c r="E87" s="265">
        <v>162.36666666666665</v>
      </c>
      <c r="F87" s="265">
        <v>153.98333333333332</v>
      </c>
      <c r="G87" s="265">
        <v>148.96666666666664</v>
      </c>
      <c r="H87" s="265">
        <v>175.76666666666665</v>
      </c>
      <c r="I87" s="265">
        <v>180.7833333333333</v>
      </c>
      <c r="J87" s="265">
        <v>189.16666666666666</v>
      </c>
      <c r="K87" s="263">
        <v>172.4</v>
      </c>
      <c r="L87" s="263">
        <v>159</v>
      </c>
      <c r="M87" s="263">
        <v>57.100239999999999</v>
      </c>
    </row>
    <row r="88" spans="1:13">
      <c r="A88" s="282">
        <v>79</v>
      </c>
      <c r="B88" s="263" t="s">
        <v>240</v>
      </c>
      <c r="C88" s="263">
        <v>69.349999999999994</v>
      </c>
      <c r="D88" s="265">
        <v>69.600000000000009</v>
      </c>
      <c r="E88" s="265">
        <v>68.800000000000011</v>
      </c>
      <c r="F88" s="265">
        <v>68.25</v>
      </c>
      <c r="G88" s="265">
        <v>67.45</v>
      </c>
      <c r="H88" s="265">
        <v>70.15000000000002</v>
      </c>
      <c r="I88" s="265">
        <v>70.95</v>
      </c>
      <c r="J88" s="265">
        <v>71.500000000000028</v>
      </c>
      <c r="K88" s="263">
        <v>70.400000000000006</v>
      </c>
      <c r="L88" s="263">
        <v>69.05</v>
      </c>
      <c r="M88" s="263">
        <v>19.196709999999999</v>
      </c>
    </row>
    <row r="89" spans="1:13">
      <c r="A89" s="282">
        <v>80</v>
      </c>
      <c r="B89" s="263" t="s">
        <v>99</v>
      </c>
      <c r="C89" s="263">
        <v>144.5</v>
      </c>
      <c r="D89" s="265">
        <v>144.21666666666667</v>
      </c>
      <c r="E89" s="265">
        <v>142.78333333333333</v>
      </c>
      <c r="F89" s="265">
        <v>141.06666666666666</v>
      </c>
      <c r="G89" s="265">
        <v>139.63333333333333</v>
      </c>
      <c r="H89" s="265">
        <v>145.93333333333334</v>
      </c>
      <c r="I89" s="265">
        <v>147.36666666666667</v>
      </c>
      <c r="J89" s="265">
        <v>149.08333333333334</v>
      </c>
      <c r="K89" s="263">
        <v>145.65</v>
      </c>
      <c r="L89" s="263">
        <v>142.5</v>
      </c>
      <c r="M89" s="263">
        <v>168.59408999999999</v>
      </c>
    </row>
    <row r="90" spans="1:13">
      <c r="A90" s="282">
        <v>81</v>
      </c>
      <c r="B90" s="263" t="s">
        <v>102</v>
      </c>
      <c r="C90" s="263">
        <v>26.2</v>
      </c>
      <c r="D90" s="265">
        <v>26.183333333333337</v>
      </c>
      <c r="E90" s="265">
        <v>25.866666666666674</v>
      </c>
      <c r="F90" s="265">
        <v>25.533333333333339</v>
      </c>
      <c r="G90" s="265">
        <v>25.216666666666676</v>
      </c>
      <c r="H90" s="265">
        <v>26.516666666666673</v>
      </c>
      <c r="I90" s="265">
        <v>26.833333333333336</v>
      </c>
      <c r="J90" s="265">
        <v>27.166666666666671</v>
      </c>
      <c r="K90" s="263">
        <v>26.5</v>
      </c>
      <c r="L90" s="263">
        <v>25.85</v>
      </c>
      <c r="M90" s="263">
        <v>92.774100000000004</v>
      </c>
    </row>
    <row r="91" spans="1:13">
      <c r="A91" s="282">
        <v>82</v>
      </c>
      <c r="B91" s="263" t="s">
        <v>241</v>
      </c>
      <c r="C91" s="263">
        <v>197.65</v>
      </c>
      <c r="D91" s="265">
        <v>195.4</v>
      </c>
      <c r="E91" s="265">
        <v>190.5</v>
      </c>
      <c r="F91" s="265">
        <v>183.35</v>
      </c>
      <c r="G91" s="265">
        <v>178.45</v>
      </c>
      <c r="H91" s="265">
        <v>202.55</v>
      </c>
      <c r="I91" s="265">
        <v>207.45000000000005</v>
      </c>
      <c r="J91" s="265">
        <v>214.60000000000002</v>
      </c>
      <c r="K91" s="263">
        <v>200.3</v>
      </c>
      <c r="L91" s="263">
        <v>188.25</v>
      </c>
      <c r="M91" s="263">
        <v>13.55519</v>
      </c>
    </row>
    <row r="92" spans="1:13">
      <c r="A92" s="282">
        <v>83</v>
      </c>
      <c r="B92" s="263" t="s">
        <v>100</v>
      </c>
      <c r="C92" s="263">
        <v>467.95</v>
      </c>
      <c r="D92" s="265">
        <v>467.88333333333327</v>
      </c>
      <c r="E92" s="265">
        <v>461.86666666666656</v>
      </c>
      <c r="F92" s="265">
        <v>455.7833333333333</v>
      </c>
      <c r="G92" s="265">
        <v>449.76666666666659</v>
      </c>
      <c r="H92" s="265">
        <v>473.96666666666653</v>
      </c>
      <c r="I92" s="265">
        <v>479.98333333333329</v>
      </c>
      <c r="J92" s="265">
        <v>486.06666666666649</v>
      </c>
      <c r="K92" s="263">
        <v>473.9</v>
      </c>
      <c r="L92" s="263">
        <v>461.8</v>
      </c>
      <c r="M92" s="263">
        <v>11.74175</v>
      </c>
    </row>
    <row r="93" spans="1:13">
      <c r="A93" s="282">
        <v>84</v>
      </c>
      <c r="B93" s="263" t="s">
        <v>242</v>
      </c>
      <c r="C93" s="263">
        <v>479.6</v>
      </c>
      <c r="D93" s="265">
        <v>483.11666666666662</v>
      </c>
      <c r="E93" s="265">
        <v>474.53333333333325</v>
      </c>
      <c r="F93" s="265">
        <v>469.46666666666664</v>
      </c>
      <c r="G93" s="265">
        <v>460.88333333333327</v>
      </c>
      <c r="H93" s="265">
        <v>488.18333333333322</v>
      </c>
      <c r="I93" s="265">
        <v>496.76666666666659</v>
      </c>
      <c r="J93" s="265">
        <v>501.8333333333332</v>
      </c>
      <c r="K93" s="263">
        <v>491.7</v>
      </c>
      <c r="L93" s="263">
        <v>478.05</v>
      </c>
      <c r="M93" s="263">
        <v>1.6005199999999999</v>
      </c>
    </row>
    <row r="94" spans="1:13">
      <c r="A94" s="282">
        <v>85</v>
      </c>
      <c r="B94" s="263" t="s">
        <v>103</v>
      </c>
      <c r="C94" s="263">
        <v>686.25</v>
      </c>
      <c r="D94" s="265">
        <v>683.88333333333333</v>
      </c>
      <c r="E94" s="265">
        <v>675.36666666666667</v>
      </c>
      <c r="F94" s="265">
        <v>664.48333333333335</v>
      </c>
      <c r="G94" s="265">
        <v>655.9666666666667</v>
      </c>
      <c r="H94" s="265">
        <v>694.76666666666665</v>
      </c>
      <c r="I94" s="265">
        <v>703.2833333333333</v>
      </c>
      <c r="J94" s="265">
        <v>714.16666666666663</v>
      </c>
      <c r="K94" s="263">
        <v>692.4</v>
      </c>
      <c r="L94" s="263">
        <v>673</v>
      </c>
      <c r="M94" s="263">
        <v>15.86182</v>
      </c>
    </row>
    <row r="95" spans="1:13">
      <c r="A95" s="282">
        <v>86</v>
      </c>
      <c r="B95" s="263" t="s">
        <v>243</v>
      </c>
      <c r="C95" s="263">
        <v>451.95</v>
      </c>
      <c r="D95" s="265">
        <v>450.18333333333334</v>
      </c>
      <c r="E95" s="265">
        <v>446.76666666666665</v>
      </c>
      <c r="F95" s="265">
        <v>441.58333333333331</v>
      </c>
      <c r="G95" s="265">
        <v>438.16666666666663</v>
      </c>
      <c r="H95" s="265">
        <v>455.36666666666667</v>
      </c>
      <c r="I95" s="265">
        <v>458.7833333333333</v>
      </c>
      <c r="J95" s="265">
        <v>463.9666666666667</v>
      </c>
      <c r="K95" s="263">
        <v>453.6</v>
      </c>
      <c r="L95" s="263">
        <v>445</v>
      </c>
      <c r="M95" s="263">
        <v>2.3430200000000001</v>
      </c>
    </row>
    <row r="96" spans="1:13">
      <c r="A96" s="282">
        <v>87</v>
      </c>
      <c r="B96" s="263" t="s">
        <v>244</v>
      </c>
      <c r="C96" s="263">
        <v>1539.95</v>
      </c>
      <c r="D96" s="265">
        <v>1543.3999999999999</v>
      </c>
      <c r="E96" s="265">
        <v>1514.5499999999997</v>
      </c>
      <c r="F96" s="265">
        <v>1489.1499999999999</v>
      </c>
      <c r="G96" s="265">
        <v>1460.2999999999997</v>
      </c>
      <c r="H96" s="265">
        <v>1568.7999999999997</v>
      </c>
      <c r="I96" s="265">
        <v>1597.6499999999996</v>
      </c>
      <c r="J96" s="265">
        <v>1623.0499999999997</v>
      </c>
      <c r="K96" s="263">
        <v>1572.25</v>
      </c>
      <c r="L96" s="263">
        <v>1518</v>
      </c>
      <c r="M96" s="263">
        <v>5.9765600000000001</v>
      </c>
    </row>
    <row r="97" spans="1:13">
      <c r="A97" s="282">
        <v>88</v>
      </c>
      <c r="B97" s="263" t="s">
        <v>104</v>
      </c>
      <c r="C97" s="263">
        <v>1265.95</v>
      </c>
      <c r="D97" s="265">
        <v>1246.05</v>
      </c>
      <c r="E97" s="265">
        <v>1222.0999999999999</v>
      </c>
      <c r="F97" s="265">
        <v>1178.25</v>
      </c>
      <c r="G97" s="265">
        <v>1154.3</v>
      </c>
      <c r="H97" s="265">
        <v>1289.8999999999999</v>
      </c>
      <c r="I97" s="265">
        <v>1313.8500000000001</v>
      </c>
      <c r="J97" s="265">
        <v>1357.6999999999998</v>
      </c>
      <c r="K97" s="263">
        <v>1270</v>
      </c>
      <c r="L97" s="263">
        <v>1202.2</v>
      </c>
      <c r="M97" s="263">
        <v>16.013639999999999</v>
      </c>
    </row>
    <row r="98" spans="1:13">
      <c r="A98" s="282">
        <v>89</v>
      </c>
      <c r="B98" s="263" t="s">
        <v>372</v>
      </c>
      <c r="C98" s="263">
        <v>533.04999999999995</v>
      </c>
      <c r="D98" s="265">
        <v>523.7833333333333</v>
      </c>
      <c r="E98" s="265">
        <v>507.56666666666661</v>
      </c>
      <c r="F98" s="265">
        <v>482.08333333333331</v>
      </c>
      <c r="G98" s="265">
        <v>465.86666666666662</v>
      </c>
      <c r="H98" s="265">
        <v>549.26666666666665</v>
      </c>
      <c r="I98" s="265">
        <v>565.48333333333335</v>
      </c>
      <c r="J98" s="265">
        <v>590.96666666666658</v>
      </c>
      <c r="K98" s="263">
        <v>540</v>
      </c>
      <c r="L98" s="263">
        <v>498.3</v>
      </c>
      <c r="M98" s="263">
        <v>30.70252</v>
      </c>
    </row>
    <row r="99" spans="1:13">
      <c r="A99" s="282">
        <v>90</v>
      </c>
      <c r="B99" s="263" t="s">
        <v>246</v>
      </c>
      <c r="C99" s="263">
        <v>249.4</v>
      </c>
      <c r="D99" s="265">
        <v>249.7166666666667</v>
      </c>
      <c r="E99" s="265">
        <v>246.23333333333341</v>
      </c>
      <c r="F99" s="265">
        <v>243.06666666666672</v>
      </c>
      <c r="G99" s="265">
        <v>239.58333333333343</v>
      </c>
      <c r="H99" s="265">
        <v>252.88333333333338</v>
      </c>
      <c r="I99" s="265">
        <v>256.36666666666667</v>
      </c>
      <c r="J99" s="265">
        <v>259.53333333333336</v>
      </c>
      <c r="K99" s="263">
        <v>253.2</v>
      </c>
      <c r="L99" s="263">
        <v>246.55</v>
      </c>
      <c r="M99" s="263">
        <v>8.6068999999999996</v>
      </c>
    </row>
    <row r="100" spans="1:13">
      <c r="A100" s="282">
        <v>91</v>
      </c>
      <c r="B100" s="263" t="s">
        <v>107</v>
      </c>
      <c r="C100" s="263">
        <v>930.35</v>
      </c>
      <c r="D100" s="265">
        <v>926.81666666666672</v>
      </c>
      <c r="E100" s="265">
        <v>919.18333333333339</v>
      </c>
      <c r="F100" s="265">
        <v>908.01666666666665</v>
      </c>
      <c r="G100" s="265">
        <v>900.38333333333333</v>
      </c>
      <c r="H100" s="265">
        <v>937.98333333333346</v>
      </c>
      <c r="I100" s="265">
        <v>945.6166666666669</v>
      </c>
      <c r="J100" s="265">
        <v>956.78333333333353</v>
      </c>
      <c r="K100" s="263">
        <v>934.45</v>
      </c>
      <c r="L100" s="263">
        <v>915.65</v>
      </c>
      <c r="M100" s="263">
        <v>53.979599999999998</v>
      </c>
    </row>
    <row r="101" spans="1:13">
      <c r="A101" s="282">
        <v>92</v>
      </c>
      <c r="B101" s="263" t="s">
        <v>248</v>
      </c>
      <c r="C101" s="263">
        <v>2938.75</v>
      </c>
      <c r="D101" s="265">
        <v>2949.5833333333335</v>
      </c>
      <c r="E101" s="265">
        <v>2919.166666666667</v>
      </c>
      <c r="F101" s="265">
        <v>2899.5833333333335</v>
      </c>
      <c r="G101" s="265">
        <v>2869.166666666667</v>
      </c>
      <c r="H101" s="265">
        <v>2969.166666666667</v>
      </c>
      <c r="I101" s="265">
        <v>2999.5833333333339</v>
      </c>
      <c r="J101" s="265">
        <v>3019.166666666667</v>
      </c>
      <c r="K101" s="263">
        <v>2980</v>
      </c>
      <c r="L101" s="263">
        <v>2930</v>
      </c>
      <c r="M101" s="263">
        <v>1.2696799999999999</v>
      </c>
    </row>
    <row r="102" spans="1:13">
      <c r="A102" s="282">
        <v>93</v>
      </c>
      <c r="B102" s="263" t="s">
        <v>109</v>
      </c>
      <c r="C102" s="263">
        <v>1558.9</v>
      </c>
      <c r="D102" s="265">
        <v>1557.3833333333332</v>
      </c>
      <c r="E102" s="265">
        <v>1542.2166666666665</v>
      </c>
      <c r="F102" s="265">
        <v>1525.5333333333333</v>
      </c>
      <c r="G102" s="265">
        <v>1510.3666666666666</v>
      </c>
      <c r="H102" s="265">
        <v>1574.0666666666664</v>
      </c>
      <c r="I102" s="265">
        <v>1589.2333333333333</v>
      </c>
      <c r="J102" s="265">
        <v>1605.9166666666663</v>
      </c>
      <c r="K102" s="263">
        <v>1572.55</v>
      </c>
      <c r="L102" s="263">
        <v>1540.7</v>
      </c>
      <c r="M102" s="263">
        <v>67.680090000000007</v>
      </c>
    </row>
    <row r="103" spans="1:13">
      <c r="A103" s="282">
        <v>94</v>
      </c>
      <c r="B103" s="263" t="s">
        <v>249</v>
      </c>
      <c r="C103" s="263">
        <v>705.25</v>
      </c>
      <c r="D103" s="265">
        <v>706.30000000000007</v>
      </c>
      <c r="E103" s="265">
        <v>699.10000000000014</v>
      </c>
      <c r="F103" s="265">
        <v>692.95</v>
      </c>
      <c r="G103" s="265">
        <v>685.75000000000011</v>
      </c>
      <c r="H103" s="265">
        <v>712.45000000000016</v>
      </c>
      <c r="I103" s="265">
        <v>719.6500000000002</v>
      </c>
      <c r="J103" s="265">
        <v>725.80000000000018</v>
      </c>
      <c r="K103" s="263">
        <v>713.5</v>
      </c>
      <c r="L103" s="263">
        <v>700.15</v>
      </c>
      <c r="M103" s="263">
        <v>22.106649999999998</v>
      </c>
    </row>
    <row r="104" spans="1:13">
      <c r="A104" s="282">
        <v>95</v>
      </c>
      <c r="B104" s="263" t="s">
        <v>105</v>
      </c>
      <c r="C104" s="263">
        <v>1112.1500000000001</v>
      </c>
      <c r="D104" s="265">
        <v>1111.25</v>
      </c>
      <c r="E104" s="265">
        <v>1096.95</v>
      </c>
      <c r="F104" s="265">
        <v>1081.75</v>
      </c>
      <c r="G104" s="265">
        <v>1067.45</v>
      </c>
      <c r="H104" s="265">
        <v>1126.45</v>
      </c>
      <c r="I104" s="265">
        <v>1140.7500000000002</v>
      </c>
      <c r="J104" s="265">
        <v>1155.95</v>
      </c>
      <c r="K104" s="263">
        <v>1125.55</v>
      </c>
      <c r="L104" s="263">
        <v>1096.05</v>
      </c>
      <c r="M104" s="263">
        <v>21.36966</v>
      </c>
    </row>
    <row r="105" spans="1:13">
      <c r="A105" s="282">
        <v>96</v>
      </c>
      <c r="B105" s="263" t="s">
        <v>110</v>
      </c>
      <c r="C105" s="263">
        <v>3350.2</v>
      </c>
      <c r="D105" s="265">
        <v>3321.0833333333335</v>
      </c>
      <c r="E105" s="265">
        <v>3279.1166666666668</v>
      </c>
      <c r="F105" s="265">
        <v>3208.0333333333333</v>
      </c>
      <c r="G105" s="265">
        <v>3166.0666666666666</v>
      </c>
      <c r="H105" s="265">
        <v>3392.166666666667</v>
      </c>
      <c r="I105" s="265">
        <v>3434.1333333333332</v>
      </c>
      <c r="J105" s="265">
        <v>3505.2166666666672</v>
      </c>
      <c r="K105" s="263">
        <v>3363.05</v>
      </c>
      <c r="L105" s="263">
        <v>3250</v>
      </c>
      <c r="M105" s="263">
        <v>11.768789999999999</v>
      </c>
    </row>
    <row r="106" spans="1:13">
      <c r="A106" s="282">
        <v>97</v>
      </c>
      <c r="B106" s="263" t="s">
        <v>112</v>
      </c>
      <c r="C106" s="263">
        <v>344.1</v>
      </c>
      <c r="D106" s="265">
        <v>341.90000000000003</v>
      </c>
      <c r="E106" s="265">
        <v>336.80000000000007</v>
      </c>
      <c r="F106" s="265">
        <v>329.50000000000006</v>
      </c>
      <c r="G106" s="265">
        <v>324.40000000000009</v>
      </c>
      <c r="H106" s="265">
        <v>349.20000000000005</v>
      </c>
      <c r="I106" s="265">
        <v>354.30000000000007</v>
      </c>
      <c r="J106" s="265">
        <v>361.6</v>
      </c>
      <c r="K106" s="263">
        <v>347</v>
      </c>
      <c r="L106" s="263">
        <v>334.6</v>
      </c>
      <c r="M106" s="263">
        <v>145.56211999999999</v>
      </c>
    </row>
    <row r="107" spans="1:13">
      <c r="A107" s="282">
        <v>98</v>
      </c>
      <c r="B107" s="263" t="s">
        <v>113</v>
      </c>
      <c r="C107" s="263">
        <v>247.5</v>
      </c>
      <c r="D107" s="265">
        <v>247.81666666666669</v>
      </c>
      <c r="E107" s="265">
        <v>243.23333333333338</v>
      </c>
      <c r="F107" s="265">
        <v>238.9666666666667</v>
      </c>
      <c r="G107" s="265">
        <v>234.38333333333338</v>
      </c>
      <c r="H107" s="265">
        <v>252.08333333333337</v>
      </c>
      <c r="I107" s="265">
        <v>256.66666666666669</v>
      </c>
      <c r="J107" s="265">
        <v>260.93333333333339</v>
      </c>
      <c r="K107" s="263">
        <v>252.4</v>
      </c>
      <c r="L107" s="263">
        <v>243.55</v>
      </c>
      <c r="M107" s="263">
        <v>71.052160000000001</v>
      </c>
    </row>
    <row r="108" spans="1:13">
      <c r="A108" s="282">
        <v>99</v>
      </c>
      <c r="B108" s="263" t="s">
        <v>114</v>
      </c>
      <c r="C108" s="263">
        <v>2143.4</v>
      </c>
      <c r="D108" s="265">
        <v>2141.7999999999997</v>
      </c>
      <c r="E108" s="265">
        <v>2129.5999999999995</v>
      </c>
      <c r="F108" s="265">
        <v>2115.7999999999997</v>
      </c>
      <c r="G108" s="265">
        <v>2103.5999999999995</v>
      </c>
      <c r="H108" s="265">
        <v>2155.5999999999995</v>
      </c>
      <c r="I108" s="265">
        <v>2167.7999999999993</v>
      </c>
      <c r="J108" s="265">
        <v>2181.5999999999995</v>
      </c>
      <c r="K108" s="263">
        <v>2154</v>
      </c>
      <c r="L108" s="263">
        <v>2128</v>
      </c>
      <c r="M108" s="263">
        <v>12.292759999999999</v>
      </c>
    </row>
    <row r="109" spans="1:13">
      <c r="A109" s="282">
        <v>100</v>
      </c>
      <c r="B109" s="263" t="s">
        <v>250</v>
      </c>
      <c r="C109" s="263">
        <v>300.14999999999998</v>
      </c>
      <c r="D109" s="265">
        <v>300.98333333333335</v>
      </c>
      <c r="E109" s="265">
        <v>297.41666666666669</v>
      </c>
      <c r="F109" s="265">
        <v>294.68333333333334</v>
      </c>
      <c r="G109" s="265">
        <v>291.11666666666667</v>
      </c>
      <c r="H109" s="265">
        <v>303.7166666666667</v>
      </c>
      <c r="I109" s="265">
        <v>307.2833333333333</v>
      </c>
      <c r="J109" s="265">
        <v>310.01666666666671</v>
      </c>
      <c r="K109" s="263">
        <v>304.55</v>
      </c>
      <c r="L109" s="263">
        <v>298.25</v>
      </c>
      <c r="M109" s="263">
        <v>8.4347999999999992</v>
      </c>
    </row>
    <row r="110" spans="1:13">
      <c r="A110" s="282">
        <v>101</v>
      </c>
      <c r="B110" s="263" t="s">
        <v>251</v>
      </c>
      <c r="C110" s="263">
        <v>53.75</v>
      </c>
      <c r="D110" s="265">
        <v>52.483333333333327</v>
      </c>
      <c r="E110" s="265">
        <v>50.366666666666653</v>
      </c>
      <c r="F110" s="265">
        <v>46.983333333333327</v>
      </c>
      <c r="G110" s="265">
        <v>44.866666666666653</v>
      </c>
      <c r="H110" s="265">
        <v>55.866666666666653</v>
      </c>
      <c r="I110" s="265">
        <v>57.983333333333327</v>
      </c>
      <c r="J110" s="265">
        <v>61.366666666666653</v>
      </c>
      <c r="K110" s="263">
        <v>54.6</v>
      </c>
      <c r="L110" s="263">
        <v>49.1</v>
      </c>
      <c r="M110" s="263">
        <v>218.61123000000001</v>
      </c>
    </row>
    <row r="111" spans="1:13">
      <c r="A111" s="282">
        <v>102</v>
      </c>
      <c r="B111" s="263" t="s">
        <v>108</v>
      </c>
      <c r="C111" s="263">
        <v>2606</v>
      </c>
      <c r="D111" s="265">
        <v>2589.7333333333336</v>
      </c>
      <c r="E111" s="265">
        <v>2564.8666666666672</v>
      </c>
      <c r="F111" s="265">
        <v>2523.7333333333336</v>
      </c>
      <c r="G111" s="265">
        <v>2498.8666666666672</v>
      </c>
      <c r="H111" s="265">
        <v>2630.8666666666672</v>
      </c>
      <c r="I111" s="265">
        <v>2655.733333333334</v>
      </c>
      <c r="J111" s="265">
        <v>2696.8666666666672</v>
      </c>
      <c r="K111" s="263">
        <v>2614.6</v>
      </c>
      <c r="L111" s="263">
        <v>2548.6</v>
      </c>
      <c r="M111" s="263">
        <v>35.95993</v>
      </c>
    </row>
    <row r="112" spans="1:13">
      <c r="A112" s="282">
        <v>103</v>
      </c>
      <c r="B112" s="263" t="s">
        <v>116</v>
      </c>
      <c r="C112" s="263">
        <v>608.35</v>
      </c>
      <c r="D112" s="265">
        <v>606.80000000000007</v>
      </c>
      <c r="E112" s="265">
        <v>601.75000000000011</v>
      </c>
      <c r="F112" s="265">
        <v>595.15000000000009</v>
      </c>
      <c r="G112" s="265">
        <v>590.10000000000014</v>
      </c>
      <c r="H112" s="265">
        <v>613.40000000000009</v>
      </c>
      <c r="I112" s="265">
        <v>618.45000000000005</v>
      </c>
      <c r="J112" s="265">
        <v>625.05000000000007</v>
      </c>
      <c r="K112" s="263">
        <v>611.85</v>
      </c>
      <c r="L112" s="263">
        <v>600.20000000000005</v>
      </c>
      <c r="M112" s="263">
        <v>215.27318</v>
      </c>
    </row>
    <row r="113" spans="1:13">
      <c r="A113" s="282">
        <v>104</v>
      </c>
      <c r="B113" s="263" t="s">
        <v>252</v>
      </c>
      <c r="C113" s="263">
        <v>1427.1</v>
      </c>
      <c r="D113" s="265">
        <v>1429.3500000000001</v>
      </c>
      <c r="E113" s="265">
        <v>1403.7500000000002</v>
      </c>
      <c r="F113" s="265">
        <v>1380.4</v>
      </c>
      <c r="G113" s="265">
        <v>1354.8000000000002</v>
      </c>
      <c r="H113" s="265">
        <v>1452.7000000000003</v>
      </c>
      <c r="I113" s="265">
        <v>1478.3000000000002</v>
      </c>
      <c r="J113" s="265">
        <v>1501.6500000000003</v>
      </c>
      <c r="K113" s="263">
        <v>1454.95</v>
      </c>
      <c r="L113" s="263">
        <v>1406</v>
      </c>
      <c r="M113" s="263">
        <v>4.1497799999999998</v>
      </c>
    </row>
    <row r="114" spans="1:13">
      <c r="A114" s="282">
        <v>105</v>
      </c>
      <c r="B114" s="263" t="s">
        <v>117</v>
      </c>
      <c r="C114" s="263">
        <v>472.15</v>
      </c>
      <c r="D114" s="265">
        <v>471.13333333333327</v>
      </c>
      <c r="E114" s="265">
        <v>465.06666666666655</v>
      </c>
      <c r="F114" s="265">
        <v>457.98333333333329</v>
      </c>
      <c r="G114" s="265">
        <v>451.91666666666657</v>
      </c>
      <c r="H114" s="265">
        <v>478.21666666666653</v>
      </c>
      <c r="I114" s="265">
        <v>484.28333333333325</v>
      </c>
      <c r="J114" s="265">
        <v>491.3666666666665</v>
      </c>
      <c r="K114" s="263">
        <v>477.2</v>
      </c>
      <c r="L114" s="263">
        <v>464.05</v>
      </c>
      <c r="M114" s="263">
        <v>21.022259999999999</v>
      </c>
    </row>
    <row r="115" spans="1:13">
      <c r="A115" s="282">
        <v>106</v>
      </c>
      <c r="B115" s="263" t="s">
        <v>387</v>
      </c>
      <c r="C115" s="263">
        <v>403.75</v>
      </c>
      <c r="D115" s="265">
        <v>405.65000000000003</v>
      </c>
      <c r="E115" s="265">
        <v>400.40000000000009</v>
      </c>
      <c r="F115" s="265">
        <v>397.05000000000007</v>
      </c>
      <c r="G115" s="265">
        <v>391.80000000000013</v>
      </c>
      <c r="H115" s="265">
        <v>409.00000000000006</v>
      </c>
      <c r="I115" s="265">
        <v>414.24999999999994</v>
      </c>
      <c r="J115" s="265">
        <v>417.6</v>
      </c>
      <c r="K115" s="263">
        <v>410.9</v>
      </c>
      <c r="L115" s="263">
        <v>402.3</v>
      </c>
      <c r="M115" s="263">
        <v>4.2361800000000001</v>
      </c>
    </row>
    <row r="116" spans="1:13">
      <c r="A116" s="282">
        <v>107</v>
      </c>
      <c r="B116" s="263" t="s">
        <v>119</v>
      </c>
      <c r="C116" s="263">
        <v>63.45</v>
      </c>
      <c r="D116" s="265">
        <v>63.550000000000004</v>
      </c>
      <c r="E116" s="265">
        <v>62.600000000000009</v>
      </c>
      <c r="F116" s="265">
        <v>61.750000000000007</v>
      </c>
      <c r="G116" s="265">
        <v>60.800000000000011</v>
      </c>
      <c r="H116" s="265">
        <v>64.400000000000006</v>
      </c>
      <c r="I116" s="265">
        <v>65.350000000000009</v>
      </c>
      <c r="J116" s="265">
        <v>66.2</v>
      </c>
      <c r="K116" s="263">
        <v>64.5</v>
      </c>
      <c r="L116" s="263">
        <v>62.7</v>
      </c>
      <c r="M116" s="263">
        <v>330.31626</v>
      </c>
    </row>
    <row r="117" spans="1:13">
      <c r="A117" s="282">
        <v>108</v>
      </c>
      <c r="B117" s="263" t="s">
        <v>126</v>
      </c>
      <c r="C117" s="263">
        <v>206.9</v>
      </c>
      <c r="D117" s="265">
        <v>206.23333333333335</v>
      </c>
      <c r="E117" s="265">
        <v>204.7166666666667</v>
      </c>
      <c r="F117" s="265">
        <v>202.53333333333336</v>
      </c>
      <c r="G117" s="265">
        <v>201.01666666666671</v>
      </c>
      <c r="H117" s="265">
        <v>208.41666666666669</v>
      </c>
      <c r="I117" s="265">
        <v>209.93333333333334</v>
      </c>
      <c r="J117" s="265">
        <v>212.11666666666667</v>
      </c>
      <c r="K117" s="263">
        <v>207.75</v>
      </c>
      <c r="L117" s="263">
        <v>204.05</v>
      </c>
      <c r="M117" s="263">
        <v>162.25536</v>
      </c>
    </row>
    <row r="118" spans="1:13">
      <c r="A118" s="282">
        <v>109</v>
      </c>
      <c r="B118" s="263" t="s">
        <v>115</v>
      </c>
      <c r="C118" s="263">
        <v>222.35</v>
      </c>
      <c r="D118" s="265">
        <v>221.13333333333333</v>
      </c>
      <c r="E118" s="265">
        <v>218.06666666666666</v>
      </c>
      <c r="F118" s="265">
        <v>213.78333333333333</v>
      </c>
      <c r="G118" s="265">
        <v>210.71666666666667</v>
      </c>
      <c r="H118" s="265">
        <v>225.41666666666666</v>
      </c>
      <c r="I118" s="265">
        <v>228.48333333333332</v>
      </c>
      <c r="J118" s="265">
        <v>232.76666666666665</v>
      </c>
      <c r="K118" s="263">
        <v>224.2</v>
      </c>
      <c r="L118" s="263">
        <v>216.85</v>
      </c>
      <c r="M118" s="263">
        <v>139.80145999999999</v>
      </c>
    </row>
    <row r="119" spans="1:13">
      <c r="A119" s="282">
        <v>110</v>
      </c>
      <c r="B119" s="263" t="s">
        <v>255</v>
      </c>
      <c r="C119" s="263">
        <v>121.55</v>
      </c>
      <c r="D119" s="265">
        <v>121.98333333333333</v>
      </c>
      <c r="E119" s="265">
        <v>119.91666666666667</v>
      </c>
      <c r="F119" s="265">
        <v>118.28333333333333</v>
      </c>
      <c r="G119" s="265">
        <v>116.21666666666667</v>
      </c>
      <c r="H119" s="265">
        <v>123.61666666666667</v>
      </c>
      <c r="I119" s="265">
        <v>125.68333333333334</v>
      </c>
      <c r="J119" s="265">
        <v>127.31666666666668</v>
      </c>
      <c r="K119" s="263">
        <v>124.05</v>
      </c>
      <c r="L119" s="263">
        <v>120.35</v>
      </c>
      <c r="M119" s="263">
        <v>16.319140000000001</v>
      </c>
    </row>
    <row r="120" spans="1:13">
      <c r="A120" s="282">
        <v>111</v>
      </c>
      <c r="B120" s="263" t="s">
        <v>125</v>
      </c>
      <c r="C120" s="263">
        <v>100.7</v>
      </c>
      <c r="D120" s="265">
        <v>100.66666666666667</v>
      </c>
      <c r="E120" s="265">
        <v>99.833333333333343</v>
      </c>
      <c r="F120" s="265">
        <v>98.966666666666669</v>
      </c>
      <c r="G120" s="265">
        <v>98.13333333333334</v>
      </c>
      <c r="H120" s="265">
        <v>101.53333333333335</v>
      </c>
      <c r="I120" s="265">
        <v>102.36666666666669</v>
      </c>
      <c r="J120" s="265">
        <v>103.23333333333335</v>
      </c>
      <c r="K120" s="263">
        <v>101.5</v>
      </c>
      <c r="L120" s="263">
        <v>99.8</v>
      </c>
      <c r="M120" s="263">
        <v>300.46249</v>
      </c>
    </row>
    <row r="121" spans="1:13">
      <c r="A121" s="282">
        <v>112</v>
      </c>
      <c r="B121" s="263" t="s">
        <v>772</v>
      </c>
      <c r="C121" s="263">
        <v>1938.45</v>
      </c>
      <c r="D121" s="265">
        <v>1896.2833333333335</v>
      </c>
      <c r="E121" s="265">
        <v>1817.7166666666672</v>
      </c>
      <c r="F121" s="265">
        <v>1696.9833333333336</v>
      </c>
      <c r="G121" s="265">
        <v>1618.4166666666672</v>
      </c>
      <c r="H121" s="265">
        <v>2017.0166666666671</v>
      </c>
      <c r="I121" s="265">
        <v>2095.583333333333</v>
      </c>
      <c r="J121" s="265">
        <v>2216.3166666666671</v>
      </c>
      <c r="K121" s="263">
        <v>1974.85</v>
      </c>
      <c r="L121" s="263">
        <v>1775.55</v>
      </c>
      <c r="M121" s="263">
        <v>66.162570000000002</v>
      </c>
    </row>
    <row r="122" spans="1:13">
      <c r="A122" s="282">
        <v>113</v>
      </c>
      <c r="B122" s="263" t="s">
        <v>120</v>
      </c>
      <c r="C122" s="263">
        <v>494.2</v>
      </c>
      <c r="D122" s="265">
        <v>495.16666666666669</v>
      </c>
      <c r="E122" s="265">
        <v>489.33333333333337</v>
      </c>
      <c r="F122" s="265">
        <v>484.4666666666667</v>
      </c>
      <c r="G122" s="265">
        <v>478.63333333333338</v>
      </c>
      <c r="H122" s="265">
        <v>500.03333333333336</v>
      </c>
      <c r="I122" s="265">
        <v>505.86666666666673</v>
      </c>
      <c r="J122" s="265">
        <v>510.73333333333335</v>
      </c>
      <c r="K122" s="263">
        <v>501</v>
      </c>
      <c r="L122" s="263">
        <v>490.3</v>
      </c>
      <c r="M122" s="263">
        <v>26.02299</v>
      </c>
    </row>
    <row r="123" spans="1:13">
      <c r="A123" s="282">
        <v>114</v>
      </c>
      <c r="B123" s="263" t="s">
        <v>829</v>
      </c>
      <c r="C123" s="263">
        <v>252.25</v>
      </c>
      <c r="D123" s="265">
        <v>255.98333333333335</v>
      </c>
      <c r="E123" s="265">
        <v>246.9666666666667</v>
      </c>
      <c r="F123" s="265">
        <v>241.68333333333334</v>
      </c>
      <c r="G123" s="265">
        <v>232.66666666666669</v>
      </c>
      <c r="H123" s="265">
        <v>261.26666666666671</v>
      </c>
      <c r="I123" s="265">
        <v>270.28333333333336</v>
      </c>
      <c r="J123" s="265">
        <v>275.56666666666672</v>
      </c>
      <c r="K123" s="263">
        <v>265</v>
      </c>
      <c r="L123" s="263">
        <v>250.7</v>
      </c>
      <c r="M123" s="263">
        <v>56.07199</v>
      </c>
    </row>
    <row r="124" spans="1:13">
      <c r="A124" s="282">
        <v>115</v>
      </c>
      <c r="B124" s="263" t="s">
        <v>122</v>
      </c>
      <c r="C124" s="263">
        <v>1067.95</v>
      </c>
      <c r="D124" s="265">
        <v>1075.9000000000001</v>
      </c>
      <c r="E124" s="265">
        <v>1055.2000000000003</v>
      </c>
      <c r="F124" s="265">
        <v>1042.4500000000003</v>
      </c>
      <c r="G124" s="265">
        <v>1021.7500000000005</v>
      </c>
      <c r="H124" s="265">
        <v>1088.6500000000001</v>
      </c>
      <c r="I124" s="265">
        <v>1109.3499999999999</v>
      </c>
      <c r="J124" s="265">
        <v>1122.0999999999999</v>
      </c>
      <c r="K124" s="263">
        <v>1096.5999999999999</v>
      </c>
      <c r="L124" s="263">
        <v>1063.1500000000001</v>
      </c>
      <c r="M124" s="263">
        <v>63.588859999999997</v>
      </c>
    </row>
    <row r="125" spans="1:13">
      <c r="A125" s="282">
        <v>116</v>
      </c>
      <c r="B125" s="263" t="s">
        <v>256</v>
      </c>
      <c r="C125" s="263">
        <v>4909.8</v>
      </c>
      <c r="D125" s="265">
        <v>4934.6500000000005</v>
      </c>
      <c r="E125" s="265">
        <v>4850.6000000000013</v>
      </c>
      <c r="F125" s="265">
        <v>4791.4000000000005</v>
      </c>
      <c r="G125" s="265">
        <v>4707.3500000000013</v>
      </c>
      <c r="H125" s="265">
        <v>4993.8500000000013</v>
      </c>
      <c r="I125" s="265">
        <v>5077.9000000000005</v>
      </c>
      <c r="J125" s="265">
        <v>5137.1000000000013</v>
      </c>
      <c r="K125" s="263">
        <v>5018.7</v>
      </c>
      <c r="L125" s="263">
        <v>4875.45</v>
      </c>
      <c r="M125" s="263">
        <v>3.6898499999999999</v>
      </c>
    </row>
    <row r="126" spans="1:13">
      <c r="A126" s="282">
        <v>117</v>
      </c>
      <c r="B126" s="263" t="s">
        <v>124</v>
      </c>
      <c r="C126" s="263">
        <v>1267</v>
      </c>
      <c r="D126" s="265">
        <v>1270.1666666666667</v>
      </c>
      <c r="E126" s="265">
        <v>1255.8333333333335</v>
      </c>
      <c r="F126" s="265">
        <v>1244.6666666666667</v>
      </c>
      <c r="G126" s="265">
        <v>1230.3333333333335</v>
      </c>
      <c r="H126" s="265">
        <v>1281.3333333333335</v>
      </c>
      <c r="I126" s="265">
        <v>1295.666666666667</v>
      </c>
      <c r="J126" s="265">
        <v>1306.8333333333335</v>
      </c>
      <c r="K126" s="263">
        <v>1284.5</v>
      </c>
      <c r="L126" s="263">
        <v>1259</v>
      </c>
      <c r="M126" s="263">
        <v>57.562860000000001</v>
      </c>
    </row>
    <row r="127" spans="1:13">
      <c r="A127" s="282">
        <v>118</v>
      </c>
      <c r="B127" s="263" t="s">
        <v>121</v>
      </c>
      <c r="C127" s="263">
        <v>1674.7</v>
      </c>
      <c r="D127" s="265">
        <v>1659.9166666666667</v>
      </c>
      <c r="E127" s="265">
        <v>1634.8333333333335</v>
      </c>
      <c r="F127" s="265">
        <v>1594.9666666666667</v>
      </c>
      <c r="G127" s="265">
        <v>1569.8833333333334</v>
      </c>
      <c r="H127" s="265">
        <v>1699.7833333333335</v>
      </c>
      <c r="I127" s="265">
        <v>1724.866666666667</v>
      </c>
      <c r="J127" s="265">
        <v>1764.7333333333336</v>
      </c>
      <c r="K127" s="263">
        <v>1685</v>
      </c>
      <c r="L127" s="263">
        <v>1620.05</v>
      </c>
      <c r="M127" s="263">
        <v>10.881410000000001</v>
      </c>
    </row>
    <row r="128" spans="1:13">
      <c r="A128" s="282">
        <v>119</v>
      </c>
      <c r="B128" s="263" t="s">
        <v>257</v>
      </c>
      <c r="C128" s="263">
        <v>1903.1</v>
      </c>
      <c r="D128" s="265">
        <v>1883.45</v>
      </c>
      <c r="E128" s="265">
        <v>1841.9</v>
      </c>
      <c r="F128" s="265">
        <v>1780.7</v>
      </c>
      <c r="G128" s="265">
        <v>1739.15</v>
      </c>
      <c r="H128" s="265">
        <v>1944.65</v>
      </c>
      <c r="I128" s="265">
        <v>1986.1999999999998</v>
      </c>
      <c r="J128" s="265">
        <v>2047.4</v>
      </c>
      <c r="K128" s="263">
        <v>1925</v>
      </c>
      <c r="L128" s="263">
        <v>1822.25</v>
      </c>
      <c r="M128" s="263">
        <v>2.36754</v>
      </c>
    </row>
    <row r="129" spans="1:13">
      <c r="A129" s="282">
        <v>120</v>
      </c>
      <c r="B129" s="263" t="s">
        <v>258</v>
      </c>
      <c r="C129" s="263">
        <v>74.3</v>
      </c>
      <c r="D129" s="265">
        <v>73.86666666666666</v>
      </c>
      <c r="E129" s="265">
        <v>72.333333333333314</v>
      </c>
      <c r="F129" s="265">
        <v>70.36666666666666</v>
      </c>
      <c r="G129" s="265">
        <v>68.833333333333314</v>
      </c>
      <c r="H129" s="265">
        <v>75.833333333333314</v>
      </c>
      <c r="I129" s="265">
        <v>77.366666666666646</v>
      </c>
      <c r="J129" s="265">
        <v>79.333333333333314</v>
      </c>
      <c r="K129" s="263">
        <v>75.400000000000006</v>
      </c>
      <c r="L129" s="263">
        <v>71.900000000000006</v>
      </c>
      <c r="M129" s="263">
        <v>29.483640000000001</v>
      </c>
    </row>
    <row r="130" spans="1:13">
      <c r="A130" s="282">
        <v>121</v>
      </c>
      <c r="B130" s="263" t="s">
        <v>128</v>
      </c>
      <c r="C130" s="263">
        <v>405.1</v>
      </c>
      <c r="D130" s="265">
        <v>402.3</v>
      </c>
      <c r="E130" s="265">
        <v>396.15000000000003</v>
      </c>
      <c r="F130" s="265">
        <v>387.20000000000005</v>
      </c>
      <c r="G130" s="265">
        <v>381.05000000000007</v>
      </c>
      <c r="H130" s="265">
        <v>411.25</v>
      </c>
      <c r="I130" s="265">
        <v>417.4</v>
      </c>
      <c r="J130" s="265">
        <v>426.34999999999997</v>
      </c>
      <c r="K130" s="263">
        <v>408.45</v>
      </c>
      <c r="L130" s="263">
        <v>393.35</v>
      </c>
      <c r="M130" s="263">
        <v>58.342329999999997</v>
      </c>
    </row>
    <row r="131" spans="1:13">
      <c r="A131" s="282">
        <v>122</v>
      </c>
      <c r="B131" s="263" t="s">
        <v>127</v>
      </c>
      <c r="C131" s="263">
        <v>345.4</v>
      </c>
      <c r="D131" s="265">
        <v>342.23333333333329</v>
      </c>
      <c r="E131" s="265">
        <v>335.76666666666659</v>
      </c>
      <c r="F131" s="265">
        <v>326.13333333333333</v>
      </c>
      <c r="G131" s="265">
        <v>319.66666666666663</v>
      </c>
      <c r="H131" s="265">
        <v>351.86666666666656</v>
      </c>
      <c r="I131" s="265">
        <v>358.33333333333326</v>
      </c>
      <c r="J131" s="265">
        <v>367.96666666666653</v>
      </c>
      <c r="K131" s="263">
        <v>348.7</v>
      </c>
      <c r="L131" s="263">
        <v>332.6</v>
      </c>
      <c r="M131" s="263">
        <v>59.959310000000002</v>
      </c>
    </row>
    <row r="132" spans="1:13">
      <c r="A132" s="282">
        <v>123</v>
      </c>
      <c r="B132" s="263" t="s">
        <v>129</v>
      </c>
      <c r="C132" s="263">
        <v>3037.4</v>
      </c>
      <c r="D132" s="265">
        <v>3018.75</v>
      </c>
      <c r="E132" s="265">
        <v>2987.5</v>
      </c>
      <c r="F132" s="265">
        <v>2937.6</v>
      </c>
      <c r="G132" s="265">
        <v>2906.35</v>
      </c>
      <c r="H132" s="265">
        <v>3068.65</v>
      </c>
      <c r="I132" s="265">
        <v>3099.9</v>
      </c>
      <c r="J132" s="265">
        <v>3149.8</v>
      </c>
      <c r="K132" s="263">
        <v>3050</v>
      </c>
      <c r="L132" s="263">
        <v>2968.85</v>
      </c>
      <c r="M132" s="263">
        <v>5.3014200000000002</v>
      </c>
    </row>
    <row r="133" spans="1:13">
      <c r="A133" s="282">
        <v>124</v>
      </c>
      <c r="B133" s="263" t="s">
        <v>131</v>
      </c>
      <c r="C133" s="263">
        <v>1845.4</v>
      </c>
      <c r="D133" s="265">
        <v>1833.9000000000003</v>
      </c>
      <c r="E133" s="265">
        <v>1812.9000000000005</v>
      </c>
      <c r="F133" s="265">
        <v>1780.4000000000003</v>
      </c>
      <c r="G133" s="265">
        <v>1759.4000000000005</v>
      </c>
      <c r="H133" s="265">
        <v>1866.4000000000005</v>
      </c>
      <c r="I133" s="265">
        <v>1887.4</v>
      </c>
      <c r="J133" s="265">
        <v>1919.9000000000005</v>
      </c>
      <c r="K133" s="263">
        <v>1854.9</v>
      </c>
      <c r="L133" s="263">
        <v>1801.4</v>
      </c>
      <c r="M133" s="263">
        <v>32.600439999999999</v>
      </c>
    </row>
    <row r="134" spans="1:13">
      <c r="A134" s="282">
        <v>125</v>
      </c>
      <c r="B134" s="263" t="s">
        <v>132</v>
      </c>
      <c r="C134" s="263">
        <v>107.2</v>
      </c>
      <c r="D134" s="265">
        <v>106.55000000000001</v>
      </c>
      <c r="E134" s="265">
        <v>104.70000000000002</v>
      </c>
      <c r="F134" s="265">
        <v>102.2</v>
      </c>
      <c r="G134" s="265">
        <v>100.35000000000001</v>
      </c>
      <c r="H134" s="265">
        <v>109.05000000000003</v>
      </c>
      <c r="I134" s="265">
        <v>110.90000000000002</v>
      </c>
      <c r="J134" s="265">
        <v>113.40000000000003</v>
      </c>
      <c r="K134" s="263">
        <v>108.4</v>
      </c>
      <c r="L134" s="263">
        <v>104.05</v>
      </c>
      <c r="M134" s="263">
        <v>219.14798999999999</v>
      </c>
    </row>
    <row r="135" spans="1:13">
      <c r="A135" s="282">
        <v>126</v>
      </c>
      <c r="B135" s="263" t="s">
        <v>259</v>
      </c>
      <c r="C135" s="263">
        <v>2578.0500000000002</v>
      </c>
      <c r="D135" s="265">
        <v>2591.35</v>
      </c>
      <c r="E135" s="265">
        <v>2556.6999999999998</v>
      </c>
      <c r="F135" s="265">
        <v>2535.35</v>
      </c>
      <c r="G135" s="265">
        <v>2500.6999999999998</v>
      </c>
      <c r="H135" s="265">
        <v>2612.6999999999998</v>
      </c>
      <c r="I135" s="265">
        <v>2647.3500000000004</v>
      </c>
      <c r="J135" s="265">
        <v>2668.7</v>
      </c>
      <c r="K135" s="263">
        <v>2626</v>
      </c>
      <c r="L135" s="263">
        <v>2570</v>
      </c>
      <c r="M135" s="263">
        <v>0.94564999999999999</v>
      </c>
    </row>
    <row r="136" spans="1:13">
      <c r="A136" s="282">
        <v>127</v>
      </c>
      <c r="B136" s="263" t="s">
        <v>133</v>
      </c>
      <c r="C136" s="263">
        <v>433.2</v>
      </c>
      <c r="D136" s="265">
        <v>432.86666666666662</v>
      </c>
      <c r="E136" s="265">
        <v>428.33333333333326</v>
      </c>
      <c r="F136" s="265">
        <v>423.46666666666664</v>
      </c>
      <c r="G136" s="265">
        <v>418.93333333333328</v>
      </c>
      <c r="H136" s="265">
        <v>437.73333333333323</v>
      </c>
      <c r="I136" s="265">
        <v>442.26666666666665</v>
      </c>
      <c r="J136" s="265">
        <v>447.13333333333321</v>
      </c>
      <c r="K136" s="263">
        <v>437.4</v>
      </c>
      <c r="L136" s="263">
        <v>428</v>
      </c>
      <c r="M136" s="263">
        <v>33.314129999999999</v>
      </c>
    </row>
    <row r="137" spans="1:13">
      <c r="A137" s="282">
        <v>128</v>
      </c>
      <c r="B137" s="263" t="s">
        <v>260</v>
      </c>
      <c r="C137" s="263">
        <v>3608.05</v>
      </c>
      <c r="D137" s="265">
        <v>3631.0833333333335</v>
      </c>
      <c r="E137" s="265">
        <v>3566.9666666666672</v>
      </c>
      <c r="F137" s="265">
        <v>3525.8833333333337</v>
      </c>
      <c r="G137" s="265">
        <v>3461.7666666666673</v>
      </c>
      <c r="H137" s="265">
        <v>3672.166666666667</v>
      </c>
      <c r="I137" s="265">
        <v>3736.2833333333328</v>
      </c>
      <c r="J137" s="265">
        <v>3777.3666666666668</v>
      </c>
      <c r="K137" s="263">
        <v>3695.2</v>
      </c>
      <c r="L137" s="263">
        <v>3590</v>
      </c>
      <c r="M137" s="263">
        <v>1.90862</v>
      </c>
    </row>
    <row r="138" spans="1:13">
      <c r="A138" s="282">
        <v>129</v>
      </c>
      <c r="B138" s="263" t="s">
        <v>134</v>
      </c>
      <c r="C138" s="263">
        <v>1472.85</v>
      </c>
      <c r="D138" s="265">
        <v>1465.6833333333334</v>
      </c>
      <c r="E138" s="265">
        <v>1445.3666666666668</v>
      </c>
      <c r="F138" s="265">
        <v>1417.8833333333334</v>
      </c>
      <c r="G138" s="265">
        <v>1397.5666666666668</v>
      </c>
      <c r="H138" s="265">
        <v>1493.1666666666667</v>
      </c>
      <c r="I138" s="265">
        <v>1513.4833333333333</v>
      </c>
      <c r="J138" s="265">
        <v>1540.9666666666667</v>
      </c>
      <c r="K138" s="263">
        <v>1486</v>
      </c>
      <c r="L138" s="263">
        <v>1438.2</v>
      </c>
      <c r="M138" s="263">
        <v>24.94481</v>
      </c>
    </row>
    <row r="139" spans="1:13">
      <c r="A139" s="282">
        <v>130</v>
      </c>
      <c r="B139" s="263" t="s">
        <v>135</v>
      </c>
      <c r="C139" s="263">
        <v>1023.15</v>
      </c>
      <c r="D139" s="265">
        <v>1023.0166666666668</v>
      </c>
      <c r="E139" s="265">
        <v>1011.1333333333334</v>
      </c>
      <c r="F139" s="265">
        <v>999.11666666666667</v>
      </c>
      <c r="G139" s="265">
        <v>987.23333333333335</v>
      </c>
      <c r="H139" s="265">
        <v>1035.0333333333335</v>
      </c>
      <c r="I139" s="265">
        <v>1046.916666666667</v>
      </c>
      <c r="J139" s="265">
        <v>1058.9333333333336</v>
      </c>
      <c r="K139" s="263">
        <v>1034.9000000000001</v>
      </c>
      <c r="L139" s="263">
        <v>1011</v>
      </c>
      <c r="M139" s="263">
        <v>18.245570000000001</v>
      </c>
    </row>
    <row r="140" spans="1:13">
      <c r="A140" s="282">
        <v>131</v>
      </c>
      <c r="B140" s="263" t="s">
        <v>146</v>
      </c>
      <c r="C140" s="263">
        <v>89025.45</v>
      </c>
      <c r="D140" s="265">
        <v>88013.833333333328</v>
      </c>
      <c r="E140" s="265">
        <v>86163.666666666657</v>
      </c>
      <c r="F140" s="265">
        <v>83301.883333333331</v>
      </c>
      <c r="G140" s="265">
        <v>81451.71666666666</v>
      </c>
      <c r="H140" s="265">
        <v>90875.616666666654</v>
      </c>
      <c r="I140" s="265">
        <v>92725.783333333311</v>
      </c>
      <c r="J140" s="265">
        <v>95587.566666666651</v>
      </c>
      <c r="K140" s="263">
        <v>89864</v>
      </c>
      <c r="L140" s="263">
        <v>85152.05</v>
      </c>
      <c r="M140" s="263">
        <v>0.48753000000000002</v>
      </c>
    </row>
    <row r="141" spans="1:13">
      <c r="A141" s="282">
        <v>132</v>
      </c>
      <c r="B141" s="263" t="s">
        <v>143</v>
      </c>
      <c r="C141" s="263">
        <v>1158.55</v>
      </c>
      <c r="D141" s="265">
        <v>1157.2666666666667</v>
      </c>
      <c r="E141" s="265">
        <v>1142.9833333333333</v>
      </c>
      <c r="F141" s="265">
        <v>1127.4166666666667</v>
      </c>
      <c r="G141" s="265">
        <v>1113.1333333333334</v>
      </c>
      <c r="H141" s="265">
        <v>1172.8333333333333</v>
      </c>
      <c r="I141" s="265">
        <v>1187.1166666666666</v>
      </c>
      <c r="J141" s="265">
        <v>1202.6833333333332</v>
      </c>
      <c r="K141" s="263">
        <v>1171.55</v>
      </c>
      <c r="L141" s="263">
        <v>1141.7</v>
      </c>
      <c r="M141" s="263">
        <v>3.8695400000000002</v>
      </c>
    </row>
    <row r="142" spans="1:13">
      <c r="A142" s="282">
        <v>133</v>
      </c>
      <c r="B142" s="263" t="s">
        <v>137</v>
      </c>
      <c r="C142" s="263">
        <v>206.05</v>
      </c>
      <c r="D142" s="265">
        <v>205.9</v>
      </c>
      <c r="E142" s="265">
        <v>201.9</v>
      </c>
      <c r="F142" s="265">
        <v>197.75</v>
      </c>
      <c r="G142" s="265">
        <v>193.75</v>
      </c>
      <c r="H142" s="265">
        <v>210.05</v>
      </c>
      <c r="I142" s="265">
        <v>214.05</v>
      </c>
      <c r="J142" s="265">
        <v>218.20000000000002</v>
      </c>
      <c r="K142" s="263">
        <v>209.9</v>
      </c>
      <c r="L142" s="263">
        <v>201.75</v>
      </c>
      <c r="M142" s="263">
        <v>82.34693</v>
      </c>
    </row>
    <row r="143" spans="1:13">
      <c r="A143" s="282">
        <v>134</v>
      </c>
      <c r="B143" s="263" t="s">
        <v>136</v>
      </c>
      <c r="C143" s="263">
        <v>819.45</v>
      </c>
      <c r="D143" s="265">
        <v>829.45000000000016</v>
      </c>
      <c r="E143" s="265">
        <v>806.20000000000027</v>
      </c>
      <c r="F143" s="265">
        <v>792.95000000000016</v>
      </c>
      <c r="G143" s="265">
        <v>769.70000000000027</v>
      </c>
      <c r="H143" s="265">
        <v>842.70000000000027</v>
      </c>
      <c r="I143" s="265">
        <v>865.95</v>
      </c>
      <c r="J143" s="265">
        <v>879.20000000000027</v>
      </c>
      <c r="K143" s="263">
        <v>852.7</v>
      </c>
      <c r="L143" s="263">
        <v>816.2</v>
      </c>
      <c r="M143" s="263">
        <v>92.236189999999993</v>
      </c>
    </row>
    <row r="144" spans="1:13">
      <c r="A144" s="282">
        <v>135</v>
      </c>
      <c r="B144" s="263" t="s">
        <v>138</v>
      </c>
      <c r="C144" s="263">
        <v>174.45</v>
      </c>
      <c r="D144" s="265">
        <v>175.56666666666663</v>
      </c>
      <c r="E144" s="265">
        <v>171.03333333333327</v>
      </c>
      <c r="F144" s="265">
        <v>167.61666666666665</v>
      </c>
      <c r="G144" s="265">
        <v>163.08333333333329</v>
      </c>
      <c r="H144" s="265">
        <v>178.98333333333326</v>
      </c>
      <c r="I144" s="265">
        <v>183.51666666666662</v>
      </c>
      <c r="J144" s="265">
        <v>186.93333333333325</v>
      </c>
      <c r="K144" s="263">
        <v>180.1</v>
      </c>
      <c r="L144" s="263">
        <v>172.15</v>
      </c>
      <c r="M144" s="263">
        <v>42.197609999999997</v>
      </c>
    </row>
    <row r="145" spans="1:13">
      <c r="A145" s="282">
        <v>136</v>
      </c>
      <c r="B145" s="263" t="s">
        <v>139</v>
      </c>
      <c r="C145" s="263">
        <v>401.8</v>
      </c>
      <c r="D145" s="265">
        <v>400.18333333333334</v>
      </c>
      <c r="E145" s="265">
        <v>397.66666666666669</v>
      </c>
      <c r="F145" s="265">
        <v>393.53333333333336</v>
      </c>
      <c r="G145" s="265">
        <v>391.01666666666671</v>
      </c>
      <c r="H145" s="265">
        <v>404.31666666666666</v>
      </c>
      <c r="I145" s="265">
        <v>406.83333333333331</v>
      </c>
      <c r="J145" s="265">
        <v>410.96666666666664</v>
      </c>
      <c r="K145" s="263">
        <v>402.7</v>
      </c>
      <c r="L145" s="263">
        <v>396.05</v>
      </c>
      <c r="M145" s="263">
        <v>19.71538</v>
      </c>
    </row>
    <row r="146" spans="1:13">
      <c r="A146" s="282">
        <v>137</v>
      </c>
      <c r="B146" s="263" t="s">
        <v>140</v>
      </c>
      <c r="C146" s="263">
        <v>7015</v>
      </c>
      <c r="D146" s="265">
        <v>6988.3</v>
      </c>
      <c r="E146" s="265">
        <v>6943.75</v>
      </c>
      <c r="F146" s="265">
        <v>6872.5</v>
      </c>
      <c r="G146" s="265">
        <v>6827.95</v>
      </c>
      <c r="H146" s="265">
        <v>7059.55</v>
      </c>
      <c r="I146" s="265">
        <v>7104.1000000000013</v>
      </c>
      <c r="J146" s="265">
        <v>7175.35</v>
      </c>
      <c r="K146" s="263">
        <v>7032.85</v>
      </c>
      <c r="L146" s="263">
        <v>6917.05</v>
      </c>
      <c r="M146" s="263">
        <v>14.176</v>
      </c>
    </row>
    <row r="147" spans="1:13">
      <c r="A147" s="282">
        <v>138</v>
      </c>
      <c r="B147" s="263" t="s">
        <v>142</v>
      </c>
      <c r="C147" s="263">
        <v>861.1</v>
      </c>
      <c r="D147" s="265">
        <v>872.5</v>
      </c>
      <c r="E147" s="265">
        <v>847.35</v>
      </c>
      <c r="F147" s="265">
        <v>833.6</v>
      </c>
      <c r="G147" s="265">
        <v>808.45</v>
      </c>
      <c r="H147" s="265">
        <v>886.25</v>
      </c>
      <c r="I147" s="265">
        <v>911.40000000000009</v>
      </c>
      <c r="J147" s="265">
        <v>925.15</v>
      </c>
      <c r="K147" s="263">
        <v>897.65</v>
      </c>
      <c r="L147" s="263">
        <v>858.75</v>
      </c>
      <c r="M147" s="263">
        <v>16.958179999999999</v>
      </c>
    </row>
    <row r="148" spans="1:13">
      <c r="A148" s="282">
        <v>139</v>
      </c>
      <c r="B148" s="263" t="s">
        <v>144</v>
      </c>
      <c r="C148" s="263">
        <v>1634.2</v>
      </c>
      <c r="D148" s="265">
        <v>1624.5666666666666</v>
      </c>
      <c r="E148" s="265">
        <v>1606.4333333333332</v>
      </c>
      <c r="F148" s="265">
        <v>1578.6666666666665</v>
      </c>
      <c r="G148" s="265">
        <v>1560.5333333333331</v>
      </c>
      <c r="H148" s="265">
        <v>1652.3333333333333</v>
      </c>
      <c r="I148" s="265">
        <v>1670.4666666666665</v>
      </c>
      <c r="J148" s="265">
        <v>1698.2333333333333</v>
      </c>
      <c r="K148" s="263">
        <v>1642.7</v>
      </c>
      <c r="L148" s="263">
        <v>1596.8</v>
      </c>
      <c r="M148" s="263">
        <v>5.65909</v>
      </c>
    </row>
    <row r="149" spans="1:13">
      <c r="A149" s="282">
        <v>140</v>
      </c>
      <c r="B149" s="263" t="s">
        <v>145</v>
      </c>
      <c r="C149" s="263">
        <v>231.55</v>
      </c>
      <c r="D149" s="265">
        <v>227.06666666666669</v>
      </c>
      <c r="E149" s="265">
        <v>220.63333333333338</v>
      </c>
      <c r="F149" s="265">
        <v>209.7166666666667</v>
      </c>
      <c r="G149" s="265">
        <v>203.28333333333339</v>
      </c>
      <c r="H149" s="265">
        <v>237.98333333333338</v>
      </c>
      <c r="I149" s="265">
        <v>244.41666666666671</v>
      </c>
      <c r="J149" s="265">
        <v>255.33333333333337</v>
      </c>
      <c r="K149" s="263">
        <v>233.5</v>
      </c>
      <c r="L149" s="263">
        <v>216.15</v>
      </c>
      <c r="M149" s="263">
        <v>408.75486999999998</v>
      </c>
    </row>
    <row r="150" spans="1:13">
      <c r="A150" s="282">
        <v>141</v>
      </c>
      <c r="B150" s="263" t="s">
        <v>262</v>
      </c>
      <c r="C150" s="263">
        <v>1639.3</v>
      </c>
      <c r="D150" s="265">
        <v>1643.1166666666668</v>
      </c>
      <c r="E150" s="265">
        <v>1621.2333333333336</v>
      </c>
      <c r="F150" s="265">
        <v>1603.1666666666667</v>
      </c>
      <c r="G150" s="265">
        <v>1581.2833333333335</v>
      </c>
      <c r="H150" s="265">
        <v>1661.1833333333336</v>
      </c>
      <c r="I150" s="265">
        <v>1683.0666666666668</v>
      </c>
      <c r="J150" s="265">
        <v>1701.1333333333337</v>
      </c>
      <c r="K150" s="263">
        <v>1665</v>
      </c>
      <c r="L150" s="263">
        <v>1625.05</v>
      </c>
      <c r="M150" s="263">
        <v>1.21376</v>
      </c>
    </row>
    <row r="151" spans="1:13">
      <c r="A151" s="282">
        <v>142</v>
      </c>
      <c r="B151" s="263" t="s">
        <v>147</v>
      </c>
      <c r="C151" s="263">
        <v>1302.0999999999999</v>
      </c>
      <c r="D151" s="265">
        <v>1305.8166666666666</v>
      </c>
      <c r="E151" s="265">
        <v>1281.2833333333333</v>
      </c>
      <c r="F151" s="265">
        <v>1260.4666666666667</v>
      </c>
      <c r="G151" s="265">
        <v>1235.9333333333334</v>
      </c>
      <c r="H151" s="265">
        <v>1326.6333333333332</v>
      </c>
      <c r="I151" s="265">
        <v>1351.1666666666665</v>
      </c>
      <c r="J151" s="265">
        <v>1371.9833333333331</v>
      </c>
      <c r="K151" s="263">
        <v>1330.35</v>
      </c>
      <c r="L151" s="263">
        <v>1285</v>
      </c>
      <c r="M151" s="263">
        <v>13.00733</v>
      </c>
    </row>
    <row r="152" spans="1:13">
      <c r="A152" s="282">
        <v>143</v>
      </c>
      <c r="B152" s="263" t="s">
        <v>263</v>
      </c>
      <c r="C152" s="263">
        <v>820.75</v>
      </c>
      <c r="D152" s="265">
        <v>817.4</v>
      </c>
      <c r="E152" s="265">
        <v>809.8</v>
      </c>
      <c r="F152" s="265">
        <v>798.85</v>
      </c>
      <c r="G152" s="265">
        <v>791.25</v>
      </c>
      <c r="H152" s="265">
        <v>828.34999999999991</v>
      </c>
      <c r="I152" s="265">
        <v>835.95</v>
      </c>
      <c r="J152" s="265">
        <v>846.89999999999986</v>
      </c>
      <c r="K152" s="263">
        <v>825</v>
      </c>
      <c r="L152" s="263">
        <v>806.45</v>
      </c>
      <c r="M152" s="263">
        <v>2.0728300000000002</v>
      </c>
    </row>
    <row r="153" spans="1:13">
      <c r="A153" s="282">
        <v>144</v>
      </c>
      <c r="B153" s="263" t="s">
        <v>152</v>
      </c>
      <c r="C153" s="263">
        <v>131.55000000000001</v>
      </c>
      <c r="D153" s="265">
        <v>130.5</v>
      </c>
      <c r="E153" s="265">
        <v>128.75</v>
      </c>
      <c r="F153" s="265">
        <v>125.95</v>
      </c>
      <c r="G153" s="265">
        <v>124.2</v>
      </c>
      <c r="H153" s="265">
        <v>133.30000000000001</v>
      </c>
      <c r="I153" s="265">
        <v>135.05000000000001</v>
      </c>
      <c r="J153" s="265">
        <v>137.85</v>
      </c>
      <c r="K153" s="263">
        <v>132.25</v>
      </c>
      <c r="L153" s="263">
        <v>127.7</v>
      </c>
      <c r="M153" s="263">
        <v>182.38353000000001</v>
      </c>
    </row>
    <row r="154" spans="1:13">
      <c r="A154" s="282">
        <v>145</v>
      </c>
      <c r="B154" s="263" t="s">
        <v>153</v>
      </c>
      <c r="C154" s="263">
        <v>108.45</v>
      </c>
      <c r="D154" s="265">
        <v>108.46666666666665</v>
      </c>
      <c r="E154" s="265">
        <v>107.13333333333331</v>
      </c>
      <c r="F154" s="265">
        <v>105.81666666666666</v>
      </c>
      <c r="G154" s="265">
        <v>104.48333333333332</v>
      </c>
      <c r="H154" s="265">
        <v>109.7833333333333</v>
      </c>
      <c r="I154" s="265">
        <v>111.11666666666665</v>
      </c>
      <c r="J154" s="265">
        <v>112.43333333333329</v>
      </c>
      <c r="K154" s="263">
        <v>109.8</v>
      </c>
      <c r="L154" s="263">
        <v>107.15</v>
      </c>
      <c r="M154" s="263">
        <v>272.05189000000001</v>
      </c>
    </row>
    <row r="155" spans="1:13">
      <c r="A155" s="282">
        <v>146</v>
      </c>
      <c r="B155" s="263" t="s">
        <v>148</v>
      </c>
      <c r="C155" s="263">
        <v>59.8</v>
      </c>
      <c r="D155" s="265">
        <v>59.866666666666667</v>
      </c>
      <c r="E155" s="265">
        <v>58.583333333333336</v>
      </c>
      <c r="F155" s="265">
        <v>57.366666666666667</v>
      </c>
      <c r="G155" s="265">
        <v>56.083333333333336</v>
      </c>
      <c r="H155" s="265">
        <v>61.083333333333336</v>
      </c>
      <c r="I155" s="265">
        <v>62.366666666666667</v>
      </c>
      <c r="J155" s="265">
        <v>63.583333333333336</v>
      </c>
      <c r="K155" s="263">
        <v>61.15</v>
      </c>
      <c r="L155" s="263">
        <v>58.65</v>
      </c>
      <c r="M155" s="263">
        <v>416.05570999999998</v>
      </c>
    </row>
    <row r="156" spans="1:13">
      <c r="A156" s="282">
        <v>147</v>
      </c>
      <c r="B156" s="263" t="s">
        <v>450</v>
      </c>
      <c r="C156" s="263">
        <v>2657.5</v>
      </c>
      <c r="D156" s="265">
        <v>2640.5166666666669</v>
      </c>
      <c r="E156" s="265">
        <v>2554.0333333333338</v>
      </c>
      <c r="F156" s="265">
        <v>2450.5666666666671</v>
      </c>
      <c r="G156" s="265">
        <v>2364.0833333333339</v>
      </c>
      <c r="H156" s="265">
        <v>2743.9833333333336</v>
      </c>
      <c r="I156" s="265">
        <v>2830.4666666666662</v>
      </c>
      <c r="J156" s="265">
        <v>2933.9333333333334</v>
      </c>
      <c r="K156" s="263">
        <v>2727</v>
      </c>
      <c r="L156" s="263">
        <v>2537.0500000000002</v>
      </c>
      <c r="M156" s="263">
        <v>3.5149300000000001</v>
      </c>
    </row>
    <row r="157" spans="1:13">
      <c r="A157" s="282">
        <v>148</v>
      </c>
      <c r="B157" s="263" t="s">
        <v>151</v>
      </c>
      <c r="C157" s="263">
        <v>16292.45</v>
      </c>
      <c r="D157" s="265">
        <v>16253.35</v>
      </c>
      <c r="E157" s="265">
        <v>16139.1</v>
      </c>
      <c r="F157" s="265">
        <v>15985.75</v>
      </c>
      <c r="G157" s="265">
        <v>15871.5</v>
      </c>
      <c r="H157" s="265">
        <v>16406.7</v>
      </c>
      <c r="I157" s="265">
        <v>16520.95</v>
      </c>
      <c r="J157" s="265">
        <v>16674.300000000003</v>
      </c>
      <c r="K157" s="263">
        <v>16367.6</v>
      </c>
      <c r="L157" s="263">
        <v>16100</v>
      </c>
      <c r="M157" s="263">
        <v>0.90717999999999999</v>
      </c>
    </row>
    <row r="158" spans="1:13">
      <c r="A158" s="282">
        <v>149</v>
      </c>
      <c r="B158" s="263" t="s">
        <v>791</v>
      </c>
      <c r="C158" s="263">
        <v>345.25</v>
      </c>
      <c r="D158" s="265">
        <v>341.7833333333333</v>
      </c>
      <c r="E158" s="265">
        <v>332.11666666666662</v>
      </c>
      <c r="F158" s="265">
        <v>318.98333333333329</v>
      </c>
      <c r="G158" s="265">
        <v>309.31666666666661</v>
      </c>
      <c r="H158" s="265">
        <v>354.91666666666663</v>
      </c>
      <c r="I158" s="265">
        <v>364.58333333333337</v>
      </c>
      <c r="J158" s="265">
        <v>377.71666666666664</v>
      </c>
      <c r="K158" s="263">
        <v>351.45</v>
      </c>
      <c r="L158" s="263">
        <v>328.65</v>
      </c>
      <c r="M158" s="263">
        <v>10.30673</v>
      </c>
    </row>
    <row r="159" spans="1:13">
      <c r="A159" s="282">
        <v>150</v>
      </c>
      <c r="B159" s="263" t="s">
        <v>265</v>
      </c>
      <c r="C159" s="263">
        <v>554.45000000000005</v>
      </c>
      <c r="D159" s="265">
        <v>555.4666666666667</v>
      </c>
      <c r="E159" s="265">
        <v>544.98333333333335</v>
      </c>
      <c r="F159" s="265">
        <v>535.51666666666665</v>
      </c>
      <c r="G159" s="265">
        <v>525.0333333333333</v>
      </c>
      <c r="H159" s="265">
        <v>564.93333333333339</v>
      </c>
      <c r="I159" s="265">
        <v>575.41666666666674</v>
      </c>
      <c r="J159" s="265">
        <v>584.88333333333344</v>
      </c>
      <c r="K159" s="263">
        <v>565.95000000000005</v>
      </c>
      <c r="L159" s="263">
        <v>546</v>
      </c>
      <c r="M159" s="263">
        <v>2.6273</v>
      </c>
    </row>
    <row r="160" spans="1:13">
      <c r="A160" s="282">
        <v>151</v>
      </c>
      <c r="B160" s="263" t="s">
        <v>155</v>
      </c>
      <c r="C160" s="263">
        <v>117.05</v>
      </c>
      <c r="D160" s="265">
        <v>116.06666666666666</v>
      </c>
      <c r="E160" s="265">
        <v>114.48333333333332</v>
      </c>
      <c r="F160" s="265">
        <v>111.91666666666666</v>
      </c>
      <c r="G160" s="265">
        <v>110.33333333333331</v>
      </c>
      <c r="H160" s="265">
        <v>118.63333333333333</v>
      </c>
      <c r="I160" s="265">
        <v>120.21666666666667</v>
      </c>
      <c r="J160" s="265">
        <v>122.78333333333333</v>
      </c>
      <c r="K160" s="263">
        <v>117.65</v>
      </c>
      <c r="L160" s="263">
        <v>113.5</v>
      </c>
      <c r="M160" s="263">
        <v>416.72980000000001</v>
      </c>
    </row>
    <row r="161" spans="1:13">
      <c r="A161" s="282">
        <v>152</v>
      </c>
      <c r="B161" s="263" t="s">
        <v>154</v>
      </c>
      <c r="C161" s="263">
        <v>127.25</v>
      </c>
      <c r="D161" s="265">
        <v>127</v>
      </c>
      <c r="E161" s="265">
        <v>125.85</v>
      </c>
      <c r="F161" s="265">
        <v>124.44999999999999</v>
      </c>
      <c r="G161" s="265">
        <v>123.29999999999998</v>
      </c>
      <c r="H161" s="265">
        <v>128.4</v>
      </c>
      <c r="I161" s="265">
        <v>129.55000000000001</v>
      </c>
      <c r="J161" s="265">
        <v>130.95000000000002</v>
      </c>
      <c r="K161" s="263">
        <v>128.15</v>
      </c>
      <c r="L161" s="263">
        <v>125.6</v>
      </c>
      <c r="M161" s="263">
        <v>14.35981</v>
      </c>
    </row>
    <row r="162" spans="1:13">
      <c r="A162" s="282">
        <v>153</v>
      </c>
      <c r="B162" s="263" t="s">
        <v>266</v>
      </c>
      <c r="C162" s="263">
        <v>3152.75</v>
      </c>
      <c r="D162" s="265">
        <v>3123.8333333333335</v>
      </c>
      <c r="E162" s="265">
        <v>3078.916666666667</v>
      </c>
      <c r="F162" s="265">
        <v>3005.0833333333335</v>
      </c>
      <c r="G162" s="265">
        <v>2960.166666666667</v>
      </c>
      <c r="H162" s="265">
        <v>3197.666666666667</v>
      </c>
      <c r="I162" s="265">
        <v>3242.5833333333339</v>
      </c>
      <c r="J162" s="265">
        <v>3316.416666666667</v>
      </c>
      <c r="K162" s="263">
        <v>3168.75</v>
      </c>
      <c r="L162" s="263">
        <v>3050</v>
      </c>
      <c r="M162" s="263">
        <v>0.85714000000000001</v>
      </c>
    </row>
    <row r="163" spans="1:13">
      <c r="A163" s="282">
        <v>154</v>
      </c>
      <c r="B163" s="263" t="s">
        <v>267</v>
      </c>
      <c r="C163" s="263">
        <v>2174.6999999999998</v>
      </c>
      <c r="D163" s="265">
        <v>2173.85</v>
      </c>
      <c r="E163" s="265">
        <v>2151.6999999999998</v>
      </c>
      <c r="F163" s="265">
        <v>2128.6999999999998</v>
      </c>
      <c r="G163" s="265">
        <v>2106.5499999999997</v>
      </c>
      <c r="H163" s="265">
        <v>2196.85</v>
      </c>
      <c r="I163" s="265">
        <v>2219.0000000000005</v>
      </c>
      <c r="J163" s="265">
        <v>2242</v>
      </c>
      <c r="K163" s="263">
        <v>2196</v>
      </c>
      <c r="L163" s="263">
        <v>2150.85</v>
      </c>
      <c r="M163" s="263">
        <v>2.3694099999999998</v>
      </c>
    </row>
    <row r="164" spans="1:13">
      <c r="A164" s="282">
        <v>155</v>
      </c>
      <c r="B164" s="263" t="s">
        <v>156</v>
      </c>
      <c r="C164" s="263">
        <v>28099.200000000001</v>
      </c>
      <c r="D164" s="265">
        <v>28218.666666666668</v>
      </c>
      <c r="E164" s="265">
        <v>27807.333333333336</v>
      </c>
      <c r="F164" s="265">
        <v>27515.466666666667</v>
      </c>
      <c r="G164" s="265">
        <v>27104.133333333335</v>
      </c>
      <c r="H164" s="265">
        <v>28510.533333333336</v>
      </c>
      <c r="I164" s="265">
        <v>28921.866666666672</v>
      </c>
      <c r="J164" s="265">
        <v>29213.733333333337</v>
      </c>
      <c r="K164" s="263">
        <v>28630</v>
      </c>
      <c r="L164" s="263">
        <v>27926.799999999999</v>
      </c>
      <c r="M164" s="263">
        <v>0.26717000000000002</v>
      </c>
    </row>
    <row r="165" spans="1:13">
      <c r="A165" s="282">
        <v>156</v>
      </c>
      <c r="B165" s="263" t="s">
        <v>158</v>
      </c>
      <c r="C165" s="263">
        <v>251.4</v>
      </c>
      <c r="D165" s="265">
        <v>253.94999999999996</v>
      </c>
      <c r="E165" s="265">
        <v>247.89999999999992</v>
      </c>
      <c r="F165" s="265">
        <v>244.39999999999995</v>
      </c>
      <c r="G165" s="265">
        <v>238.34999999999991</v>
      </c>
      <c r="H165" s="265">
        <v>257.44999999999993</v>
      </c>
      <c r="I165" s="265">
        <v>263.49999999999994</v>
      </c>
      <c r="J165" s="265">
        <v>266.99999999999994</v>
      </c>
      <c r="K165" s="263">
        <v>260</v>
      </c>
      <c r="L165" s="263">
        <v>250.45</v>
      </c>
      <c r="M165" s="263">
        <v>34.664349999999999</v>
      </c>
    </row>
    <row r="166" spans="1:13">
      <c r="A166" s="282">
        <v>157</v>
      </c>
      <c r="B166" s="263" t="s">
        <v>269</v>
      </c>
      <c r="C166" s="263">
        <v>4631.5</v>
      </c>
      <c r="D166" s="265">
        <v>4602.5</v>
      </c>
      <c r="E166" s="265">
        <v>4555</v>
      </c>
      <c r="F166" s="265">
        <v>4478.5</v>
      </c>
      <c r="G166" s="265">
        <v>4431</v>
      </c>
      <c r="H166" s="265">
        <v>4679</v>
      </c>
      <c r="I166" s="265">
        <v>4726.5</v>
      </c>
      <c r="J166" s="265">
        <v>4803</v>
      </c>
      <c r="K166" s="263">
        <v>4650</v>
      </c>
      <c r="L166" s="263">
        <v>4526</v>
      </c>
      <c r="M166" s="263">
        <v>0.49037999999999998</v>
      </c>
    </row>
    <row r="167" spans="1:13">
      <c r="A167" s="282">
        <v>158</v>
      </c>
      <c r="B167" s="263" t="s">
        <v>160</v>
      </c>
      <c r="C167" s="263">
        <v>1698.15</v>
      </c>
      <c r="D167" s="265">
        <v>1697.9166666666667</v>
      </c>
      <c r="E167" s="265">
        <v>1684.8833333333334</v>
      </c>
      <c r="F167" s="265">
        <v>1671.6166666666668</v>
      </c>
      <c r="G167" s="265">
        <v>1658.5833333333335</v>
      </c>
      <c r="H167" s="265">
        <v>1711.1833333333334</v>
      </c>
      <c r="I167" s="265">
        <v>1724.2166666666667</v>
      </c>
      <c r="J167" s="265">
        <v>1737.4833333333333</v>
      </c>
      <c r="K167" s="263">
        <v>1710.95</v>
      </c>
      <c r="L167" s="263">
        <v>1684.65</v>
      </c>
      <c r="M167" s="263">
        <v>5.1893399999999996</v>
      </c>
    </row>
    <row r="168" spans="1:13">
      <c r="A168" s="282">
        <v>159</v>
      </c>
      <c r="B168" s="263" t="s">
        <v>157</v>
      </c>
      <c r="C168" s="263">
        <v>1879.3</v>
      </c>
      <c r="D168" s="265">
        <v>1893.3</v>
      </c>
      <c r="E168" s="265">
        <v>1841</v>
      </c>
      <c r="F168" s="265">
        <v>1802.7</v>
      </c>
      <c r="G168" s="265">
        <v>1750.4</v>
      </c>
      <c r="H168" s="265">
        <v>1931.6</v>
      </c>
      <c r="I168" s="265">
        <v>1983.8999999999996</v>
      </c>
      <c r="J168" s="265">
        <v>2022.1999999999998</v>
      </c>
      <c r="K168" s="263">
        <v>1945.6</v>
      </c>
      <c r="L168" s="263">
        <v>1855</v>
      </c>
      <c r="M168" s="263">
        <v>19.935639999999999</v>
      </c>
    </row>
    <row r="169" spans="1:13">
      <c r="A169" s="282">
        <v>160</v>
      </c>
      <c r="B169" s="263" t="s">
        <v>461</v>
      </c>
      <c r="C169" s="263">
        <v>1350.2</v>
      </c>
      <c r="D169" s="265">
        <v>1350.85</v>
      </c>
      <c r="E169" s="265">
        <v>1339.1999999999998</v>
      </c>
      <c r="F169" s="265">
        <v>1328.1999999999998</v>
      </c>
      <c r="G169" s="265">
        <v>1316.5499999999997</v>
      </c>
      <c r="H169" s="265">
        <v>1361.85</v>
      </c>
      <c r="I169" s="265">
        <v>1373.5</v>
      </c>
      <c r="J169" s="265">
        <v>1384.5</v>
      </c>
      <c r="K169" s="263">
        <v>1362.5</v>
      </c>
      <c r="L169" s="263">
        <v>1339.85</v>
      </c>
      <c r="M169" s="263">
        <v>0.89641999999999999</v>
      </c>
    </row>
    <row r="170" spans="1:13">
      <c r="A170" s="282">
        <v>161</v>
      </c>
      <c r="B170" s="263" t="s">
        <v>159</v>
      </c>
      <c r="C170" s="263">
        <v>126.85</v>
      </c>
      <c r="D170" s="265">
        <v>125.85000000000001</v>
      </c>
      <c r="E170" s="265">
        <v>124.20000000000002</v>
      </c>
      <c r="F170" s="265">
        <v>121.55000000000001</v>
      </c>
      <c r="G170" s="265">
        <v>119.90000000000002</v>
      </c>
      <c r="H170" s="265">
        <v>128.5</v>
      </c>
      <c r="I170" s="265">
        <v>130.15000000000003</v>
      </c>
      <c r="J170" s="265">
        <v>132.80000000000001</v>
      </c>
      <c r="K170" s="263">
        <v>127.5</v>
      </c>
      <c r="L170" s="263">
        <v>123.2</v>
      </c>
      <c r="M170" s="263">
        <v>72.755269999999996</v>
      </c>
    </row>
    <row r="171" spans="1:13">
      <c r="A171" s="282">
        <v>162</v>
      </c>
      <c r="B171" s="263" t="s">
        <v>162</v>
      </c>
      <c r="C171" s="263">
        <v>227.25</v>
      </c>
      <c r="D171" s="265">
        <v>224.48333333333335</v>
      </c>
      <c r="E171" s="265">
        <v>220.16666666666669</v>
      </c>
      <c r="F171" s="265">
        <v>213.08333333333334</v>
      </c>
      <c r="G171" s="265">
        <v>208.76666666666668</v>
      </c>
      <c r="H171" s="265">
        <v>231.56666666666669</v>
      </c>
      <c r="I171" s="265">
        <v>235.88333333333335</v>
      </c>
      <c r="J171" s="265">
        <v>242.9666666666667</v>
      </c>
      <c r="K171" s="263">
        <v>228.8</v>
      </c>
      <c r="L171" s="263">
        <v>217.4</v>
      </c>
      <c r="M171" s="263">
        <v>176.86096000000001</v>
      </c>
    </row>
    <row r="172" spans="1:13">
      <c r="A172" s="282">
        <v>163</v>
      </c>
      <c r="B172" s="263" t="s">
        <v>270</v>
      </c>
      <c r="C172" s="263">
        <v>303.35000000000002</v>
      </c>
      <c r="D172" s="265">
        <v>303.25</v>
      </c>
      <c r="E172" s="265">
        <v>298.85000000000002</v>
      </c>
      <c r="F172" s="265">
        <v>294.35000000000002</v>
      </c>
      <c r="G172" s="265">
        <v>289.95000000000005</v>
      </c>
      <c r="H172" s="265">
        <v>307.75</v>
      </c>
      <c r="I172" s="265">
        <v>312.14999999999998</v>
      </c>
      <c r="J172" s="265">
        <v>316.64999999999998</v>
      </c>
      <c r="K172" s="263">
        <v>307.64999999999998</v>
      </c>
      <c r="L172" s="263">
        <v>298.75</v>
      </c>
      <c r="M172" s="263">
        <v>7.2673300000000003</v>
      </c>
    </row>
    <row r="173" spans="1:13">
      <c r="A173" s="282">
        <v>164</v>
      </c>
      <c r="B173" s="263" t="s">
        <v>271</v>
      </c>
      <c r="C173" s="263">
        <v>13016.75</v>
      </c>
      <c r="D173" s="265">
        <v>13020.1</v>
      </c>
      <c r="E173" s="265">
        <v>12943.400000000001</v>
      </c>
      <c r="F173" s="265">
        <v>12870.050000000001</v>
      </c>
      <c r="G173" s="265">
        <v>12793.350000000002</v>
      </c>
      <c r="H173" s="265">
        <v>13093.45</v>
      </c>
      <c r="I173" s="265">
        <v>13170.150000000001</v>
      </c>
      <c r="J173" s="265">
        <v>13243.5</v>
      </c>
      <c r="K173" s="263">
        <v>13096.8</v>
      </c>
      <c r="L173" s="263">
        <v>12946.75</v>
      </c>
      <c r="M173" s="263">
        <v>4.0840000000000001E-2</v>
      </c>
    </row>
    <row r="174" spans="1:13">
      <c r="A174" s="282">
        <v>165</v>
      </c>
      <c r="B174" s="263" t="s">
        <v>161</v>
      </c>
      <c r="C174" s="263">
        <v>40.799999999999997</v>
      </c>
      <c r="D174" s="265">
        <v>40.93333333333333</v>
      </c>
      <c r="E174" s="265">
        <v>40.416666666666657</v>
      </c>
      <c r="F174" s="265">
        <v>40.033333333333324</v>
      </c>
      <c r="G174" s="265">
        <v>39.516666666666652</v>
      </c>
      <c r="H174" s="265">
        <v>41.316666666666663</v>
      </c>
      <c r="I174" s="265">
        <v>41.833333333333329</v>
      </c>
      <c r="J174" s="265">
        <v>42.216666666666669</v>
      </c>
      <c r="K174" s="263">
        <v>41.45</v>
      </c>
      <c r="L174" s="263">
        <v>40.549999999999997</v>
      </c>
      <c r="M174" s="263">
        <v>1209.23262</v>
      </c>
    </row>
    <row r="175" spans="1:13">
      <c r="A175" s="282">
        <v>166</v>
      </c>
      <c r="B175" s="263" t="s">
        <v>165</v>
      </c>
      <c r="C175" s="263">
        <v>236.05</v>
      </c>
      <c r="D175" s="265">
        <v>235.93333333333331</v>
      </c>
      <c r="E175" s="265">
        <v>232.16666666666663</v>
      </c>
      <c r="F175" s="265">
        <v>228.28333333333333</v>
      </c>
      <c r="G175" s="265">
        <v>224.51666666666665</v>
      </c>
      <c r="H175" s="265">
        <v>239.81666666666661</v>
      </c>
      <c r="I175" s="265">
        <v>243.58333333333331</v>
      </c>
      <c r="J175" s="265">
        <v>247.46666666666658</v>
      </c>
      <c r="K175" s="263">
        <v>239.7</v>
      </c>
      <c r="L175" s="263">
        <v>232.05</v>
      </c>
      <c r="M175" s="263">
        <v>144.73106000000001</v>
      </c>
    </row>
    <row r="176" spans="1:13">
      <c r="A176" s="282">
        <v>167</v>
      </c>
      <c r="B176" s="263" t="s">
        <v>166</v>
      </c>
      <c r="C176" s="263">
        <v>138.94999999999999</v>
      </c>
      <c r="D176" s="265">
        <v>138.38333333333335</v>
      </c>
      <c r="E176" s="265">
        <v>136.8666666666667</v>
      </c>
      <c r="F176" s="265">
        <v>134.78333333333336</v>
      </c>
      <c r="G176" s="265">
        <v>133.26666666666671</v>
      </c>
      <c r="H176" s="265">
        <v>140.4666666666667</v>
      </c>
      <c r="I176" s="265">
        <v>141.98333333333335</v>
      </c>
      <c r="J176" s="265">
        <v>144.06666666666669</v>
      </c>
      <c r="K176" s="263">
        <v>139.9</v>
      </c>
      <c r="L176" s="263">
        <v>136.30000000000001</v>
      </c>
      <c r="M176" s="263">
        <v>49.429989999999997</v>
      </c>
    </row>
    <row r="177" spans="1:13">
      <c r="A177" s="282">
        <v>168</v>
      </c>
      <c r="B177" s="263" t="s">
        <v>273</v>
      </c>
      <c r="C177" s="263">
        <v>505.3</v>
      </c>
      <c r="D177" s="265">
        <v>507.41666666666669</v>
      </c>
      <c r="E177" s="265">
        <v>500.38333333333333</v>
      </c>
      <c r="F177" s="265">
        <v>495.46666666666664</v>
      </c>
      <c r="G177" s="265">
        <v>488.43333333333328</v>
      </c>
      <c r="H177" s="265">
        <v>512.33333333333337</v>
      </c>
      <c r="I177" s="265">
        <v>519.36666666666679</v>
      </c>
      <c r="J177" s="265">
        <v>524.28333333333342</v>
      </c>
      <c r="K177" s="263">
        <v>514.45000000000005</v>
      </c>
      <c r="L177" s="263">
        <v>502.5</v>
      </c>
      <c r="M177" s="263">
        <v>1.0003</v>
      </c>
    </row>
    <row r="178" spans="1:13">
      <c r="A178" s="282">
        <v>169</v>
      </c>
      <c r="B178" s="263" t="s">
        <v>167</v>
      </c>
      <c r="C178" s="263">
        <v>2101.6999999999998</v>
      </c>
      <c r="D178" s="265">
        <v>2092.0666666666666</v>
      </c>
      <c r="E178" s="265">
        <v>2072.1333333333332</v>
      </c>
      <c r="F178" s="265">
        <v>2042.5666666666666</v>
      </c>
      <c r="G178" s="265">
        <v>2022.6333333333332</v>
      </c>
      <c r="H178" s="265">
        <v>2121.6333333333332</v>
      </c>
      <c r="I178" s="265">
        <v>2141.5666666666666</v>
      </c>
      <c r="J178" s="265">
        <v>2171.1333333333332</v>
      </c>
      <c r="K178" s="263">
        <v>2112</v>
      </c>
      <c r="L178" s="263">
        <v>2062.5</v>
      </c>
      <c r="M178" s="263">
        <v>81.596699999999998</v>
      </c>
    </row>
    <row r="179" spans="1:13">
      <c r="A179" s="282">
        <v>170</v>
      </c>
      <c r="B179" s="263" t="s">
        <v>816</v>
      </c>
      <c r="C179" s="263">
        <v>1098.3499999999999</v>
      </c>
      <c r="D179" s="265">
        <v>1095.0166666666667</v>
      </c>
      <c r="E179" s="265">
        <v>1079.3333333333333</v>
      </c>
      <c r="F179" s="265">
        <v>1060.3166666666666</v>
      </c>
      <c r="G179" s="265">
        <v>1044.6333333333332</v>
      </c>
      <c r="H179" s="265">
        <v>1114.0333333333333</v>
      </c>
      <c r="I179" s="265">
        <v>1129.7166666666667</v>
      </c>
      <c r="J179" s="265">
        <v>1148.7333333333333</v>
      </c>
      <c r="K179" s="263">
        <v>1110.7</v>
      </c>
      <c r="L179" s="263">
        <v>1076</v>
      </c>
      <c r="M179" s="263">
        <v>12.05339</v>
      </c>
    </row>
    <row r="180" spans="1:13">
      <c r="A180" s="282">
        <v>171</v>
      </c>
      <c r="B180" s="263" t="s">
        <v>274</v>
      </c>
      <c r="C180" s="263">
        <v>876.4</v>
      </c>
      <c r="D180" s="265">
        <v>869.20000000000016</v>
      </c>
      <c r="E180" s="265">
        <v>859.40000000000032</v>
      </c>
      <c r="F180" s="265">
        <v>842.4000000000002</v>
      </c>
      <c r="G180" s="265">
        <v>832.60000000000036</v>
      </c>
      <c r="H180" s="265">
        <v>886.20000000000027</v>
      </c>
      <c r="I180" s="265">
        <v>896.00000000000023</v>
      </c>
      <c r="J180" s="265">
        <v>913.00000000000023</v>
      </c>
      <c r="K180" s="263">
        <v>879</v>
      </c>
      <c r="L180" s="263">
        <v>852.2</v>
      </c>
      <c r="M180" s="263">
        <v>26.48545</v>
      </c>
    </row>
    <row r="181" spans="1:13">
      <c r="A181" s="282">
        <v>172</v>
      </c>
      <c r="B181" s="263" t="s">
        <v>172</v>
      </c>
      <c r="C181" s="263">
        <v>5421.75</v>
      </c>
      <c r="D181" s="265">
        <v>5443.25</v>
      </c>
      <c r="E181" s="265">
        <v>5367.1</v>
      </c>
      <c r="F181" s="265">
        <v>5312.4500000000007</v>
      </c>
      <c r="G181" s="265">
        <v>5236.3000000000011</v>
      </c>
      <c r="H181" s="265">
        <v>5497.9</v>
      </c>
      <c r="I181" s="265">
        <v>5574.0499999999993</v>
      </c>
      <c r="J181" s="265">
        <v>5628.6999999999989</v>
      </c>
      <c r="K181" s="263">
        <v>5519.4</v>
      </c>
      <c r="L181" s="263">
        <v>5388.6</v>
      </c>
      <c r="M181" s="263">
        <v>1.0966499999999999</v>
      </c>
    </row>
    <row r="182" spans="1:13">
      <c r="A182" s="282">
        <v>173</v>
      </c>
      <c r="B182" s="263" t="s">
        <v>478</v>
      </c>
      <c r="C182" s="263">
        <v>8288.7999999999993</v>
      </c>
      <c r="D182" s="265">
        <v>8296.2666666666664</v>
      </c>
      <c r="E182" s="265">
        <v>8192.5333333333328</v>
      </c>
      <c r="F182" s="265">
        <v>8096.2666666666664</v>
      </c>
      <c r="G182" s="265">
        <v>7992.5333333333328</v>
      </c>
      <c r="H182" s="265">
        <v>8392.5333333333328</v>
      </c>
      <c r="I182" s="265">
        <v>8496.2666666666664</v>
      </c>
      <c r="J182" s="265">
        <v>8592.5333333333328</v>
      </c>
      <c r="K182" s="263">
        <v>8400</v>
      </c>
      <c r="L182" s="263">
        <v>8200</v>
      </c>
      <c r="M182" s="263">
        <v>0.31051000000000001</v>
      </c>
    </row>
    <row r="183" spans="1:13">
      <c r="A183" s="282">
        <v>174</v>
      </c>
      <c r="B183" s="263" t="s">
        <v>170</v>
      </c>
      <c r="C183" s="263">
        <v>27706.95</v>
      </c>
      <c r="D183" s="265">
        <v>27379.983333333334</v>
      </c>
      <c r="E183" s="265">
        <v>26927.466666666667</v>
      </c>
      <c r="F183" s="265">
        <v>26147.983333333334</v>
      </c>
      <c r="G183" s="265">
        <v>25695.466666666667</v>
      </c>
      <c r="H183" s="265">
        <v>28159.466666666667</v>
      </c>
      <c r="I183" s="265">
        <v>28611.983333333337</v>
      </c>
      <c r="J183" s="265">
        <v>29391.466666666667</v>
      </c>
      <c r="K183" s="263">
        <v>27832.5</v>
      </c>
      <c r="L183" s="263">
        <v>26600.5</v>
      </c>
      <c r="M183" s="263">
        <v>0.58804999999999996</v>
      </c>
    </row>
    <row r="184" spans="1:13">
      <c r="A184" s="282">
        <v>175</v>
      </c>
      <c r="B184" s="263" t="s">
        <v>173</v>
      </c>
      <c r="C184" s="263">
        <v>1333.6</v>
      </c>
      <c r="D184" s="265">
        <v>1327.5166666666667</v>
      </c>
      <c r="E184" s="265">
        <v>1309.2333333333333</v>
      </c>
      <c r="F184" s="265">
        <v>1284.8666666666668</v>
      </c>
      <c r="G184" s="265">
        <v>1266.5833333333335</v>
      </c>
      <c r="H184" s="265">
        <v>1351.8833333333332</v>
      </c>
      <c r="I184" s="265">
        <v>1370.1666666666665</v>
      </c>
      <c r="J184" s="265">
        <v>1394.5333333333331</v>
      </c>
      <c r="K184" s="263">
        <v>1345.8</v>
      </c>
      <c r="L184" s="263">
        <v>1303.1500000000001</v>
      </c>
      <c r="M184" s="263">
        <v>18.325659999999999</v>
      </c>
    </row>
    <row r="185" spans="1:13">
      <c r="A185" s="282">
        <v>176</v>
      </c>
      <c r="B185" s="263" t="s">
        <v>171</v>
      </c>
      <c r="C185" s="263">
        <v>1908.1</v>
      </c>
      <c r="D185" s="265">
        <v>1893.75</v>
      </c>
      <c r="E185" s="265">
        <v>1862.5</v>
      </c>
      <c r="F185" s="265">
        <v>1816.9</v>
      </c>
      <c r="G185" s="265">
        <v>1785.65</v>
      </c>
      <c r="H185" s="265">
        <v>1939.35</v>
      </c>
      <c r="I185" s="265">
        <v>1970.6</v>
      </c>
      <c r="J185" s="265">
        <v>2016.1999999999998</v>
      </c>
      <c r="K185" s="263">
        <v>1925</v>
      </c>
      <c r="L185" s="263">
        <v>1848.15</v>
      </c>
      <c r="M185" s="263">
        <v>3.8843899999999998</v>
      </c>
    </row>
    <row r="186" spans="1:13">
      <c r="A186" s="282">
        <v>177</v>
      </c>
      <c r="B186" s="263" t="s">
        <v>169</v>
      </c>
      <c r="C186" s="263">
        <v>394.95</v>
      </c>
      <c r="D186" s="265">
        <v>394.55</v>
      </c>
      <c r="E186" s="265">
        <v>391.40000000000003</v>
      </c>
      <c r="F186" s="265">
        <v>387.85</v>
      </c>
      <c r="G186" s="265">
        <v>384.70000000000005</v>
      </c>
      <c r="H186" s="265">
        <v>398.1</v>
      </c>
      <c r="I186" s="265">
        <v>401.25</v>
      </c>
      <c r="J186" s="265">
        <v>404.8</v>
      </c>
      <c r="K186" s="263">
        <v>397.7</v>
      </c>
      <c r="L186" s="263">
        <v>391</v>
      </c>
      <c r="M186" s="263">
        <v>296.77890000000002</v>
      </c>
    </row>
    <row r="187" spans="1:13">
      <c r="A187" s="282">
        <v>178</v>
      </c>
      <c r="B187" s="263" t="s">
        <v>168</v>
      </c>
      <c r="C187" s="263">
        <v>78.400000000000006</v>
      </c>
      <c r="D187" s="265">
        <v>77.55</v>
      </c>
      <c r="E187" s="265">
        <v>75.599999999999994</v>
      </c>
      <c r="F187" s="265">
        <v>72.8</v>
      </c>
      <c r="G187" s="265">
        <v>70.849999999999994</v>
      </c>
      <c r="H187" s="265">
        <v>80.349999999999994</v>
      </c>
      <c r="I187" s="265">
        <v>82.300000000000011</v>
      </c>
      <c r="J187" s="265">
        <v>85.1</v>
      </c>
      <c r="K187" s="263">
        <v>79.5</v>
      </c>
      <c r="L187" s="263">
        <v>74.75</v>
      </c>
      <c r="M187" s="263">
        <v>809.74117000000001</v>
      </c>
    </row>
    <row r="188" spans="1:13">
      <c r="A188" s="282">
        <v>179</v>
      </c>
      <c r="B188" s="263" t="s">
        <v>175</v>
      </c>
      <c r="C188" s="263">
        <v>604.45000000000005</v>
      </c>
      <c r="D188" s="265">
        <v>604.1</v>
      </c>
      <c r="E188" s="265">
        <v>597.40000000000009</v>
      </c>
      <c r="F188" s="265">
        <v>590.35</v>
      </c>
      <c r="G188" s="265">
        <v>583.65000000000009</v>
      </c>
      <c r="H188" s="265">
        <v>611.15000000000009</v>
      </c>
      <c r="I188" s="265">
        <v>617.85000000000014</v>
      </c>
      <c r="J188" s="265">
        <v>624.90000000000009</v>
      </c>
      <c r="K188" s="263">
        <v>610.79999999999995</v>
      </c>
      <c r="L188" s="263">
        <v>597.04999999999995</v>
      </c>
      <c r="M188" s="263">
        <v>52.747579999999999</v>
      </c>
    </row>
    <row r="189" spans="1:13">
      <c r="A189" s="282">
        <v>180</v>
      </c>
      <c r="B189" s="263" t="s">
        <v>176</v>
      </c>
      <c r="C189" s="263">
        <v>504.9</v>
      </c>
      <c r="D189" s="265">
        <v>505.36666666666662</v>
      </c>
      <c r="E189" s="265">
        <v>497.18333333333328</v>
      </c>
      <c r="F189" s="265">
        <v>489.46666666666664</v>
      </c>
      <c r="G189" s="265">
        <v>481.2833333333333</v>
      </c>
      <c r="H189" s="265">
        <v>513.08333333333326</v>
      </c>
      <c r="I189" s="265">
        <v>521.26666666666654</v>
      </c>
      <c r="J189" s="265">
        <v>528.98333333333323</v>
      </c>
      <c r="K189" s="263">
        <v>513.54999999999995</v>
      </c>
      <c r="L189" s="263">
        <v>497.65</v>
      </c>
      <c r="M189" s="263">
        <v>19.563490000000002</v>
      </c>
    </row>
    <row r="190" spans="1:13">
      <c r="A190" s="282">
        <v>181</v>
      </c>
      <c r="B190" s="263" t="s">
        <v>275</v>
      </c>
      <c r="C190" s="263">
        <v>558.15</v>
      </c>
      <c r="D190" s="265">
        <v>560.65</v>
      </c>
      <c r="E190" s="265">
        <v>553.5</v>
      </c>
      <c r="F190" s="265">
        <v>548.85</v>
      </c>
      <c r="G190" s="265">
        <v>541.70000000000005</v>
      </c>
      <c r="H190" s="265">
        <v>565.29999999999995</v>
      </c>
      <c r="I190" s="265">
        <v>572.44999999999982</v>
      </c>
      <c r="J190" s="265">
        <v>577.09999999999991</v>
      </c>
      <c r="K190" s="263">
        <v>567.79999999999995</v>
      </c>
      <c r="L190" s="263">
        <v>556</v>
      </c>
      <c r="M190" s="263">
        <v>3.0203799999999998</v>
      </c>
    </row>
    <row r="191" spans="1:13">
      <c r="A191" s="282">
        <v>182</v>
      </c>
      <c r="B191" s="263" t="s">
        <v>188</v>
      </c>
      <c r="C191" s="263">
        <v>616.54999999999995</v>
      </c>
      <c r="D191" s="265">
        <v>611</v>
      </c>
      <c r="E191" s="265">
        <v>601.15</v>
      </c>
      <c r="F191" s="265">
        <v>585.75</v>
      </c>
      <c r="G191" s="265">
        <v>575.9</v>
      </c>
      <c r="H191" s="265">
        <v>626.4</v>
      </c>
      <c r="I191" s="265">
        <v>636.24999999999989</v>
      </c>
      <c r="J191" s="265">
        <v>651.65</v>
      </c>
      <c r="K191" s="263">
        <v>620.85</v>
      </c>
      <c r="L191" s="263">
        <v>595.6</v>
      </c>
      <c r="M191" s="263">
        <v>52.84375</v>
      </c>
    </row>
    <row r="192" spans="1:13">
      <c r="A192" s="282">
        <v>183</v>
      </c>
      <c r="B192" s="263" t="s">
        <v>177</v>
      </c>
      <c r="C192" s="263">
        <v>743.45</v>
      </c>
      <c r="D192" s="265">
        <v>743.4</v>
      </c>
      <c r="E192" s="265">
        <v>731.8</v>
      </c>
      <c r="F192" s="265">
        <v>720.15</v>
      </c>
      <c r="G192" s="265">
        <v>708.55</v>
      </c>
      <c r="H192" s="265">
        <v>755.05</v>
      </c>
      <c r="I192" s="265">
        <v>766.65000000000009</v>
      </c>
      <c r="J192" s="265">
        <v>778.3</v>
      </c>
      <c r="K192" s="263">
        <v>755</v>
      </c>
      <c r="L192" s="263">
        <v>731.75</v>
      </c>
      <c r="M192" s="263">
        <v>87.077219999999997</v>
      </c>
    </row>
    <row r="193" spans="1:13">
      <c r="A193" s="282">
        <v>184</v>
      </c>
      <c r="B193" s="263" t="s">
        <v>183</v>
      </c>
      <c r="C193" s="263">
        <v>2924.2</v>
      </c>
      <c r="D193" s="265">
        <v>2930.3333333333335</v>
      </c>
      <c r="E193" s="265">
        <v>2895.666666666667</v>
      </c>
      <c r="F193" s="265">
        <v>2867.1333333333337</v>
      </c>
      <c r="G193" s="265">
        <v>2832.4666666666672</v>
      </c>
      <c r="H193" s="265">
        <v>2958.8666666666668</v>
      </c>
      <c r="I193" s="265">
        <v>2993.5333333333338</v>
      </c>
      <c r="J193" s="265">
        <v>3022.0666666666666</v>
      </c>
      <c r="K193" s="263">
        <v>2965</v>
      </c>
      <c r="L193" s="263">
        <v>2901.8</v>
      </c>
      <c r="M193" s="263">
        <v>32.658709999999999</v>
      </c>
    </row>
    <row r="194" spans="1:13">
      <c r="A194" s="282">
        <v>185</v>
      </c>
      <c r="B194" s="263" t="s">
        <v>805</v>
      </c>
      <c r="C194" s="263">
        <v>624.54999999999995</v>
      </c>
      <c r="D194" s="265">
        <v>620.75</v>
      </c>
      <c r="E194" s="265">
        <v>613</v>
      </c>
      <c r="F194" s="265">
        <v>601.45000000000005</v>
      </c>
      <c r="G194" s="265">
        <v>593.70000000000005</v>
      </c>
      <c r="H194" s="265">
        <v>632.29999999999995</v>
      </c>
      <c r="I194" s="265">
        <v>640.04999999999995</v>
      </c>
      <c r="J194" s="265">
        <v>651.59999999999991</v>
      </c>
      <c r="K194" s="263">
        <v>628.5</v>
      </c>
      <c r="L194" s="263">
        <v>609.20000000000005</v>
      </c>
      <c r="M194" s="263">
        <v>25.302430000000001</v>
      </c>
    </row>
    <row r="195" spans="1:13">
      <c r="A195" s="282">
        <v>186</v>
      </c>
      <c r="B195" s="263" t="s">
        <v>179</v>
      </c>
      <c r="C195" s="263">
        <v>328.3</v>
      </c>
      <c r="D195" s="265">
        <v>327.61666666666673</v>
      </c>
      <c r="E195" s="265">
        <v>323.38333333333344</v>
      </c>
      <c r="F195" s="265">
        <v>318.4666666666667</v>
      </c>
      <c r="G195" s="265">
        <v>314.23333333333341</v>
      </c>
      <c r="H195" s="265">
        <v>332.53333333333347</v>
      </c>
      <c r="I195" s="265">
        <v>336.76666666666671</v>
      </c>
      <c r="J195" s="265">
        <v>341.68333333333351</v>
      </c>
      <c r="K195" s="263">
        <v>331.85</v>
      </c>
      <c r="L195" s="263">
        <v>322.7</v>
      </c>
      <c r="M195" s="263">
        <v>611.90868</v>
      </c>
    </row>
    <row r="196" spans="1:13">
      <c r="A196" s="282">
        <v>187</v>
      </c>
      <c r="B196" s="254" t="s">
        <v>181</v>
      </c>
      <c r="C196" s="254">
        <v>97.9</v>
      </c>
      <c r="D196" s="289">
        <v>97.649999999999991</v>
      </c>
      <c r="E196" s="289">
        <v>95.799999999999983</v>
      </c>
      <c r="F196" s="289">
        <v>93.699999999999989</v>
      </c>
      <c r="G196" s="289">
        <v>91.84999999999998</v>
      </c>
      <c r="H196" s="289">
        <v>99.749999999999986</v>
      </c>
      <c r="I196" s="289">
        <v>101.59999999999998</v>
      </c>
      <c r="J196" s="289">
        <v>103.69999999999999</v>
      </c>
      <c r="K196" s="254">
        <v>99.5</v>
      </c>
      <c r="L196" s="254">
        <v>95.55</v>
      </c>
      <c r="M196" s="254">
        <v>621.33609999999999</v>
      </c>
    </row>
    <row r="197" spans="1:13">
      <c r="A197" s="282">
        <v>188</v>
      </c>
      <c r="B197" s="254" t="s">
        <v>182</v>
      </c>
      <c r="C197" s="254">
        <v>730.4</v>
      </c>
      <c r="D197" s="289">
        <v>726.66666666666663</v>
      </c>
      <c r="E197" s="289">
        <v>715.08333333333326</v>
      </c>
      <c r="F197" s="289">
        <v>699.76666666666665</v>
      </c>
      <c r="G197" s="289">
        <v>688.18333333333328</v>
      </c>
      <c r="H197" s="289">
        <v>741.98333333333323</v>
      </c>
      <c r="I197" s="289">
        <v>753.56666666666649</v>
      </c>
      <c r="J197" s="289">
        <v>768.88333333333321</v>
      </c>
      <c r="K197" s="254">
        <v>738.25</v>
      </c>
      <c r="L197" s="254">
        <v>711.35</v>
      </c>
      <c r="M197" s="254">
        <v>140.58645999999999</v>
      </c>
    </row>
    <row r="198" spans="1:13">
      <c r="A198" s="282">
        <v>189</v>
      </c>
      <c r="B198" s="254" t="s">
        <v>184</v>
      </c>
      <c r="C198" s="254">
        <v>936</v>
      </c>
      <c r="D198" s="289">
        <v>939.7833333333333</v>
      </c>
      <c r="E198" s="289">
        <v>922.56666666666661</v>
      </c>
      <c r="F198" s="289">
        <v>909.13333333333333</v>
      </c>
      <c r="G198" s="289">
        <v>891.91666666666663</v>
      </c>
      <c r="H198" s="289">
        <v>953.21666666666658</v>
      </c>
      <c r="I198" s="289">
        <v>970.43333333333328</v>
      </c>
      <c r="J198" s="289">
        <v>983.86666666666656</v>
      </c>
      <c r="K198" s="254">
        <v>957</v>
      </c>
      <c r="L198" s="254">
        <v>926.35</v>
      </c>
      <c r="M198" s="254">
        <v>34.29569</v>
      </c>
    </row>
    <row r="199" spans="1:13">
      <c r="A199" s="282">
        <v>190</v>
      </c>
      <c r="B199" s="254" t="s">
        <v>164</v>
      </c>
      <c r="C199" s="254">
        <v>995.95</v>
      </c>
      <c r="D199" s="289">
        <v>987.98333333333323</v>
      </c>
      <c r="E199" s="289">
        <v>975.96666666666647</v>
      </c>
      <c r="F199" s="289">
        <v>955.98333333333323</v>
      </c>
      <c r="G199" s="289">
        <v>943.96666666666647</v>
      </c>
      <c r="H199" s="289">
        <v>1007.9666666666665</v>
      </c>
      <c r="I199" s="289">
        <v>1019.9833333333331</v>
      </c>
      <c r="J199" s="289">
        <v>1039.9666666666665</v>
      </c>
      <c r="K199" s="254">
        <v>1000</v>
      </c>
      <c r="L199" s="254">
        <v>968</v>
      </c>
      <c r="M199" s="254">
        <v>5.5769000000000002</v>
      </c>
    </row>
    <row r="200" spans="1:13">
      <c r="A200" s="282">
        <v>191</v>
      </c>
      <c r="B200" s="254" t="s">
        <v>185</v>
      </c>
      <c r="C200" s="254">
        <v>1452.15</v>
      </c>
      <c r="D200" s="289">
        <v>1444.9166666666667</v>
      </c>
      <c r="E200" s="289">
        <v>1423.8333333333335</v>
      </c>
      <c r="F200" s="289">
        <v>1395.5166666666667</v>
      </c>
      <c r="G200" s="289">
        <v>1374.4333333333334</v>
      </c>
      <c r="H200" s="289">
        <v>1473.2333333333336</v>
      </c>
      <c r="I200" s="289">
        <v>1494.3166666666671</v>
      </c>
      <c r="J200" s="289">
        <v>1522.6333333333337</v>
      </c>
      <c r="K200" s="254">
        <v>1466</v>
      </c>
      <c r="L200" s="254">
        <v>1416.6</v>
      </c>
      <c r="M200" s="254">
        <v>19.620419999999999</v>
      </c>
    </row>
    <row r="201" spans="1:13">
      <c r="A201" s="282">
        <v>192</v>
      </c>
      <c r="B201" s="254" t="s">
        <v>186</v>
      </c>
      <c r="C201" s="254">
        <v>2439.6999999999998</v>
      </c>
      <c r="D201" s="289">
        <v>2429.9</v>
      </c>
      <c r="E201" s="289">
        <v>2409.8000000000002</v>
      </c>
      <c r="F201" s="289">
        <v>2379.9</v>
      </c>
      <c r="G201" s="289">
        <v>2359.8000000000002</v>
      </c>
      <c r="H201" s="289">
        <v>2459.8000000000002</v>
      </c>
      <c r="I201" s="289">
        <v>2479.8999999999996</v>
      </c>
      <c r="J201" s="289">
        <v>2509.8000000000002</v>
      </c>
      <c r="K201" s="254">
        <v>2450</v>
      </c>
      <c r="L201" s="254">
        <v>2400</v>
      </c>
      <c r="M201" s="254">
        <v>3.7589999999999999</v>
      </c>
    </row>
    <row r="202" spans="1:13">
      <c r="A202" s="282">
        <v>193</v>
      </c>
      <c r="B202" s="254" t="s">
        <v>187</v>
      </c>
      <c r="C202" s="254">
        <v>385.15</v>
      </c>
      <c r="D202" s="289">
        <v>384.41666666666669</v>
      </c>
      <c r="E202" s="289">
        <v>380.38333333333338</v>
      </c>
      <c r="F202" s="289">
        <v>375.61666666666667</v>
      </c>
      <c r="G202" s="289">
        <v>371.58333333333337</v>
      </c>
      <c r="H202" s="289">
        <v>389.18333333333339</v>
      </c>
      <c r="I202" s="289">
        <v>393.2166666666667</v>
      </c>
      <c r="J202" s="289">
        <v>397.98333333333341</v>
      </c>
      <c r="K202" s="254">
        <v>388.45</v>
      </c>
      <c r="L202" s="254">
        <v>379.65</v>
      </c>
      <c r="M202" s="254">
        <v>13.761240000000001</v>
      </c>
    </row>
    <row r="203" spans="1:13">
      <c r="A203" s="282">
        <v>194</v>
      </c>
      <c r="B203" s="254" t="s">
        <v>510</v>
      </c>
      <c r="C203" s="254">
        <v>830.4</v>
      </c>
      <c r="D203" s="289">
        <v>825.65</v>
      </c>
      <c r="E203" s="289">
        <v>811.4</v>
      </c>
      <c r="F203" s="289">
        <v>792.4</v>
      </c>
      <c r="G203" s="289">
        <v>778.15</v>
      </c>
      <c r="H203" s="289">
        <v>844.65</v>
      </c>
      <c r="I203" s="289">
        <v>858.9</v>
      </c>
      <c r="J203" s="289">
        <v>877.9</v>
      </c>
      <c r="K203" s="254">
        <v>839.9</v>
      </c>
      <c r="L203" s="254">
        <v>806.65</v>
      </c>
      <c r="M203" s="254">
        <v>4.4282199999999996</v>
      </c>
    </row>
    <row r="204" spans="1:13">
      <c r="A204" s="282">
        <v>195</v>
      </c>
      <c r="B204" s="254" t="s">
        <v>193</v>
      </c>
      <c r="C204" s="254">
        <v>590.6</v>
      </c>
      <c r="D204" s="289">
        <v>584.43333333333339</v>
      </c>
      <c r="E204" s="289">
        <v>576.16666666666674</v>
      </c>
      <c r="F204" s="289">
        <v>561.73333333333335</v>
      </c>
      <c r="G204" s="289">
        <v>553.4666666666667</v>
      </c>
      <c r="H204" s="289">
        <v>598.86666666666679</v>
      </c>
      <c r="I204" s="289">
        <v>607.13333333333344</v>
      </c>
      <c r="J204" s="289">
        <v>621.56666666666683</v>
      </c>
      <c r="K204" s="254">
        <v>592.70000000000005</v>
      </c>
      <c r="L204" s="254">
        <v>570</v>
      </c>
      <c r="M204" s="254">
        <v>85.70035</v>
      </c>
    </row>
    <row r="205" spans="1:13">
      <c r="A205" s="282">
        <v>196</v>
      </c>
      <c r="B205" s="254" t="s">
        <v>191</v>
      </c>
      <c r="C205" s="254">
        <v>6365.05</v>
      </c>
      <c r="D205" s="289">
        <v>6308.4833333333336</v>
      </c>
      <c r="E205" s="289">
        <v>6227.166666666667</v>
      </c>
      <c r="F205" s="289">
        <v>6089.2833333333338</v>
      </c>
      <c r="G205" s="289">
        <v>6007.9666666666672</v>
      </c>
      <c r="H205" s="289">
        <v>6446.3666666666668</v>
      </c>
      <c r="I205" s="289">
        <v>6527.6833333333325</v>
      </c>
      <c r="J205" s="289">
        <v>6665.5666666666666</v>
      </c>
      <c r="K205" s="254">
        <v>6389.8</v>
      </c>
      <c r="L205" s="254">
        <v>6170.6</v>
      </c>
      <c r="M205" s="254">
        <v>6.0930200000000001</v>
      </c>
    </row>
    <row r="206" spans="1:13">
      <c r="A206" s="282">
        <v>197</v>
      </c>
      <c r="B206" s="254" t="s">
        <v>192</v>
      </c>
      <c r="C206" s="254">
        <v>40.049999999999997</v>
      </c>
      <c r="D206" s="289">
        <v>40.466666666666669</v>
      </c>
      <c r="E206" s="289">
        <v>39.483333333333334</v>
      </c>
      <c r="F206" s="289">
        <v>38.916666666666664</v>
      </c>
      <c r="G206" s="289">
        <v>37.93333333333333</v>
      </c>
      <c r="H206" s="289">
        <v>41.033333333333339</v>
      </c>
      <c r="I206" s="289">
        <v>42.016666666666673</v>
      </c>
      <c r="J206" s="289">
        <v>42.583333333333343</v>
      </c>
      <c r="K206" s="254">
        <v>41.45</v>
      </c>
      <c r="L206" s="254">
        <v>39.9</v>
      </c>
      <c r="M206" s="254">
        <v>81.849720000000005</v>
      </c>
    </row>
    <row r="207" spans="1:13">
      <c r="A207" s="282">
        <v>198</v>
      </c>
      <c r="B207" s="254" t="s">
        <v>189</v>
      </c>
      <c r="C207" s="254">
        <v>1188.75</v>
      </c>
      <c r="D207" s="289">
        <v>1181.0166666666667</v>
      </c>
      <c r="E207" s="289">
        <v>1167.8333333333333</v>
      </c>
      <c r="F207" s="289">
        <v>1146.9166666666665</v>
      </c>
      <c r="G207" s="289">
        <v>1133.7333333333331</v>
      </c>
      <c r="H207" s="289">
        <v>1201.9333333333334</v>
      </c>
      <c r="I207" s="289">
        <v>1215.1166666666668</v>
      </c>
      <c r="J207" s="289">
        <v>1236.0333333333335</v>
      </c>
      <c r="K207" s="254">
        <v>1194.2</v>
      </c>
      <c r="L207" s="254">
        <v>1160.0999999999999</v>
      </c>
      <c r="M207" s="254">
        <v>2.2787799999999998</v>
      </c>
    </row>
    <row r="208" spans="1:13">
      <c r="A208" s="282">
        <v>199</v>
      </c>
      <c r="B208" s="254" t="s">
        <v>141</v>
      </c>
      <c r="C208" s="254">
        <v>546.35</v>
      </c>
      <c r="D208" s="289">
        <v>542.01666666666665</v>
      </c>
      <c r="E208" s="289">
        <v>536.5333333333333</v>
      </c>
      <c r="F208" s="289">
        <v>526.7166666666667</v>
      </c>
      <c r="G208" s="289">
        <v>521.23333333333335</v>
      </c>
      <c r="H208" s="289">
        <v>551.83333333333326</v>
      </c>
      <c r="I208" s="289">
        <v>557.31666666666661</v>
      </c>
      <c r="J208" s="289">
        <v>567.13333333333321</v>
      </c>
      <c r="K208" s="254">
        <v>547.5</v>
      </c>
      <c r="L208" s="254">
        <v>532.20000000000005</v>
      </c>
      <c r="M208" s="254">
        <v>16.33766</v>
      </c>
    </row>
    <row r="209" spans="1:13">
      <c r="A209" s="282">
        <v>200</v>
      </c>
      <c r="B209" s="254" t="s">
        <v>277</v>
      </c>
      <c r="C209" s="254">
        <v>222.15</v>
      </c>
      <c r="D209" s="289">
        <v>223.96666666666667</v>
      </c>
      <c r="E209" s="289">
        <v>218.78333333333333</v>
      </c>
      <c r="F209" s="289">
        <v>215.41666666666666</v>
      </c>
      <c r="G209" s="289">
        <v>210.23333333333332</v>
      </c>
      <c r="H209" s="289">
        <v>227.33333333333334</v>
      </c>
      <c r="I209" s="289">
        <v>232.51666666666668</v>
      </c>
      <c r="J209" s="289">
        <v>235.88333333333335</v>
      </c>
      <c r="K209" s="254">
        <v>229.15</v>
      </c>
      <c r="L209" s="254">
        <v>220.6</v>
      </c>
      <c r="M209" s="254">
        <v>6.9314</v>
      </c>
    </row>
    <row r="210" spans="1:13">
      <c r="A210" s="282">
        <v>201</v>
      </c>
      <c r="B210" s="254" t="s">
        <v>522</v>
      </c>
      <c r="C210" s="254">
        <v>1044.95</v>
      </c>
      <c r="D210" s="289">
        <v>1041.0166666666667</v>
      </c>
      <c r="E210" s="289">
        <v>1012.0333333333333</v>
      </c>
      <c r="F210" s="289">
        <v>979.11666666666667</v>
      </c>
      <c r="G210" s="289">
        <v>950.13333333333333</v>
      </c>
      <c r="H210" s="289">
        <v>1073.9333333333334</v>
      </c>
      <c r="I210" s="289">
        <v>1102.9166666666665</v>
      </c>
      <c r="J210" s="289">
        <v>1135.8333333333333</v>
      </c>
      <c r="K210" s="254">
        <v>1070</v>
      </c>
      <c r="L210" s="254">
        <v>1008.1</v>
      </c>
      <c r="M210" s="254">
        <v>3.8726400000000001</v>
      </c>
    </row>
    <row r="211" spans="1:13">
      <c r="A211" s="282">
        <v>202</v>
      </c>
      <c r="B211" s="254" t="s">
        <v>118</v>
      </c>
      <c r="C211" s="254">
        <v>11.05</v>
      </c>
      <c r="D211" s="289">
        <v>11.133333333333333</v>
      </c>
      <c r="E211" s="289">
        <v>10.816666666666666</v>
      </c>
      <c r="F211" s="289">
        <v>10.583333333333334</v>
      </c>
      <c r="G211" s="289">
        <v>10.266666666666667</v>
      </c>
      <c r="H211" s="289">
        <v>11.366666666666665</v>
      </c>
      <c r="I211" s="289">
        <v>11.683333333333332</v>
      </c>
      <c r="J211" s="289">
        <v>11.916666666666664</v>
      </c>
      <c r="K211" s="254">
        <v>11.45</v>
      </c>
      <c r="L211" s="254">
        <v>10.9</v>
      </c>
      <c r="M211" s="254">
        <v>1835.5381400000001</v>
      </c>
    </row>
    <row r="212" spans="1:13">
      <c r="A212" s="282">
        <v>203</v>
      </c>
      <c r="B212" s="254" t="s">
        <v>195</v>
      </c>
      <c r="C212" s="254">
        <v>1043.8</v>
      </c>
      <c r="D212" s="289">
        <v>1042.8166666666666</v>
      </c>
      <c r="E212" s="289">
        <v>1022.9833333333331</v>
      </c>
      <c r="F212" s="289">
        <v>1002.1666666666665</v>
      </c>
      <c r="G212" s="289">
        <v>982.33333333333303</v>
      </c>
      <c r="H212" s="289">
        <v>1063.6333333333332</v>
      </c>
      <c r="I212" s="289">
        <v>1083.4666666666667</v>
      </c>
      <c r="J212" s="289">
        <v>1104.2833333333333</v>
      </c>
      <c r="K212" s="254">
        <v>1062.6500000000001</v>
      </c>
      <c r="L212" s="254">
        <v>1022</v>
      </c>
      <c r="M212" s="254">
        <v>18.607780000000002</v>
      </c>
    </row>
    <row r="213" spans="1:13">
      <c r="A213" s="282">
        <v>204</v>
      </c>
      <c r="B213" s="254" t="s">
        <v>528</v>
      </c>
      <c r="C213" s="254">
        <v>2447.9499999999998</v>
      </c>
      <c r="D213" s="289">
        <v>2434.25</v>
      </c>
      <c r="E213" s="289">
        <v>2408.5</v>
      </c>
      <c r="F213" s="289">
        <v>2369.0500000000002</v>
      </c>
      <c r="G213" s="289">
        <v>2343.3000000000002</v>
      </c>
      <c r="H213" s="289">
        <v>2473.6999999999998</v>
      </c>
      <c r="I213" s="289">
        <v>2499.4499999999998</v>
      </c>
      <c r="J213" s="289">
        <v>2538.8999999999996</v>
      </c>
      <c r="K213" s="254">
        <v>2460</v>
      </c>
      <c r="L213" s="254">
        <v>2394.8000000000002</v>
      </c>
      <c r="M213" s="254">
        <v>0.66117999999999999</v>
      </c>
    </row>
    <row r="214" spans="1:13">
      <c r="A214" s="282">
        <v>205</v>
      </c>
      <c r="B214" s="254" t="s">
        <v>196</v>
      </c>
      <c r="C214" s="289">
        <v>414.4</v>
      </c>
      <c r="D214" s="289">
        <v>414.09999999999997</v>
      </c>
      <c r="E214" s="289">
        <v>409.49999999999994</v>
      </c>
      <c r="F214" s="289">
        <v>404.59999999999997</v>
      </c>
      <c r="G214" s="289">
        <v>399.99999999999994</v>
      </c>
      <c r="H214" s="289">
        <v>418.99999999999994</v>
      </c>
      <c r="I214" s="289">
        <v>423.59999999999997</v>
      </c>
      <c r="J214" s="289">
        <v>428.49999999999994</v>
      </c>
      <c r="K214" s="289">
        <v>418.7</v>
      </c>
      <c r="L214" s="289">
        <v>409.2</v>
      </c>
      <c r="M214" s="289">
        <v>64.21696</v>
      </c>
    </row>
    <row r="215" spans="1:13">
      <c r="A215" s="282">
        <v>206</v>
      </c>
      <c r="B215" s="254" t="s">
        <v>197</v>
      </c>
      <c r="C215" s="289">
        <v>16.3</v>
      </c>
      <c r="D215" s="289">
        <v>16.316666666666666</v>
      </c>
      <c r="E215" s="289">
        <v>15.733333333333334</v>
      </c>
      <c r="F215" s="289">
        <v>15.166666666666668</v>
      </c>
      <c r="G215" s="289">
        <v>14.583333333333336</v>
      </c>
      <c r="H215" s="289">
        <v>16.883333333333333</v>
      </c>
      <c r="I215" s="289">
        <v>17.466666666666669</v>
      </c>
      <c r="J215" s="289">
        <v>18.033333333333331</v>
      </c>
      <c r="K215" s="289">
        <v>16.899999999999999</v>
      </c>
      <c r="L215" s="289">
        <v>15.75</v>
      </c>
      <c r="M215" s="289">
        <v>1829.1219900000001</v>
      </c>
    </row>
    <row r="216" spans="1:13">
      <c r="A216" s="282">
        <v>207</v>
      </c>
      <c r="B216" s="254" t="s">
        <v>198</v>
      </c>
      <c r="C216" s="289">
        <v>216.85</v>
      </c>
      <c r="D216" s="289">
        <v>212.48333333333332</v>
      </c>
      <c r="E216" s="289">
        <v>206.76666666666665</v>
      </c>
      <c r="F216" s="289">
        <v>196.68333333333334</v>
      </c>
      <c r="G216" s="289">
        <v>190.96666666666667</v>
      </c>
      <c r="H216" s="289">
        <v>222.56666666666663</v>
      </c>
      <c r="I216" s="289">
        <v>228.28333333333327</v>
      </c>
      <c r="J216" s="289">
        <v>238.36666666666662</v>
      </c>
      <c r="K216" s="289">
        <v>218.2</v>
      </c>
      <c r="L216" s="289">
        <v>202.4</v>
      </c>
      <c r="M216" s="289">
        <v>313.27175999999997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E35" sqref="E35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35"/>
      <c r="B1" s="535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44257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32" t="s">
        <v>16</v>
      </c>
      <c r="B9" s="533" t="s">
        <v>18</v>
      </c>
      <c r="C9" s="531" t="s">
        <v>19</v>
      </c>
      <c r="D9" s="531" t="s">
        <v>20</v>
      </c>
      <c r="E9" s="531" t="s">
        <v>21</v>
      </c>
      <c r="F9" s="531"/>
      <c r="G9" s="531"/>
      <c r="H9" s="531" t="s">
        <v>22</v>
      </c>
      <c r="I9" s="531"/>
      <c r="J9" s="531"/>
      <c r="K9" s="260"/>
      <c r="L9" s="267"/>
      <c r="M9" s="268"/>
    </row>
    <row r="10" spans="1:15" ht="42.75" customHeight="1">
      <c r="A10" s="527"/>
      <c r="B10" s="529"/>
      <c r="C10" s="534" t="s">
        <v>23</v>
      </c>
      <c r="D10" s="534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511" t="s">
        <v>284</v>
      </c>
      <c r="C11" s="508">
        <v>24148.65</v>
      </c>
      <c r="D11" s="509">
        <v>23941.183333333334</v>
      </c>
      <c r="E11" s="509">
        <v>23382.366666666669</v>
      </c>
      <c r="F11" s="509">
        <v>22616.083333333336</v>
      </c>
      <c r="G11" s="509">
        <v>22057.26666666667</v>
      </c>
      <c r="H11" s="509">
        <v>24707.466666666667</v>
      </c>
      <c r="I11" s="509">
        <v>25266.283333333333</v>
      </c>
      <c r="J11" s="509">
        <v>26032.566666666666</v>
      </c>
      <c r="K11" s="508">
        <v>24500</v>
      </c>
      <c r="L11" s="508">
        <v>23174.9</v>
      </c>
      <c r="M11" s="508">
        <v>0.17102999999999999</v>
      </c>
    </row>
    <row r="12" spans="1:15" ht="12" customHeight="1">
      <c r="A12" s="254">
        <v>2</v>
      </c>
      <c r="B12" s="511" t="s">
        <v>786</v>
      </c>
      <c r="C12" s="508">
        <v>1525.2</v>
      </c>
      <c r="D12" s="509">
        <v>1533.3500000000001</v>
      </c>
      <c r="E12" s="509">
        <v>1506.8500000000004</v>
      </c>
      <c r="F12" s="509">
        <v>1488.5000000000002</v>
      </c>
      <c r="G12" s="509">
        <v>1462.0000000000005</v>
      </c>
      <c r="H12" s="509">
        <v>1551.7000000000003</v>
      </c>
      <c r="I12" s="509">
        <v>1578.1999999999998</v>
      </c>
      <c r="J12" s="509">
        <v>1596.5500000000002</v>
      </c>
      <c r="K12" s="508">
        <v>1559.85</v>
      </c>
      <c r="L12" s="508">
        <v>1515</v>
      </c>
      <c r="M12" s="508">
        <v>0.61353999999999997</v>
      </c>
    </row>
    <row r="13" spans="1:15" ht="12" customHeight="1">
      <c r="A13" s="254">
        <v>3</v>
      </c>
      <c r="B13" s="511" t="s">
        <v>817</v>
      </c>
      <c r="C13" s="508">
        <v>1424.95</v>
      </c>
      <c r="D13" s="509">
        <v>1430.25</v>
      </c>
      <c r="E13" s="509">
        <v>1380.7</v>
      </c>
      <c r="F13" s="509">
        <v>1336.45</v>
      </c>
      <c r="G13" s="509">
        <v>1286.9000000000001</v>
      </c>
      <c r="H13" s="509">
        <v>1474.5</v>
      </c>
      <c r="I13" s="509">
        <v>1524.0500000000002</v>
      </c>
      <c r="J13" s="509">
        <v>1568.3</v>
      </c>
      <c r="K13" s="508">
        <v>1479.8</v>
      </c>
      <c r="L13" s="508">
        <v>1386</v>
      </c>
      <c r="M13" s="508">
        <v>0.92803999999999998</v>
      </c>
    </row>
    <row r="14" spans="1:15" ht="12" customHeight="1">
      <c r="A14" s="254">
        <v>4</v>
      </c>
      <c r="B14" s="511" t="s">
        <v>38</v>
      </c>
      <c r="C14" s="508">
        <v>1774.4</v>
      </c>
      <c r="D14" s="509">
        <v>1759.9833333333333</v>
      </c>
      <c r="E14" s="509">
        <v>1740.1166666666668</v>
      </c>
      <c r="F14" s="509">
        <v>1705.8333333333335</v>
      </c>
      <c r="G14" s="509">
        <v>1685.9666666666669</v>
      </c>
      <c r="H14" s="509">
        <v>1794.2666666666667</v>
      </c>
      <c r="I14" s="509">
        <v>1814.133333333333</v>
      </c>
      <c r="J14" s="509">
        <v>1848.4166666666665</v>
      </c>
      <c r="K14" s="508">
        <v>1779.85</v>
      </c>
      <c r="L14" s="508">
        <v>1725.7</v>
      </c>
      <c r="M14" s="508">
        <v>8.9074399999999994</v>
      </c>
    </row>
    <row r="15" spans="1:15" ht="12" customHeight="1">
      <c r="A15" s="254">
        <v>5</v>
      </c>
      <c r="B15" s="511" t="s">
        <v>285</v>
      </c>
      <c r="C15" s="508">
        <v>1808</v>
      </c>
      <c r="D15" s="509">
        <v>1813.6666666666667</v>
      </c>
      <c r="E15" s="509">
        <v>1792.3333333333335</v>
      </c>
      <c r="F15" s="509">
        <v>1776.6666666666667</v>
      </c>
      <c r="G15" s="509">
        <v>1755.3333333333335</v>
      </c>
      <c r="H15" s="509">
        <v>1829.3333333333335</v>
      </c>
      <c r="I15" s="509">
        <v>1850.666666666667</v>
      </c>
      <c r="J15" s="509">
        <v>1866.3333333333335</v>
      </c>
      <c r="K15" s="508">
        <v>1835</v>
      </c>
      <c r="L15" s="508">
        <v>1798</v>
      </c>
      <c r="M15" s="508">
        <v>0.49413000000000001</v>
      </c>
    </row>
    <row r="16" spans="1:15" ht="12" customHeight="1">
      <c r="A16" s="254">
        <v>6</v>
      </c>
      <c r="B16" s="511" t="s">
        <v>286</v>
      </c>
      <c r="C16" s="508">
        <v>1092.7</v>
      </c>
      <c r="D16" s="509">
        <v>1095.3166666666666</v>
      </c>
      <c r="E16" s="509">
        <v>1048.6333333333332</v>
      </c>
      <c r="F16" s="509">
        <v>1004.5666666666666</v>
      </c>
      <c r="G16" s="509">
        <v>957.88333333333321</v>
      </c>
      <c r="H16" s="509">
        <v>1139.3833333333332</v>
      </c>
      <c r="I16" s="509">
        <v>1186.0666666666666</v>
      </c>
      <c r="J16" s="509">
        <v>1230.1333333333332</v>
      </c>
      <c r="K16" s="508">
        <v>1142</v>
      </c>
      <c r="L16" s="508">
        <v>1051.25</v>
      </c>
      <c r="M16" s="508">
        <v>6.0370299999999997</v>
      </c>
    </row>
    <row r="17" spans="1:13" ht="12" customHeight="1">
      <c r="A17" s="254">
        <v>7</v>
      </c>
      <c r="B17" s="511" t="s">
        <v>222</v>
      </c>
      <c r="C17" s="508">
        <v>1148.45</v>
      </c>
      <c r="D17" s="509">
        <v>1147.0333333333333</v>
      </c>
      <c r="E17" s="509">
        <v>1129.0166666666667</v>
      </c>
      <c r="F17" s="509">
        <v>1109.5833333333333</v>
      </c>
      <c r="G17" s="509">
        <v>1091.5666666666666</v>
      </c>
      <c r="H17" s="509">
        <v>1166.4666666666667</v>
      </c>
      <c r="I17" s="509">
        <v>1184.4833333333331</v>
      </c>
      <c r="J17" s="509">
        <v>1203.9166666666667</v>
      </c>
      <c r="K17" s="508">
        <v>1165.05</v>
      </c>
      <c r="L17" s="508">
        <v>1127.5999999999999</v>
      </c>
      <c r="M17" s="508">
        <v>7.5415700000000001</v>
      </c>
    </row>
    <row r="18" spans="1:13" ht="12" customHeight="1">
      <c r="A18" s="254">
        <v>8</v>
      </c>
      <c r="B18" s="511" t="s">
        <v>734</v>
      </c>
      <c r="C18" s="508">
        <v>631.85</v>
      </c>
      <c r="D18" s="509">
        <v>634.1</v>
      </c>
      <c r="E18" s="509">
        <v>628.65000000000009</v>
      </c>
      <c r="F18" s="509">
        <v>625.45000000000005</v>
      </c>
      <c r="G18" s="509">
        <v>620.00000000000011</v>
      </c>
      <c r="H18" s="509">
        <v>637.30000000000007</v>
      </c>
      <c r="I18" s="509">
        <v>642.75000000000011</v>
      </c>
      <c r="J18" s="509">
        <v>645.95000000000005</v>
      </c>
      <c r="K18" s="508">
        <v>639.54999999999995</v>
      </c>
      <c r="L18" s="508">
        <v>630.9</v>
      </c>
      <c r="M18" s="508">
        <v>1.82237</v>
      </c>
    </row>
    <row r="19" spans="1:13" ht="12" customHeight="1">
      <c r="A19" s="254">
        <v>9</v>
      </c>
      <c r="B19" s="511" t="s">
        <v>735</v>
      </c>
      <c r="C19" s="508">
        <v>1269.1500000000001</v>
      </c>
      <c r="D19" s="509">
        <v>1258.4166666666667</v>
      </c>
      <c r="E19" s="509">
        <v>1237.4833333333336</v>
      </c>
      <c r="F19" s="509">
        <v>1205.8166666666668</v>
      </c>
      <c r="G19" s="509">
        <v>1184.8833333333337</v>
      </c>
      <c r="H19" s="509">
        <v>1290.0833333333335</v>
      </c>
      <c r="I19" s="509">
        <v>1311.0166666666664</v>
      </c>
      <c r="J19" s="509">
        <v>1342.6833333333334</v>
      </c>
      <c r="K19" s="508">
        <v>1279.3499999999999</v>
      </c>
      <c r="L19" s="508">
        <v>1226.75</v>
      </c>
      <c r="M19" s="508">
        <v>3.42259</v>
      </c>
    </row>
    <row r="20" spans="1:13" ht="12" customHeight="1">
      <c r="A20" s="254">
        <v>10</v>
      </c>
      <c r="B20" s="511" t="s">
        <v>287</v>
      </c>
      <c r="C20" s="508">
        <v>2264.75</v>
      </c>
      <c r="D20" s="509">
        <v>2267.9</v>
      </c>
      <c r="E20" s="509">
        <v>2247.8000000000002</v>
      </c>
      <c r="F20" s="509">
        <v>2230.85</v>
      </c>
      <c r="G20" s="509">
        <v>2210.75</v>
      </c>
      <c r="H20" s="509">
        <v>2284.8500000000004</v>
      </c>
      <c r="I20" s="509">
        <v>2304.9499999999998</v>
      </c>
      <c r="J20" s="509">
        <v>2321.9000000000005</v>
      </c>
      <c r="K20" s="508">
        <v>2288</v>
      </c>
      <c r="L20" s="508">
        <v>2250.9499999999998</v>
      </c>
      <c r="M20" s="508">
        <v>0.43</v>
      </c>
    </row>
    <row r="21" spans="1:13" ht="12" customHeight="1">
      <c r="A21" s="254">
        <v>11</v>
      </c>
      <c r="B21" s="511" t="s">
        <v>288</v>
      </c>
      <c r="C21" s="508">
        <v>14497.75</v>
      </c>
      <c r="D21" s="509">
        <v>14422.583333333334</v>
      </c>
      <c r="E21" s="509">
        <v>14325.166666666668</v>
      </c>
      <c r="F21" s="509">
        <v>14152.583333333334</v>
      </c>
      <c r="G21" s="509">
        <v>14055.166666666668</v>
      </c>
      <c r="H21" s="509">
        <v>14595.166666666668</v>
      </c>
      <c r="I21" s="509">
        <v>14692.583333333336</v>
      </c>
      <c r="J21" s="509">
        <v>14865.166666666668</v>
      </c>
      <c r="K21" s="508">
        <v>14520</v>
      </c>
      <c r="L21" s="508">
        <v>14250</v>
      </c>
      <c r="M21" s="508">
        <v>0.19828000000000001</v>
      </c>
    </row>
    <row r="22" spans="1:13" ht="12" customHeight="1">
      <c r="A22" s="254">
        <v>12</v>
      </c>
      <c r="B22" s="511" t="s">
        <v>40</v>
      </c>
      <c r="C22" s="508">
        <v>851.5</v>
      </c>
      <c r="D22" s="509">
        <v>849.63333333333333</v>
      </c>
      <c r="E22" s="509">
        <v>838.31666666666661</v>
      </c>
      <c r="F22" s="509">
        <v>825.13333333333333</v>
      </c>
      <c r="G22" s="509">
        <v>813.81666666666661</v>
      </c>
      <c r="H22" s="509">
        <v>862.81666666666661</v>
      </c>
      <c r="I22" s="509">
        <v>874.13333333333344</v>
      </c>
      <c r="J22" s="509">
        <v>887.31666666666661</v>
      </c>
      <c r="K22" s="508">
        <v>860.95</v>
      </c>
      <c r="L22" s="508">
        <v>836.45</v>
      </c>
      <c r="M22" s="508">
        <v>59.968400000000003</v>
      </c>
    </row>
    <row r="23" spans="1:13">
      <c r="A23" s="254">
        <v>13</v>
      </c>
      <c r="B23" s="511" t="s">
        <v>289</v>
      </c>
      <c r="C23" s="508">
        <v>1141</v>
      </c>
      <c r="D23" s="509">
        <v>1147.05</v>
      </c>
      <c r="E23" s="509">
        <v>1124.0999999999999</v>
      </c>
      <c r="F23" s="509">
        <v>1107.2</v>
      </c>
      <c r="G23" s="509">
        <v>1084.25</v>
      </c>
      <c r="H23" s="509">
        <v>1163.9499999999998</v>
      </c>
      <c r="I23" s="509">
        <v>1186.9000000000001</v>
      </c>
      <c r="J23" s="509">
        <v>1203.7999999999997</v>
      </c>
      <c r="K23" s="508">
        <v>1170</v>
      </c>
      <c r="L23" s="508">
        <v>1130.1500000000001</v>
      </c>
      <c r="M23" s="508">
        <v>4.4840200000000001</v>
      </c>
    </row>
    <row r="24" spans="1:13">
      <c r="A24" s="254">
        <v>14</v>
      </c>
      <c r="B24" s="511" t="s">
        <v>41</v>
      </c>
      <c r="C24" s="508">
        <v>692.9</v>
      </c>
      <c r="D24" s="509">
        <v>690.2833333333333</v>
      </c>
      <c r="E24" s="509">
        <v>675.91666666666663</v>
      </c>
      <c r="F24" s="509">
        <v>658.93333333333328</v>
      </c>
      <c r="G24" s="509">
        <v>644.56666666666661</v>
      </c>
      <c r="H24" s="509">
        <v>707.26666666666665</v>
      </c>
      <c r="I24" s="509">
        <v>721.63333333333344</v>
      </c>
      <c r="J24" s="509">
        <v>738.61666666666667</v>
      </c>
      <c r="K24" s="508">
        <v>704.65</v>
      </c>
      <c r="L24" s="508">
        <v>673.3</v>
      </c>
      <c r="M24" s="508">
        <v>116.00467999999999</v>
      </c>
    </row>
    <row r="25" spans="1:13">
      <c r="A25" s="254">
        <v>15</v>
      </c>
      <c r="B25" s="511" t="s">
        <v>834</v>
      </c>
      <c r="C25" s="508">
        <v>525.45000000000005</v>
      </c>
      <c r="D25" s="509">
        <v>523.80000000000007</v>
      </c>
      <c r="E25" s="509">
        <v>518.15000000000009</v>
      </c>
      <c r="F25" s="509">
        <v>510.85</v>
      </c>
      <c r="G25" s="509">
        <v>505.20000000000005</v>
      </c>
      <c r="H25" s="509">
        <v>531.10000000000014</v>
      </c>
      <c r="I25" s="509">
        <v>536.75</v>
      </c>
      <c r="J25" s="509">
        <v>544.05000000000018</v>
      </c>
      <c r="K25" s="508">
        <v>529.45000000000005</v>
      </c>
      <c r="L25" s="508">
        <v>516.5</v>
      </c>
      <c r="M25" s="508">
        <v>11.03126</v>
      </c>
    </row>
    <row r="26" spans="1:13">
      <c r="A26" s="254">
        <v>16</v>
      </c>
      <c r="B26" s="511" t="s">
        <v>290</v>
      </c>
      <c r="C26" s="508">
        <v>758.05</v>
      </c>
      <c r="D26" s="509">
        <v>754.31666666666661</v>
      </c>
      <c r="E26" s="509">
        <v>740.63333333333321</v>
      </c>
      <c r="F26" s="509">
        <v>723.21666666666658</v>
      </c>
      <c r="G26" s="509">
        <v>709.53333333333319</v>
      </c>
      <c r="H26" s="509">
        <v>771.73333333333323</v>
      </c>
      <c r="I26" s="509">
        <v>785.41666666666663</v>
      </c>
      <c r="J26" s="509">
        <v>802.83333333333326</v>
      </c>
      <c r="K26" s="508">
        <v>768</v>
      </c>
      <c r="L26" s="508">
        <v>736.9</v>
      </c>
      <c r="M26" s="508">
        <v>3.91954</v>
      </c>
    </row>
    <row r="27" spans="1:13">
      <c r="A27" s="254">
        <v>17</v>
      </c>
      <c r="B27" s="511" t="s">
        <v>223</v>
      </c>
      <c r="C27" s="508">
        <v>129.69999999999999</v>
      </c>
      <c r="D27" s="509">
        <v>127.63333333333333</v>
      </c>
      <c r="E27" s="509">
        <v>124.56666666666666</v>
      </c>
      <c r="F27" s="509">
        <v>119.43333333333334</v>
      </c>
      <c r="G27" s="509">
        <v>116.36666666666667</v>
      </c>
      <c r="H27" s="509">
        <v>132.76666666666665</v>
      </c>
      <c r="I27" s="509">
        <v>135.83333333333331</v>
      </c>
      <c r="J27" s="509">
        <v>140.96666666666664</v>
      </c>
      <c r="K27" s="508">
        <v>130.69999999999999</v>
      </c>
      <c r="L27" s="508">
        <v>122.5</v>
      </c>
      <c r="M27" s="508">
        <v>128.82971000000001</v>
      </c>
    </row>
    <row r="28" spans="1:13">
      <c r="A28" s="254">
        <v>18</v>
      </c>
      <c r="B28" s="511" t="s">
        <v>224</v>
      </c>
      <c r="C28" s="508">
        <v>192.85</v>
      </c>
      <c r="D28" s="509">
        <v>190.73333333333335</v>
      </c>
      <c r="E28" s="509">
        <v>184.56666666666669</v>
      </c>
      <c r="F28" s="509">
        <v>176.28333333333333</v>
      </c>
      <c r="G28" s="509">
        <v>170.11666666666667</v>
      </c>
      <c r="H28" s="509">
        <v>199.01666666666671</v>
      </c>
      <c r="I28" s="509">
        <v>205.18333333333334</v>
      </c>
      <c r="J28" s="509">
        <v>213.46666666666673</v>
      </c>
      <c r="K28" s="508">
        <v>196.9</v>
      </c>
      <c r="L28" s="508">
        <v>182.45</v>
      </c>
      <c r="M28" s="508">
        <v>79.582400000000007</v>
      </c>
    </row>
    <row r="29" spans="1:13">
      <c r="A29" s="254">
        <v>19</v>
      </c>
      <c r="B29" s="511" t="s">
        <v>291</v>
      </c>
      <c r="C29" s="508">
        <v>348</v>
      </c>
      <c r="D29" s="509">
        <v>352.36666666666662</v>
      </c>
      <c r="E29" s="509">
        <v>339.63333333333321</v>
      </c>
      <c r="F29" s="509">
        <v>331.26666666666659</v>
      </c>
      <c r="G29" s="509">
        <v>318.53333333333319</v>
      </c>
      <c r="H29" s="509">
        <v>360.73333333333323</v>
      </c>
      <c r="I29" s="509">
        <v>373.4666666666667</v>
      </c>
      <c r="J29" s="509">
        <v>381.83333333333326</v>
      </c>
      <c r="K29" s="508">
        <v>365.1</v>
      </c>
      <c r="L29" s="508">
        <v>344</v>
      </c>
      <c r="M29" s="508">
        <v>2.7705199999999999</v>
      </c>
    </row>
    <row r="30" spans="1:13">
      <c r="A30" s="254">
        <v>20</v>
      </c>
      <c r="B30" s="511" t="s">
        <v>292</v>
      </c>
      <c r="C30" s="508">
        <v>322.2</v>
      </c>
      <c r="D30" s="509">
        <v>319.34999999999997</v>
      </c>
      <c r="E30" s="509">
        <v>315.84999999999991</v>
      </c>
      <c r="F30" s="509">
        <v>309.49999999999994</v>
      </c>
      <c r="G30" s="509">
        <v>305.99999999999989</v>
      </c>
      <c r="H30" s="509">
        <v>325.69999999999993</v>
      </c>
      <c r="I30" s="509">
        <v>329.20000000000005</v>
      </c>
      <c r="J30" s="509">
        <v>335.54999999999995</v>
      </c>
      <c r="K30" s="508">
        <v>322.85000000000002</v>
      </c>
      <c r="L30" s="508">
        <v>313</v>
      </c>
      <c r="M30" s="508">
        <v>6.67889</v>
      </c>
    </row>
    <row r="31" spans="1:13">
      <c r="A31" s="254">
        <v>21</v>
      </c>
      <c r="B31" s="511" t="s">
        <v>736</v>
      </c>
      <c r="C31" s="508">
        <v>5350.5</v>
      </c>
      <c r="D31" s="509">
        <v>5344.833333333333</v>
      </c>
      <c r="E31" s="509">
        <v>5230.6666666666661</v>
      </c>
      <c r="F31" s="509">
        <v>5110.833333333333</v>
      </c>
      <c r="G31" s="509">
        <v>4996.6666666666661</v>
      </c>
      <c r="H31" s="509">
        <v>5464.6666666666661</v>
      </c>
      <c r="I31" s="509">
        <v>5578.8333333333321</v>
      </c>
      <c r="J31" s="509">
        <v>5698.6666666666661</v>
      </c>
      <c r="K31" s="508">
        <v>5459</v>
      </c>
      <c r="L31" s="508">
        <v>5225</v>
      </c>
      <c r="M31" s="508">
        <v>0.78483000000000003</v>
      </c>
    </row>
    <row r="32" spans="1:13">
      <c r="A32" s="254">
        <v>22</v>
      </c>
      <c r="B32" s="511" t="s">
        <v>225</v>
      </c>
      <c r="C32" s="508">
        <v>1758.3</v>
      </c>
      <c r="D32" s="509">
        <v>1737.5333333333335</v>
      </c>
      <c r="E32" s="509">
        <v>1703.0666666666671</v>
      </c>
      <c r="F32" s="509">
        <v>1647.8333333333335</v>
      </c>
      <c r="G32" s="509">
        <v>1613.366666666667</v>
      </c>
      <c r="H32" s="509">
        <v>1792.7666666666671</v>
      </c>
      <c r="I32" s="509">
        <v>1827.2333333333338</v>
      </c>
      <c r="J32" s="509">
        <v>1882.4666666666672</v>
      </c>
      <c r="K32" s="508">
        <v>1772</v>
      </c>
      <c r="L32" s="508">
        <v>1682.3</v>
      </c>
      <c r="M32" s="508">
        <v>1.4781200000000001</v>
      </c>
    </row>
    <row r="33" spans="1:13">
      <c r="A33" s="254">
        <v>23</v>
      </c>
      <c r="B33" s="511" t="s">
        <v>293</v>
      </c>
      <c r="C33" s="508">
        <v>2146.25</v>
      </c>
      <c r="D33" s="509">
        <v>2160.9166666666665</v>
      </c>
      <c r="E33" s="509">
        <v>2127.833333333333</v>
      </c>
      <c r="F33" s="509">
        <v>2109.4166666666665</v>
      </c>
      <c r="G33" s="509">
        <v>2076.333333333333</v>
      </c>
      <c r="H33" s="509">
        <v>2179.333333333333</v>
      </c>
      <c r="I33" s="509">
        <v>2212.4166666666661</v>
      </c>
      <c r="J33" s="509">
        <v>2230.833333333333</v>
      </c>
      <c r="K33" s="508">
        <v>2194</v>
      </c>
      <c r="L33" s="508">
        <v>2142.5</v>
      </c>
      <c r="M33" s="508">
        <v>0.30719000000000002</v>
      </c>
    </row>
    <row r="34" spans="1:13">
      <c r="A34" s="254">
        <v>24</v>
      </c>
      <c r="B34" s="511" t="s">
        <v>737</v>
      </c>
      <c r="C34" s="508">
        <v>101.6</v>
      </c>
      <c r="D34" s="509">
        <v>102</v>
      </c>
      <c r="E34" s="509">
        <v>100.6</v>
      </c>
      <c r="F34" s="509">
        <v>99.6</v>
      </c>
      <c r="G34" s="509">
        <v>98.199999999999989</v>
      </c>
      <c r="H34" s="509">
        <v>103</v>
      </c>
      <c r="I34" s="509">
        <v>104.4</v>
      </c>
      <c r="J34" s="509">
        <v>105.4</v>
      </c>
      <c r="K34" s="508">
        <v>103.4</v>
      </c>
      <c r="L34" s="508">
        <v>101</v>
      </c>
      <c r="M34" s="508">
        <v>2.2045699999999999</v>
      </c>
    </row>
    <row r="35" spans="1:13">
      <c r="A35" s="254">
        <v>25</v>
      </c>
      <c r="B35" s="511" t="s">
        <v>294</v>
      </c>
      <c r="C35" s="508">
        <v>924.25</v>
      </c>
      <c r="D35" s="509">
        <v>923.83333333333337</v>
      </c>
      <c r="E35" s="509">
        <v>908.7166666666667</v>
      </c>
      <c r="F35" s="509">
        <v>893.18333333333328</v>
      </c>
      <c r="G35" s="509">
        <v>878.06666666666661</v>
      </c>
      <c r="H35" s="509">
        <v>939.36666666666679</v>
      </c>
      <c r="I35" s="509">
        <v>954.48333333333335</v>
      </c>
      <c r="J35" s="509">
        <v>970.01666666666688</v>
      </c>
      <c r="K35" s="508">
        <v>938.95</v>
      </c>
      <c r="L35" s="508">
        <v>908.3</v>
      </c>
      <c r="M35" s="508">
        <v>4.4415500000000003</v>
      </c>
    </row>
    <row r="36" spans="1:13">
      <c r="A36" s="254">
        <v>26</v>
      </c>
      <c r="B36" s="511" t="s">
        <v>226</v>
      </c>
      <c r="C36" s="508">
        <v>2827.3</v>
      </c>
      <c r="D36" s="509">
        <v>2801.4666666666667</v>
      </c>
      <c r="E36" s="509">
        <v>2747.9333333333334</v>
      </c>
      <c r="F36" s="509">
        <v>2668.5666666666666</v>
      </c>
      <c r="G36" s="509">
        <v>2615.0333333333333</v>
      </c>
      <c r="H36" s="509">
        <v>2880.8333333333335</v>
      </c>
      <c r="I36" s="509">
        <v>2934.3666666666672</v>
      </c>
      <c r="J36" s="509">
        <v>3013.7333333333336</v>
      </c>
      <c r="K36" s="508">
        <v>2855</v>
      </c>
      <c r="L36" s="508">
        <v>2722.1</v>
      </c>
      <c r="M36" s="508">
        <v>0.75866999999999996</v>
      </c>
    </row>
    <row r="37" spans="1:13">
      <c r="A37" s="254">
        <v>27</v>
      </c>
      <c r="B37" s="511" t="s">
        <v>738</v>
      </c>
      <c r="C37" s="508">
        <v>5079.6000000000004</v>
      </c>
      <c r="D37" s="509">
        <v>5094.5333333333338</v>
      </c>
      <c r="E37" s="509">
        <v>5041.0666666666675</v>
      </c>
      <c r="F37" s="509">
        <v>5002.5333333333338</v>
      </c>
      <c r="G37" s="509">
        <v>4949.0666666666675</v>
      </c>
      <c r="H37" s="509">
        <v>5133.0666666666675</v>
      </c>
      <c r="I37" s="509">
        <v>5186.5333333333328</v>
      </c>
      <c r="J37" s="509">
        <v>5225.0666666666675</v>
      </c>
      <c r="K37" s="508">
        <v>5148</v>
      </c>
      <c r="L37" s="508">
        <v>5056</v>
      </c>
      <c r="M37" s="508">
        <v>0.1419</v>
      </c>
    </row>
    <row r="38" spans="1:13">
      <c r="A38" s="254">
        <v>28</v>
      </c>
      <c r="B38" s="511" t="s">
        <v>801</v>
      </c>
      <c r="C38" s="508">
        <v>19.649999999999999</v>
      </c>
      <c r="D38" s="509">
        <v>19.749999999999996</v>
      </c>
      <c r="E38" s="509">
        <v>19.549999999999994</v>
      </c>
      <c r="F38" s="509">
        <v>19.449999999999996</v>
      </c>
      <c r="G38" s="509">
        <v>19.249999999999993</v>
      </c>
      <c r="H38" s="509">
        <v>19.849999999999994</v>
      </c>
      <c r="I38" s="509">
        <v>20.049999999999997</v>
      </c>
      <c r="J38" s="509">
        <v>20.149999999999995</v>
      </c>
      <c r="K38" s="508">
        <v>19.95</v>
      </c>
      <c r="L38" s="508">
        <v>19.649999999999999</v>
      </c>
      <c r="M38" s="508">
        <v>77.443600000000004</v>
      </c>
    </row>
    <row r="39" spans="1:13">
      <c r="A39" s="254">
        <v>29</v>
      </c>
      <c r="B39" s="511" t="s">
        <v>44</v>
      </c>
      <c r="C39" s="508">
        <v>900</v>
      </c>
      <c r="D39" s="509">
        <v>895.0333333333333</v>
      </c>
      <c r="E39" s="509">
        <v>886.06666666666661</v>
      </c>
      <c r="F39" s="509">
        <v>872.13333333333333</v>
      </c>
      <c r="G39" s="509">
        <v>863.16666666666663</v>
      </c>
      <c r="H39" s="509">
        <v>908.96666666666658</v>
      </c>
      <c r="I39" s="509">
        <v>917.93333333333328</v>
      </c>
      <c r="J39" s="509">
        <v>931.86666666666656</v>
      </c>
      <c r="K39" s="508">
        <v>904</v>
      </c>
      <c r="L39" s="508">
        <v>881.1</v>
      </c>
      <c r="M39" s="508">
        <v>6.9402299999999997</v>
      </c>
    </row>
    <row r="40" spans="1:13">
      <c r="A40" s="254">
        <v>30</v>
      </c>
      <c r="B40" s="511" t="s">
        <v>296</v>
      </c>
      <c r="C40" s="508">
        <v>3201.95</v>
      </c>
      <c r="D40" s="509">
        <v>3214.65</v>
      </c>
      <c r="E40" s="509">
        <v>3148.3</v>
      </c>
      <c r="F40" s="509">
        <v>3094.65</v>
      </c>
      <c r="G40" s="509">
        <v>3028.3</v>
      </c>
      <c r="H40" s="509">
        <v>3268.3</v>
      </c>
      <c r="I40" s="509">
        <v>3334.6499999999996</v>
      </c>
      <c r="J40" s="509">
        <v>3388.3</v>
      </c>
      <c r="K40" s="508">
        <v>3281</v>
      </c>
      <c r="L40" s="508">
        <v>3161</v>
      </c>
      <c r="M40" s="508">
        <v>0.98155999999999999</v>
      </c>
    </row>
    <row r="41" spans="1:13">
      <c r="A41" s="254">
        <v>31</v>
      </c>
      <c r="B41" s="511" t="s">
        <v>45</v>
      </c>
      <c r="C41" s="508">
        <v>277.89999999999998</v>
      </c>
      <c r="D41" s="509">
        <v>277.01666666666665</v>
      </c>
      <c r="E41" s="509">
        <v>274.38333333333333</v>
      </c>
      <c r="F41" s="509">
        <v>270.86666666666667</v>
      </c>
      <c r="G41" s="509">
        <v>268.23333333333335</v>
      </c>
      <c r="H41" s="509">
        <v>280.5333333333333</v>
      </c>
      <c r="I41" s="509">
        <v>283.16666666666663</v>
      </c>
      <c r="J41" s="509">
        <v>286.68333333333328</v>
      </c>
      <c r="K41" s="508">
        <v>279.64999999999998</v>
      </c>
      <c r="L41" s="508">
        <v>273.5</v>
      </c>
      <c r="M41" s="508">
        <v>40.954410000000003</v>
      </c>
    </row>
    <row r="42" spans="1:13">
      <c r="A42" s="254">
        <v>32</v>
      </c>
      <c r="B42" s="511" t="s">
        <v>46</v>
      </c>
      <c r="C42" s="508">
        <v>3081.15</v>
      </c>
      <c r="D42" s="509">
        <v>3062.2333333333336</v>
      </c>
      <c r="E42" s="509">
        <v>3026.4666666666672</v>
      </c>
      <c r="F42" s="509">
        <v>2971.7833333333338</v>
      </c>
      <c r="G42" s="509">
        <v>2936.0166666666673</v>
      </c>
      <c r="H42" s="509">
        <v>3116.916666666667</v>
      </c>
      <c r="I42" s="509">
        <v>3152.6833333333334</v>
      </c>
      <c r="J42" s="509">
        <v>3207.3666666666668</v>
      </c>
      <c r="K42" s="508">
        <v>3098</v>
      </c>
      <c r="L42" s="508">
        <v>3007.55</v>
      </c>
      <c r="M42" s="508">
        <v>6.7821800000000003</v>
      </c>
    </row>
    <row r="43" spans="1:13">
      <c r="A43" s="254">
        <v>33</v>
      </c>
      <c r="B43" s="511" t="s">
        <v>47</v>
      </c>
      <c r="C43" s="508">
        <v>244.85</v>
      </c>
      <c r="D43" s="509">
        <v>242.88333333333333</v>
      </c>
      <c r="E43" s="509">
        <v>236.96666666666664</v>
      </c>
      <c r="F43" s="509">
        <v>229.08333333333331</v>
      </c>
      <c r="G43" s="509">
        <v>223.16666666666663</v>
      </c>
      <c r="H43" s="509">
        <v>250.76666666666665</v>
      </c>
      <c r="I43" s="509">
        <v>256.68333333333334</v>
      </c>
      <c r="J43" s="509">
        <v>264.56666666666666</v>
      </c>
      <c r="K43" s="508">
        <v>248.8</v>
      </c>
      <c r="L43" s="508">
        <v>235</v>
      </c>
      <c r="M43" s="508">
        <v>149.41185999999999</v>
      </c>
    </row>
    <row r="44" spans="1:13">
      <c r="A44" s="254">
        <v>34</v>
      </c>
      <c r="B44" s="511" t="s">
        <v>48</v>
      </c>
      <c r="C44" s="508">
        <v>129.65</v>
      </c>
      <c r="D44" s="509">
        <v>130.16666666666666</v>
      </c>
      <c r="E44" s="509">
        <v>125.98333333333332</v>
      </c>
      <c r="F44" s="509">
        <v>122.31666666666666</v>
      </c>
      <c r="G44" s="509">
        <v>118.13333333333333</v>
      </c>
      <c r="H44" s="509">
        <v>133.83333333333331</v>
      </c>
      <c r="I44" s="509">
        <v>138.01666666666665</v>
      </c>
      <c r="J44" s="509">
        <v>141.68333333333331</v>
      </c>
      <c r="K44" s="508">
        <v>134.35</v>
      </c>
      <c r="L44" s="508">
        <v>126.5</v>
      </c>
      <c r="M44" s="508">
        <v>348.97746000000001</v>
      </c>
    </row>
    <row r="45" spans="1:13">
      <c r="A45" s="254">
        <v>35</v>
      </c>
      <c r="B45" s="511" t="s">
        <v>297</v>
      </c>
      <c r="C45" s="508">
        <v>111.85</v>
      </c>
      <c r="D45" s="509">
        <v>112.46666666666665</v>
      </c>
      <c r="E45" s="509">
        <v>110.48333333333331</v>
      </c>
      <c r="F45" s="509">
        <v>109.11666666666665</v>
      </c>
      <c r="G45" s="509">
        <v>107.1333333333333</v>
      </c>
      <c r="H45" s="509">
        <v>113.83333333333331</v>
      </c>
      <c r="I45" s="509">
        <v>115.81666666666666</v>
      </c>
      <c r="J45" s="509">
        <v>117.18333333333332</v>
      </c>
      <c r="K45" s="508">
        <v>114.45</v>
      </c>
      <c r="L45" s="508">
        <v>111.1</v>
      </c>
      <c r="M45" s="508">
        <v>9.4404500000000002</v>
      </c>
    </row>
    <row r="46" spans="1:13">
      <c r="A46" s="254">
        <v>36</v>
      </c>
      <c r="B46" s="511" t="s">
        <v>50</v>
      </c>
      <c r="C46" s="508">
        <v>2362.3000000000002</v>
      </c>
      <c r="D46" s="509">
        <v>2344.0666666666671</v>
      </c>
      <c r="E46" s="509">
        <v>2318.233333333334</v>
      </c>
      <c r="F46" s="509">
        <v>2274.166666666667</v>
      </c>
      <c r="G46" s="509">
        <v>2248.3333333333339</v>
      </c>
      <c r="H46" s="509">
        <v>2388.1333333333341</v>
      </c>
      <c r="I46" s="509">
        <v>2413.9666666666672</v>
      </c>
      <c r="J46" s="509">
        <v>2458.0333333333342</v>
      </c>
      <c r="K46" s="508">
        <v>2369.9</v>
      </c>
      <c r="L46" s="508">
        <v>2300</v>
      </c>
      <c r="M46" s="508">
        <v>25.45806</v>
      </c>
    </row>
    <row r="47" spans="1:13">
      <c r="A47" s="254">
        <v>37</v>
      </c>
      <c r="B47" s="511" t="s">
        <v>298</v>
      </c>
      <c r="C47" s="508">
        <v>143.35</v>
      </c>
      <c r="D47" s="509">
        <v>145.01666666666665</v>
      </c>
      <c r="E47" s="509">
        <v>141.33333333333331</v>
      </c>
      <c r="F47" s="509">
        <v>139.31666666666666</v>
      </c>
      <c r="G47" s="509">
        <v>135.63333333333333</v>
      </c>
      <c r="H47" s="509">
        <v>147.0333333333333</v>
      </c>
      <c r="I47" s="509">
        <v>150.71666666666664</v>
      </c>
      <c r="J47" s="509">
        <v>152.73333333333329</v>
      </c>
      <c r="K47" s="508">
        <v>148.69999999999999</v>
      </c>
      <c r="L47" s="508">
        <v>143</v>
      </c>
      <c r="M47" s="508">
        <v>1.3507400000000001</v>
      </c>
    </row>
    <row r="48" spans="1:13">
      <c r="A48" s="254">
        <v>38</v>
      </c>
      <c r="B48" s="511" t="s">
        <v>299</v>
      </c>
      <c r="C48" s="508">
        <v>3455.85</v>
      </c>
      <c r="D48" s="509">
        <v>3465.3333333333335</v>
      </c>
      <c r="E48" s="509">
        <v>3430.666666666667</v>
      </c>
      <c r="F48" s="509">
        <v>3405.4833333333336</v>
      </c>
      <c r="G48" s="509">
        <v>3370.8166666666671</v>
      </c>
      <c r="H48" s="509">
        <v>3490.5166666666669</v>
      </c>
      <c r="I48" s="509">
        <v>3525.1833333333338</v>
      </c>
      <c r="J48" s="509">
        <v>3550.3666666666668</v>
      </c>
      <c r="K48" s="508">
        <v>3500</v>
      </c>
      <c r="L48" s="508">
        <v>3440.15</v>
      </c>
      <c r="M48" s="508">
        <v>0.22117999999999999</v>
      </c>
    </row>
    <row r="49" spans="1:13">
      <c r="A49" s="254">
        <v>39</v>
      </c>
      <c r="B49" s="511" t="s">
        <v>300</v>
      </c>
      <c r="C49" s="508">
        <v>2196.9</v>
      </c>
      <c r="D49" s="509">
        <v>2186.5166666666664</v>
      </c>
      <c r="E49" s="509">
        <v>2153.0333333333328</v>
      </c>
      <c r="F49" s="509">
        <v>2109.1666666666665</v>
      </c>
      <c r="G49" s="509">
        <v>2075.6833333333329</v>
      </c>
      <c r="H49" s="509">
        <v>2230.3833333333328</v>
      </c>
      <c r="I49" s="509">
        <v>2263.8666666666663</v>
      </c>
      <c r="J49" s="509">
        <v>2307.7333333333327</v>
      </c>
      <c r="K49" s="508">
        <v>2220</v>
      </c>
      <c r="L49" s="508">
        <v>2142.65</v>
      </c>
      <c r="M49" s="508">
        <v>1.16757</v>
      </c>
    </row>
    <row r="50" spans="1:13">
      <c r="A50" s="254">
        <v>40</v>
      </c>
      <c r="B50" s="511" t="s">
        <v>301</v>
      </c>
      <c r="C50" s="508">
        <v>6591.85</v>
      </c>
      <c r="D50" s="509">
        <v>6622.3833333333341</v>
      </c>
      <c r="E50" s="509">
        <v>6523.7666666666682</v>
      </c>
      <c r="F50" s="509">
        <v>6455.6833333333343</v>
      </c>
      <c r="G50" s="509">
        <v>6357.0666666666684</v>
      </c>
      <c r="H50" s="509">
        <v>6690.4666666666681</v>
      </c>
      <c r="I50" s="509">
        <v>6789.0833333333348</v>
      </c>
      <c r="J50" s="509">
        <v>6857.1666666666679</v>
      </c>
      <c r="K50" s="508">
        <v>6721</v>
      </c>
      <c r="L50" s="508">
        <v>6554.3</v>
      </c>
      <c r="M50" s="508">
        <v>0.25829000000000002</v>
      </c>
    </row>
    <row r="51" spans="1:13">
      <c r="A51" s="254">
        <v>41</v>
      </c>
      <c r="B51" s="511" t="s">
        <v>52</v>
      </c>
      <c r="C51" s="508">
        <v>873.65</v>
      </c>
      <c r="D51" s="509">
        <v>867.35</v>
      </c>
      <c r="E51" s="509">
        <v>855.7</v>
      </c>
      <c r="F51" s="509">
        <v>837.75</v>
      </c>
      <c r="G51" s="509">
        <v>826.1</v>
      </c>
      <c r="H51" s="509">
        <v>885.30000000000007</v>
      </c>
      <c r="I51" s="509">
        <v>896.94999999999993</v>
      </c>
      <c r="J51" s="509">
        <v>914.90000000000009</v>
      </c>
      <c r="K51" s="508">
        <v>879</v>
      </c>
      <c r="L51" s="508">
        <v>849.4</v>
      </c>
      <c r="M51" s="508">
        <v>16.53424</v>
      </c>
    </row>
    <row r="52" spans="1:13">
      <c r="A52" s="254">
        <v>42</v>
      </c>
      <c r="B52" s="511" t="s">
        <v>302</v>
      </c>
      <c r="C52" s="508">
        <v>484.8</v>
      </c>
      <c r="D52" s="509">
        <v>482.63333333333338</v>
      </c>
      <c r="E52" s="509">
        <v>479.26666666666677</v>
      </c>
      <c r="F52" s="509">
        <v>473.73333333333341</v>
      </c>
      <c r="G52" s="509">
        <v>470.36666666666679</v>
      </c>
      <c r="H52" s="509">
        <v>488.16666666666674</v>
      </c>
      <c r="I52" s="509">
        <v>491.53333333333342</v>
      </c>
      <c r="J52" s="509">
        <v>497.06666666666672</v>
      </c>
      <c r="K52" s="508">
        <v>486</v>
      </c>
      <c r="L52" s="508">
        <v>477.1</v>
      </c>
      <c r="M52" s="508">
        <v>1.35236</v>
      </c>
    </row>
    <row r="53" spans="1:13">
      <c r="A53" s="254">
        <v>43</v>
      </c>
      <c r="B53" s="511" t="s">
        <v>227</v>
      </c>
      <c r="C53" s="508">
        <v>2908.45</v>
      </c>
      <c r="D53" s="509">
        <v>2944.2000000000003</v>
      </c>
      <c r="E53" s="509">
        <v>2864.2500000000005</v>
      </c>
      <c r="F53" s="509">
        <v>2820.05</v>
      </c>
      <c r="G53" s="509">
        <v>2740.1000000000004</v>
      </c>
      <c r="H53" s="509">
        <v>2988.4000000000005</v>
      </c>
      <c r="I53" s="509">
        <v>3068.3500000000004</v>
      </c>
      <c r="J53" s="509">
        <v>3112.5500000000006</v>
      </c>
      <c r="K53" s="508">
        <v>3024.15</v>
      </c>
      <c r="L53" s="508">
        <v>2900</v>
      </c>
      <c r="M53" s="508">
        <v>4.3992000000000004</v>
      </c>
    </row>
    <row r="54" spans="1:13">
      <c r="A54" s="254">
        <v>44</v>
      </c>
      <c r="B54" s="511" t="s">
        <v>54</v>
      </c>
      <c r="C54" s="508">
        <v>728.55</v>
      </c>
      <c r="D54" s="509">
        <v>731.43333333333339</v>
      </c>
      <c r="E54" s="509">
        <v>719.36666666666679</v>
      </c>
      <c r="F54" s="509">
        <v>710.18333333333339</v>
      </c>
      <c r="G54" s="509">
        <v>698.11666666666679</v>
      </c>
      <c r="H54" s="509">
        <v>740.61666666666679</v>
      </c>
      <c r="I54" s="509">
        <v>752.68333333333339</v>
      </c>
      <c r="J54" s="509">
        <v>761.86666666666679</v>
      </c>
      <c r="K54" s="508">
        <v>743.5</v>
      </c>
      <c r="L54" s="508">
        <v>722.25</v>
      </c>
      <c r="M54" s="508">
        <v>143.01186999999999</v>
      </c>
    </row>
    <row r="55" spans="1:13">
      <c r="A55" s="254">
        <v>45</v>
      </c>
      <c r="B55" s="511" t="s">
        <v>303</v>
      </c>
      <c r="C55" s="508">
        <v>1898.7</v>
      </c>
      <c r="D55" s="509">
        <v>1920.3166666666666</v>
      </c>
      <c r="E55" s="509">
        <v>1841.6333333333332</v>
      </c>
      <c r="F55" s="509">
        <v>1784.5666666666666</v>
      </c>
      <c r="G55" s="509">
        <v>1705.8833333333332</v>
      </c>
      <c r="H55" s="509">
        <v>1977.3833333333332</v>
      </c>
      <c r="I55" s="509">
        <v>2056.0666666666666</v>
      </c>
      <c r="J55" s="509">
        <v>2113.1333333333332</v>
      </c>
      <c r="K55" s="508">
        <v>1999</v>
      </c>
      <c r="L55" s="508">
        <v>1863.25</v>
      </c>
      <c r="M55" s="508">
        <v>0.50897999999999999</v>
      </c>
    </row>
    <row r="56" spans="1:13">
      <c r="A56" s="254">
        <v>46</v>
      </c>
      <c r="B56" s="511" t="s">
        <v>304</v>
      </c>
      <c r="C56" s="508">
        <v>1165.0999999999999</v>
      </c>
      <c r="D56" s="509">
        <v>1143.3666666666666</v>
      </c>
      <c r="E56" s="509">
        <v>1101.7333333333331</v>
      </c>
      <c r="F56" s="509">
        <v>1038.3666666666666</v>
      </c>
      <c r="G56" s="509">
        <v>996.73333333333312</v>
      </c>
      <c r="H56" s="509">
        <v>1206.7333333333331</v>
      </c>
      <c r="I56" s="509">
        <v>1248.3666666666668</v>
      </c>
      <c r="J56" s="509">
        <v>1311.7333333333331</v>
      </c>
      <c r="K56" s="508">
        <v>1185</v>
      </c>
      <c r="L56" s="508">
        <v>1080</v>
      </c>
      <c r="M56" s="508">
        <v>22.508489999999998</v>
      </c>
    </row>
    <row r="57" spans="1:13">
      <c r="A57" s="254">
        <v>47</v>
      </c>
      <c r="B57" s="511" t="s">
        <v>305</v>
      </c>
      <c r="C57" s="508">
        <v>577.15</v>
      </c>
      <c r="D57" s="509">
        <v>580.25</v>
      </c>
      <c r="E57" s="509">
        <v>573</v>
      </c>
      <c r="F57" s="509">
        <v>568.85</v>
      </c>
      <c r="G57" s="509">
        <v>561.6</v>
      </c>
      <c r="H57" s="509">
        <v>584.4</v>
      </c>
      <c r="I57" s="509">
        <v>591.65</v>
      </c>
      <c r="J57" s="509">
        <v>595.79999999999995</v>
      </c>
      <c r="K57" s="508">
        <v>587.5</v>
      </c>
      <c r="L57" s="508">
        <v>576.1</v>
      </c>
      <c r="M57" s="508">
        <v>2.97967</v>
      </c>
    </row>
    <row r="58" spans="1:13">
      <c r="A58" s="254">
        <v>48</v>
      </c>
      <c r="B58" s="511" t="s">
        <v>55</v>
      </c>
      <c r="C58" s="508">
        <v>3814.05</v>
      </c>
      <c r="D58" s="509">
        <v>3807.9500000000003</v>
      </c>
      <c r="E58" s="509">
        <v>3757.1000000000004</v>
      </c>
      <c r="F58" s="509">
        <v>3700.15</v>
      </c>
      <c r="G58" s="509">
        <v>3649.3</v>
      </c>
      <c r="H58" s="509">
        <v>3864.9000000000005</v>
      </c>
      <c r="I58" s="509">
        <v>3915.75</v>
      </c>
      <c r="J58" s="509">
        <v>3972.7000000000007</v>
      </c>
      <c r="K58" s="508">
        <v>3858.8</v>
      </c>
      <c r="L58" s="508">
        <v>3751</v>
      </c>
      <c r="M58" s="508">
        <v>7.2458900000000002</v>
      </c>
    </row>
    <row r="59" spans="1:13">
      <c r="A59" s="254">
        <v>49</v>
      </c>
      <c r="B59" s="511" t="s">
        <v>306</v>
      </c>
      <c r="C59" s="508">
        <v>246</v>
      </c>
      <c r="D59" s="509">
        <v>247.93333333333331</v>
      </c>
      <c r="E59" s="509">
        <v>242.11666666666662</v>
      </c>
      <c r="F59" s="509">
        <v>238.23333333333332</v>
      </c>
      <c r="G59" s="509">
        <v>232.41666666666663</v>
      </c>
      <c r="H59" s="509">
        <v>251.81666666666661</v>
      </c>
      <c r="I59" s="509">
        <v>257.63333333333327</v>
      </c>
      <c r="J59" s="509">
        <v>261.51666666666659</v>
      </c>
      <c r="K59" s="508">
        <v>253.75</v>
      </c>
      <c r="L59" s="508">
        <v>244.05</v>
      </c>
      <c r="M59" s="508">
        <v>5.6110100000000003</v>
      </c>
    </row>
    <row r="60" spans="1:13" ht="12" customHeight="1">
      <c r="A60" s="254">
        <v>50</v>
      </c>
      <c r="B60" s="511" t="s">
        <v>307</v>
      </c>
      <c r="C60" s="508">
        <v>990.1</v>
      </c>
      <c r="D60" s="509">
        <v>987.69999999999993</v>
      </c>
      <c r="E60" s="509">
        <v>967.39999999999986</v>
      </c>
      <c r="F60" s="509">
        <v>944.69999999999993</v>
      </c>
      <c r="G60" s="509">
        <v>924.39999999999986</v>
      </c>
      <c r="H60" s="509">
        <v>1010.3999999999999</v>
      </c>
      <c r="I60" s="509">
        <v>1030.6999999999998</v>
      </c>
      <c r="J60" s="509">
        <v>1053.3999999999999</v>
      </c>
      <c r="K60" s="508">
        <v>1008</v>
      </c>
      <c r="L60" s="508">
        <v>965</v>
      </c>
      <c r="M60" s="508">
        <v>2.78803</v>
      </c>
    </row>
    <row r="61" spans="1:13">
      <c r="A61" s="254">
        <v>51</v>
      </c>
      <c r="B61" s="511" t="s">
        <v>58</v>
      </c>
      <c r="C61" s="508">
        <v>5266.8</v>
      </c>
      <c r="D61" s="509">
        <v>5277.2333333333336</v>
      </c>
      <c r="E61" s="509">
        <v>5184.5666666666675</v>
      </c>
      <c r="F61" s="509">
        <v>5102.3333333333339</v>
      </c>
      <c r="G61" s="509">
        <v>5009.6666666666679</v>
      </c>
      <c r="H61" s="509">
        <v>5359.4666666666672</v>
      </c>
      <c r="I61" s="509">
        <v>5452.1333333333332</v>
      </c>
      <c r="J61" s="509">
        <v>5534.3666666666668</v>
      </c>
      <c r="K61" s="508">
        <v>5369.9</v>
      </c>
      <c r="L61" s="508">
        <v>5195</v>
      </c>
      <c r="M61" s="508">
        <v>20.318809999999999</v>
      </c>
    </row>
    <row r="62" spans="1:13">
      <c r="A62" s="254">
        <v>52</v>
      </c>
      <c r="B62" s="511" t="s">
        <v>57</v>
      </c>
      <c r="C62" s="508">
        <v>9774.0499999999993</v>
      </c>
      <c r="D62" s="509">
        <v>9745.4500000000007</v>
      </c>
      <c r="E62" s="509">
        <v>9642.3000000000011</v>
      </c>
      <c r="F62" s="509">
        <v>9510.5500000000011</v>
      </c>
      <c r="G62" s="509">
        <v>9407.4000000000015</v>
      </c>
      <c r="H62" s="509">
        <v>9877.2000000000007</v>
      </c>
      <c r="I62" s="509">
        <v>9980.3500000000022</v>
      </c>
      <c r="J62" s="509">
        <v>10112.1</v>
      </c>
      <c r="K62" s="508">
        <v>9848.6</v>
      </c>
      <c r="L62" s="508">
        <v>9613.7000000000007</v>
      </c>
      <c r="M62" s="508">
        <v>3.22437</v>
      </c>
    </row>
    <row r="63" spans="1:13">
      <c r="A63" s="254">
        <v>53</v>
      </c>
      <c r="B63" s="511" t="s">
        <v>228</v>
      </c>
      <c r="C63" s="508">
        <v>3594.1</v>
      </c>
      <c r="D63" s="509">
        <v>3616.1333333333332</v>
      </c>
      <c r="E63" s="509">
        <v>3538.9666666666662</v>
      </c>
      <c r="F63" s="509">
        <v>3483.833333333333</v>
      </c>
      <c r="G63" s="509">
        <v>3406.6666666666661</v>
      </c>
      <c r="H63" s="509">
        <v>3671.2666666666664</v>
      </c>
      <c r="I63" s="509">
        <v>3748.4333333333334</v>
      </c>
      <c r="J63" s="509">
        <v>3803.5666666666666</v>
      </c>
      <c r="K63" s="508">
        <v>3693.3</v>
      </c>
      <c r="L63" s="508">
        <v>3561</v>
      </c>
      <c r="M63" s="508">
        <v>0.76866999999999996</v>
      </c>
    </row>
    <row r="64" spans="1:13">
      <c r="A64" s="254">
        <v>54</v>
      </c>
      <c r="B64" s="511" t="s">
        <v>59</v>
      </c>
      <c r="C64" s="508">
        <v>1584.8</v>
      </c>
      <c r="D64" s="509">
        <v>1579.6499999999999</v>
      </c>
      <c r="E64" s="509">
        <v>1561.1499999999996</v>
      </c>
      <c r="F64" s="509">
        <v>1537.4999999999998</v>
      </c>
      <c r="G64" s="509">
        <v>1518.9999999999995</v>
      </c>
      <c r="H64" s="509">
        <v>1603.2999999999997</v>
      </c>
      <c r="I64" s="509">
        <v>1621.8000000000002</v>
      </c>
      <c r="J64" s="509">
        <v>1645.4499999999998</v>
      </c>
      <c r="K64" s="508">
        <v>1598.15</v>
      </c>
      <c r="L64" s="508">
        <v>1556</v>
      </c>
      <c r="M64" s="508">
        <v>3.6551300000000002</v>
      </c>
    </row>
    <row r="65" spans="1:13">
      <c r="A65" s="254">
        <v>55</v>
      </c>
      <c r="B65" s="511" t="s">
        <v>308</v>
      </c>
      <c r="C65" s="508">
        <v>125.65</v>
      </c>
      <c r="D65" s="509">
        <v>125.98333333333333</v>
      </c>
      <c r="E65" s="509">
        <v>123.71666666666667</v>
      </c>
      <c r="F65" s="509">
        <v>121.78333333333333</v>
      </c>
      <c r="G65" s="509">
        <v>119.51666666666667</v>
      </c>
      <c r="H65" s="509">
        <v>127.91666666666667</v>
      </c>
      <c r="I65" s="509">
        <v>130.18333333333334</v>
      </c>
      <c r="J65" s="509">
        <v>132.11666666666667</v>
      </c>
      <c r="K65" s="508">
        <v>128.25</v>
      </c>
      <c r="L65" s="508">
        <v>124.05</v>
      </c>
      <c r="M65" s="508">
        <v>15.29035</v>
      </c>
    </row>
    <row r="66" spans="1:13">
      <c r="A66" s="254">
        <v>56</v>
      </c>
      <c r="B66" s="511" t="s">
        <v>309</v>
      </c>
      <c r="C66" s="508">
        <v>181.4</v>
      </c>
      <c r="D66" s="509">
        <v>180.58333333333334</v>
      </c>
      <c r="E66" s="509">
        <v>176.76666666666668</v>
      </c>
      <c r="F66" s="509">
        <v>172.13333333333333</v>
      </c>
      <c r="G66" s="509">
        <v>168.31666666666666</v>
      </c>
      <c r="H66" s="509">
        <v>185.2166666666667</v>
      </c>
      <c r="I66" s="509">
        <v>189.03333333333336</v>
      </c>
      <c r="J66" s="509">
        <v>193.66666666666671</v>
      </c>
      <c r="K66" s="508">
        <v>184.4</v>
      </c>
      <c r="L66" s="508">
        <v>175.95</v>
      </c>
      <c r="M66" s="508">
        <v>16.271170000000001</v>
      </c>
    </row>
    <row r="67" spans="1:13">
      <c r="A67" s="254">
        <v>57</v>
      </c>
      <c r="B67" s="511" t="s">
        <v>229</v>
      </c>
      <c r="C67" s="508">
        <v>338.4</v>
      </c>
      <c r="D67" s="509">
        <v>341.9666666666667</v>
      </c>
      <c r="E67" s="509">
        <v>332.68333333333339</v>
      </c>
      <c r="F67" s="509">
        <v>326.9666666666667</v>
      </c>
      <c r="G67" s="509">
        <v>317.68333333333339</v>
      </c>
      <c r="H67" s="509">
        <v>347.68333333333339</v>
      </c>
      <c r="I67" s="509">
        <v>356.9666666666667</v>
      </c>
      <c r="J67" s="509">
        <v>362.68333333333339</v>
      </c>
      <c r="K67" s="508">
        <v>351.25</v>
      </c>
      <c r="L67" s="508">
        <v>336.25</v>
      </c>
      <c r="M67" s="508">
        <v>63.568719999999999</v>
      </c>
    </row>
    <row r="68" spans="1:13">
      <c r="A68" s="254">
        <v>58</v>
      </c>
      <c r="B68" s="511" t="s">
        <v>60</v>
      </c>
      <c r="C68" s="508">
        <v>83.35</v>
      </c>
      <c r="D68" s="509">
        <v>84.2</v>
      </c>
      <c r="E68" s="509">
        <v>82.050000000000011</v>
      </c>
      <c r="F68" s="509">
        <v>80.750000000000014</v>
      </c>
      <c r="G68" s="509">
        <v>78.600000000000023</v>
      </c>
      <c r="H68" s="509">
        <v>85.5</v>
      </c>
      <c r="I68" s="509">
        <v>87.65</v>
      </c>
      <c r="J68" s="509">
        <v>88.949999999999989</v>
      </c>
      <c r="K68" s="508">
        <v>86.35</v>
      </c>
      <c r="L68" s="508">
        <v>82.9</v>
      </c>
      <c r="M68" s="508">
        <v>517.58154999999999</v>
      </c>
    </row>
    <row r="69" spans="1:13">
      <c r="A69" s="254">
        <v>59</v>
      </c>
      <c r="B69" s="511" t="s">
        <v>61</v>
      </c>
      <c r="C69" s="508">
        <v>80.900000000000006</v>
      </c>
      <c r="D69" s="509">
        <v>81.900000000000006</v>
      </c>
      <c r="E69" s="509">
        <v>79.600000000000009</v>
      </c>
      <c r="F69" s="509">
        <v>78.3</v>
      </c>
      <c r="G69" s="509">
        <v>76</v>
      </c>
      <c r="H69" s="509">
        <v>83.200000000000017</v>
      </c>
      <c r="I69" s="509">
        <v>85.500000000000028</v>
      </c>
      <c r="J69" s="509">
        <v>86.800000000000026</v>
      </c>
      <c r="K69" s="508">
        <v>84.2</v>
      </c>
      <c r="L69" s="508">
        <v>80.599999999999994</v>
      </c>
      <c r="M69" s="508">
        <v>44.733040000000003</v>
      </c>
    </row>
    <row r="70" spans="1:13">
      <c r="A70" s="254">
        <v>60</v>
      </c>
      <c r="B70" s="511" t="s">
        <v>310</v>
      </c>
      <c r="C70" s="508">
        <v>23.25</v>
      </c>
      <c r="D70" s="509">
        <v>23.783333333333331</v>
      </c>
      <c r="E70" s="509">
        <v>22.366666666666664</v>
      </c>
      <c r="F70" s="509">
        <v>21.483333333333331</v>
      </c>
      <c r="G70" s="509">
        <v>20.066666666666663</v>
      </c>
      <c r="H70" s="509">
        <v>24.666666666666664</v>
      </c>
      <c r="I70" s="509">
        <v>26.083333333333336</v>
      </c>
      <c r="J70" s="509">
        <v>26.966666666666665</v>
      </c>
      <c r="K70" s="508">
        <v>25.2</v>
      </c>
      <c r="L70" s="508">
        <v>22.9</v>
      </c>
      <c r="M70" s="508">
        <v>97.008740000000003</v>
      </c>
    </row>
    <row r="71" spans="1:13">
      <c r="A71" s="254">
        <v>61</v>
      </c>
      <c r="B71" s="511" t="s">
        <v>62</v>
      </c>
      <c r="C71" s="508">
        <v>1468.9</v>
      </c>
      <c r="D71" s="509">
        <v>1463.6333333333332</v>
      </c>
      <c r="E71" s="509">
        <v>1449.2666666666664</v>
      </c>
      <c r="F71" s="509">
        <v>1429.6333333333332</v>
      </c>
      <c r="G71" s="509">
        <v>1415.2666666666664</v>
      </c>
      <c r="H71" s="509">
        <v>1483.2666666666664</v>
      </c>
      <c r="I71" s="509">
        <v>1497.6333333333332</v>
      </c>
      <c r="J71" s="509">
        <v>1517.2666666666664</v>
      </c>
      <c r="K71" s="508">
        <v>1478</v>
      </c>
      <c r="L71" s="508">
        <v>1444</v>
      </c>
      <c r="M71" s="508">
        <v>5.4024099999999997</v>
      </c>
    </row>
    <row r="72" spans="1:13">
      <c r="A72" s="254">
        <v>62</v>
      </c>
      <c r="B72" s="511" t="s">
        <v>311</v>
      </c>
      <c r="C72" s="508">
        <v>5074</v>
      </c>
      <c r="D72" s="509">
        <v>5112.3666666666668</v>
      </c>
      <c r="E72" s="509">
        <v>5006.7333333333336</v>
      </c>
      <c r="F72" s="509">
        <v>4939.4666666666672</v>
      </c>
      <c r="G72" s="509">
        <v>4833.8333333333339</v>
      </c>
      <c r="H72" s="509">
        <v>5179.6333333333332</v>
      </c>
      <c r="I72" s="509">
        <v>5285.2666666666664</v>
      </c>
      <c r="J72" s="509">
        <v>5352.5333333333328</v>
      </c>
      <c r="K72" s="508">
        <v>5218</v>
      </c>
      <c r="L72" s="508">
        <v>5045.1000000000004</v>
      </c>
      <c r="M72" s="508">
        <v>0.16869000000000001</v>
      </c>
    </row>
    <row r="73" spans="1:13">
      <c r="A73" s="254">
        <v>63</v>
      </c>
      <c r="B73" s="511" t="s">
        <v>65</v>
      </c>
      <c r="C73" s="508">
        <v>718.75</v>
      </c>
      <c r="D73" s="509">
        <v>707.58333333333337</v>
      </c>
      <c r="E73" s="509">
        <v>692.16666666666674</v>
      </c>
      <c r="F73" s="509">
        <v>665.58333333333337</v>
      </c>
      <c r="G73" s="509">
        <v>650.16666666666674</v>
      </c>
      <c r="H73" s="509">
        <v>734.16666666666674</v>
      </c>
      <c r="I73" s="509">
        <v>749.58333333333348</v>
      </c>
      <c r="J73" s="509">
        <v>776.16666666666674</v>
      </c>
      <c r="K73" s="508">
        <v>723</v>
      </c>
      <c r="L73" s="508">
        <v>681</v>
      </c>
      <c r="M73" s="508">
        <v>20.287240000000001</v>
      </c>
    </row>
    <row r="74" spans="1:13">
      <c r="A74" s="254">
        <v>64</v>
      </c>
      <c r="B74" s="511" t="s">
        <v>312</v>
      </c>
      <c r="C74" s="508">
        <v>367.2</v>
      </c>
      <c r="D74" s="509">
        <v>363.58333333333331</v>
      </c>
      <c r="E74" s="509">
        <v>357.16666666666663</v>
      </c>
      <c r="F74" s="509">
        <v>347.13333333333333</v>
      </c>
      <c r="G74" s="509">
        <v>340.71666666666664</v>
      </c>
      <c r="H74" s="509">
        <v>373.61666666666662</v>
      </c>
      <c r="I74" s="509">
        <v>380.03333333333325</v>
      </c>
      <c r="J74" s="509">
        <v>390.06666666666661</v>
      </c>
      <c r="K74" s="508">
        <v>370</v>
      </c>
      <c r="L74" s="508">
        <v>353.55</v>
      </c>
      <c r="M74" s="508">
        <v>12.99286</v>
      </c>
    </row>
    <row r="75" spans="1:13">
      <c r="A75" s="254">
        <v>65</v>
      </c>
      <c r="B75" s="511" t="s">
        <v>64</v>
      </c>
      <c r="C75" s="508">
        <v>145.94999999999999</v>
      </c>
      <c r="D75" s="509">
        <v>143.63333333333333</v>
      </c>
      <c r="E75" s="509">
        <v>140.26666666666665</v>
      </c>
      <c r="F75" s="509">
        <v>134.58333333333331</v>
      </c>
      <c r="G75" s="509">
        <v>131.21666666666664</v>
      </c>
      <c r="H75" s="509">
        <v>149.31666666666666</v>
      </c>
      <c r="I75" s="509">
        <v>152.68333333333334</v>
      </c>
      <c r="J75" s="509">
        <v>158.36666666666667</v>
      </c>
      <c r="K75" s="508">
        <v>147</v>
      </c>
      <c r="L75" s="508">
        <v>137.94999999999999</v>
      </c>
      <c r="M75" s="508">
        <v>206.86484999999999</v>
      </c>
    </row>
    <row r="76" spans="1:13" s="13" customFormat="1">
      <c r="A76" s="254">
        <v>66</v>
      </c>
      <c r="B76" s="511" t="s">
        <v>66</v>
      </c>
      <c r="C76" s="508">
        <v>618.5</v>
      </c>
      <c r="D76" s="509">
        <v>619.0333333333333</v>
      </c>
      <c r="E76" s="509">
        <v>610.76666666666665</v>
      </c>
      <c r="F76" s="509">
        <v>603.0333333333333</v>
      </c>
      <c r="G76" s="509">
        <v>594.76666666666665</v>
      </c>
      <c r="H76" s="509">
        <v>626.76666666666665</v>
      </c>
      <c r="I76" s="509">
        <v>635.0333333333333</v>
      </c>
      <c r="J76" s="509">
        <v>642.76666666666665</v>
      </c>
      <c r="K76" s="508">
        <v>627.29999999999995</v>
      </c>
      <c r="L76" s="508">
        <v>611.29999999999995</v>
      </c>
      <c r="M76" s="508">
        <v>18.94304</v>
      </c>
    </row>
    <row r="77" spans="1:13" s="13" customFormat="1">
      <c r="A77" s="254">
        <v>67</v>
      </c>
      <c r="B77" s="511" t="s">
        <v>69</v>
      </c>
      <c r="C77" s="508">
        <v>48.8</v>
      </c>
      <c r="D77" s="509">
        <v>48.666666666666664</v>
      </c>
      <c r="E77" s="509">
        <v>47.733333333333327</v>
      </c>
      <c r="F77" s="509">
        <v>46.666666666666664</v>
      </c>
      <c r="G77" s="509">
        <v>45.733333333333327</v>
      </c>
      <c r="H77" s="509">
        <v>49.733333333333327</v>
      </c>
      <c r="I77" s="509">
        <v>50.666666666666664</v>
      </c>
      <c r="J77" s="509">
        <v>51.733333333333327</v>
      </c>
      <c r="K77" s="508">
        <v>49.6</v>
      </c>
      <c r="L77" s="508">
        <v>47.6</v>
      </c>
      <c r="M77" s="508">
        <v>1236.74746</v>
      </c>
    </row>
    <row r="78" spans="1:13" s="13" customFormat="1">
      <c r="A78" s="254">
        <v>68</v>
      </c>
      <c r="B78" s="511" t="s">
        <v>73</v>
      </c>
      <c r="C78" s="508">
        <v>455.25</v>
      </c>
      <c r="D78" s="509">
        <v>456.40000000000003</v>
      </c>
      <c r="E78" s="509">
        <v>448.95000000000005</v>
      </c>
      <c r="F78" s="509">
        <v>442.65000000000003</v>
      </c>
      <c r="G78" s="509">
        <v>435.20000000000005</v>
      </c>
      <c r="H78" s="509">
        <v>462.70000000000005</v>
      </c>
      <c r="I78" s="509">
        <v>470.15</v>
      </c>
      <c r="J78" s="509">
        <v>476.45000000000005</v>
      </c>
      <c r="K78" s="508">
        <v>463.85</v>
      </c>
      <c r="L78" s="508">
        <v>450.1</v>
      </c>
      <c r="M78" s="508">
        <v>60.927500000000002</v>
      </c>
    </row>
    <row r="79" spans="1:13" s="13" customFormat="1">
      <c r="A79" s="254">
        <v>69</v>
      </c>
      <c r="B79" s="511" t="s">
        <v>739</v>
      </c>
      <c r="C79" s="508">
        <v>10389.299999999999</v>
      </c>
      <c r="D79" s="509">
        <v>10306.449999999999</v>
      </c>
      <c r="E79" s="509">
        <v>10087.899999999998</v>
      </c>
      <c r="F79" s="509">
        <v>9786.4999999999982</v>
      </c>
      <c r="G79" s="509">
        <v>9567.9499999999971</v>
      </c>
      <c r="H79" s="509">
        <v>10607.849999999999</v>
      </c>
      <c r="I79" s="509">
        <v>10826.399999999998</v>
      </c>
      <c r="J79" s="509">
        <v>11127.8</v>
      </c>
      <c r="K79" s="508">
        <v>10525</v>
      </c>
      <c r="L79" s="508">
        <v>10005.049999999999</v>
      </c>
      <c r="M79" s="508">
        <v>0.1328</v>
      </c>
    </row>
    <row r="80" spans="1:13" s="13" customFormat="1">
      <c r="A80" s="254">
        <v>70</v>
      </c>
      <c r="B80" s="511" t="s">
        <v>68</v>
      </c>
      <c r="C80" s="508">
        <v>532.20000000000005</v>
      </c>
      <c r="D80" s="509">
        <v>537.43333333333339</v>
      </c>
      <c r="E80" s="509">
        <v>515.76666666666677</v>
      </c>
      <c r="F80" s="509">
        <v>499.33333333333337</v>
      </c>
      <c r="G80" s="509">
        <v>477.66666666666674</v>
      </c>
      <c r="H80" s="509">
        <v>553.86666666666679</v>
      </c>
      <c r="I80" s="509">
        <v>575.5333333333333</v>
      </c>
      <c r="J80" s="509">
        <v>591.96666666666681</v>
      </c>
      <c r="K80" s="508">
        <v>559.1</v>
      </c>
      <c r="L80" s="508">
        <v>521</v>
      </c>
      <c r="M80" s="508">
        <v>540.75847999999996</v>
      </c>
    </row>
    <row r="81" spans="1:13" s="13" customFormat="1">
      <c r="A81" s="254">
        <v>71</v>
      </c>
      <c r="B81" s="511" t="s">
        <v>70</v>
      </c>
      <c r="C81" s="508">
        <v>395.65</v>
      </c>
      <c r="D81" s="509">
        <v>394.01666666666665</v>
      </c>
      <c r="E81" s="509">
        <v>389.0333333333333</v>
      </c>
      <c r="F81" s="509">
        <v>382.41666666666663</v>
      </c>
      <c r="G81" s="509">
        <v>377.43333333333328</v>
      </c>
      <c r="H81" s="509">
        <v>400.63333333333333</v>
      </c>
      <c r="I81" s="509">
        <v>405.61666666666667</v>
      </c>
      <c r="J81" s="509">
        <v>412.23333333333335</v>
      </c>
      <c r="K81" s="508">
        <v>399</v>
      </c>
      <c r="L81" s="508">
        <v>387.4</v>
      </c>
      <c r="M81" s="508">
        <v>26.916730000000001</v>
      </c>
    </row>
    <row r="82" spans="1:13" s="13" customFormat="1">
      <c r="A82" s="254">
        <v>72</v>
      </c>
      <c r="B82" s="511" t="s">
        <v>313</v>
      </c>
      <c r="C82" s="508">
        <v>865.7</v>
      </c>
      <c r="D82" s="509">
        <v>866.93333333333339</v>
      </c>
      <c r="E82" s="509">
        <v>855.01666666666677</v>
      </c>
      <c r="F82" s="509">
        <v>844.33333333333337</v>
      </c>
      <c r="G82" s="509">
        <v>832.41666666666674</v>
      </c>
      <c r="H82" s="509">
        <v>877.61666666666679</v>
      </c>
      <c r="I82" s="509">
        <v>889.5333333333333</v>
      </c>
      <c r="J82" s="509">
        <v>900.21666666666681</v>
      </c>
      <c r="K82" s="508">
        <v>878.85</v>
      </c>
      <c r="L82" s="508">
        <v>856.25</v>
      </c>
      <c r="M82" s="508">
        <v>1.17256</v>
      </c>
    </row>
    <row r="83" spans="1:13" s="13" customFormat="1">
      <c r="A83" s="254">
        <v>73</v>
      </c>
      <c r="B83" s="511" t="s">
        <v>314</v>
      </c>
      <c r="C83" s="508">
        <v>225.3</v>
      </c>
      <c r="D83" s="509">
        <v>226.75</v>
      </c>
      <c r="E83" s="509">
        <v>221.55</v>
      </c>
      <c r="F83" s="509">
        <v>217.8</v>
      </c>
      <c r="G83" s="509">
        <v>212.60000000000002</v>
      </c>
      <c r="H83" s="509">
        <v>230.5</v>
      </c>
      <c r="I83" s="509">
        <v>235.7</v>
      </c>
      <c r="J83" s="509">
        <v>239.45</v>
      </c>
      <c r="K83" s="508">
        <v>231.95</v>
      </c>
      <c r="L83" s="508">
        <v>223</v>
      </c>
      <c r="M83" s="508">
        <v>4.4821099999999996</v>
      </c>
    </row>
    <row r="84" spans="1:13" s="13" customFormat="1">
      <c r="A84" s="254">
        <v>74</v>
      </c>
      <c r="B84" s="511" t="s">
        <v>315</v>
      </c>
      <c r="C84" s="508">
        <v>174.35</v>
      </c>
      <c r="D84" s="509">
        <v>174.38333333333335</v>
      </c>
      <c r="E84" s="509">
        <v>172.76666666666671</v>
      </c>
      <c r="F84" s="509">
        <v>171.18333333333337</v>
      </c>
      <c r="G84" s="509">
        <v>169.56666666666672</v>
      </c>
      <c r="H84" s="509">
        <v>175.9666666666667</v>
      </c>
      <c r="I84" s="509">
        <v>177.58333333333331</v>
      </c>
      <c r="J84" s="509">
        <v>179.16666666666669</v>
      </c>
      <c r="K84" s="508">
        <v>176</v>
      </c>
      <c r="L84" s="508">
        <v>172.8</v>
      </c>
      <c r="M84" s="508">
        <v>5.0510900000000003</v>
      </c>
    </row>
    <row r="85" spans="1:13" s="13" customFormat="1">
      <c r="A85" s="254">
        <v>75</v>
      </c>
      <c r="B85" s="511" t="s">
        <v>316</v>
      </c>
      <c r="C85" s="508">
        <v>4617.6499999999996</v>
      </c>
      <c r="D85" s="509">
        <v>4655.55</v>
      </c>
      <c r="E85" s="509">
        <v>4567.1000000000004</v>
      </c>
      <c r="F85" s="509">
        <v>4516.55</v>
      </c>
      <c r="G85" s="509">
        <v>4428.1000000000004</v>
      </c>
      <c r="H85" s="509">
        <v>4706.1000000000004</v>
      </c>
      <c r="I85" s="509">
        <v>4794.5499999999993</v>
      </c>
      <c r="J85" s="509">
        <v>4845.1000000000004</v>
      </c>
      <c r="K85" s="508">
        <v>4744</v>
      </c>
      <c r="L85" s="508">
        <v>4605</v>
      </c>
      <c r="M85" s="508">
        <v>0.10159</v>
      </c>
    </row>
    <row r="86" spans="1:13" s="13" customFormat="1">
      <c r="A86" s="254">
        <v>76</v>
      </c>
      <c r="B86" s="511" t="s">
        <v>317</v>
      </c>
      <c r="C86" s="508">
        <v>860.95</v>
      </c>
      <c r="D86" s="509">
        <v>887.18333333333339</v>
      </c>
      <c r="E86" s="509">
        <v>825.36666666666679</v>
      </c>
      <c r="F86" s="509">
        <v>789.78333333333342</v>
      </c>
      <c r="G86" s="509">
        <v>727.96666666666681</v>
      </c>
      <c r="H86" s="509">
        <v>922.76666666666677</v>
      </c>
      <c r="I86" s="509">
        <v>984.58333333333337</v>
      </c>
      <c r="J86" s="509">
        <v>1020.1666666666667</v>
      </c>
      <c r="K86" s="508">
        <v>949</v>
      </c>
      <c r="L86" s="508">
        <v>851.6</v>
      </c>
      <c r="M86" s="508">
        <v>12.205270000000001</v>
      </c>
    </row>
    <row r="87" spans="1:13" s="13" customFormat="1">
      <c r="A87" s="254">
        <v>77</v>
      </c>
      <c r="B87" s="511" t="s">
        <v>230</v>
      </c>
      <c r="C87" s="508">
        <v>1161.45</v>
      </c>
      <c r="D87" s="509">
        <v>1167.8166666666666</v>
      </c>
      <c r="E87" s="509">
        <v>1149.6333333333332</v>
      </c>
      <c r="F87" s="509">
        <v>1137.8166666666666</v>
      </c>
      <c r="G87" s="509">
        <v>1119.6333333333332</v>
      </c>
      <c r="H87" s="509">
        <v>1179.6333333333332</v>
      </c>
      <c r="I87" s="509">
        <v>1197.8166666666666</v>
      </c>
      <c r="J87" s="509">
        <v>1209.6333333333332</v>
      </c>
      <c r="K87" s="508">
        <v>1186</v>
      </c>
      <c r="L87" s="508">
        <v>1156</v>
      </c>
      <c r="M87" s="508">
        <v>0.51082000000000005</v>
      </c>
    </row>
    <row r="88" spans="1:13" s="13" customFormat="1">
      <c r="A88" s="254">
        <v>78</v>
      </c>
      <c r="B88" s="511" t="s">
        <v>318</v>
      </c>
      <c r="C88" s="508">
        <v>76.349999999999994</v>
      </c>
      <c r="D88" s="509">
        <v>76.100000000000009</v>
      </c>
      <c r="E88" s="509">
        <v>74.700000000000017</v>
      </c>
      <c r="F88" s="509">
        <v>73.050000000000011</v>
      </c>
      <c r="G88" s="509">
        <v>71.65000000000002</v>
      </c>
      <c r="H88" s="509">
        <v>77.750000000000014</v>
      </c>
      <c r="I88" s="509">
        <v>79.15000000000002</v>
      </c>
      <c r="J88" s="509">
        <v>80.800000000000011</v>
      </c>
      <c r="K88" s="508">
        <v>77.5</v>
      </c>
      <c r="L88" s="508">
        <v>74.45</v>
      </c>
      <c r="M88" s="508">
        <v>31.17259</v>
      </c>
    </row>
    <row r="89" spans="1:13" s="13" customFormat="1">
      <c r="A89" s="254">
        <v>79</v>
      </c>
      <c r="B89" s="511" t="s">
        <v>71</v>
      </c>
      <c r="C89" s="508">
        <v>15228.25</v>
      </c>
      <c r="D89" s="509">
        <v>15159.433333333334</v>
      </c>
      <c r="E89" s="509">
        <v>14973.816666666669</v>
      </c>
      <c r="F89" s="509">
        <v>14719.383333333335</v>
      </c>
      <c r="G89" s="509">
        <v>14533.76666666667</v>
      </c>
      <c r="H89" s="509">
        <v>15413.866666666669</v>
      </c>
      <c r="I89" s="509">
        <v>15599.483333333334</v>
      </c>
      <c r="J89" s="509">
        <v>15853.916666666668</v>
      </c>
      <c r="K89" s="508">
        <v>15345.05</v>
      </c>
      <c r="L89" s="508">
        <v>14905</v>
      </c>
      <c r="M89" s="508">
        <v>0.53119000000000005</v>
      </c>
    </row>
    <row r="90" spans="1:13" s="13" customFormat="1">
      <c r="A90" s="254">
        <v>80</v>
      </c>
      <c r="B90" s="511" t="s">
        <v>319</v>
      </c>
      <c r="C90" s="508">
        <v>292.2</v>
      </c>
      <c r="D90" s="509">
        <v>293.55</v>
      </c>
      <c r="E90" s="509">
        <v>288.65000000000003</v>
      </c>
      <c r="F90" s="509">
        <v>285.10000000000002</v>
      </c>
      <c r="G90" s="509">
        <v>280.20000000000005</v>
      </c>
      <c r="H90" s="509">
        <v>297.10000000000002</v>
      </c>
      <c r="I90" s="509">
        <v>302</v>
      </c>
      <c r="J90" s="509">
        <v>305.55</v>
      </c>
      <c r="K90" s="508">
        <v>298.45</v>
      </c>
      <c r="L90" s="508">
        <v>290</v>
      </c>
      <c r="M90" s="508">
        <v>2.48115</v>
      </c>
    </row>
    <row r="91" spans="1:13" s="13" customFormat="1">
      <c r="A91" s="254">
        <v>81</v>
      </c>
      <c r="B91" s="511" t="s">
        <v>74</v>
      </c>
      <c r="C91" s="508">
        <v>3411.8</v>
      </c>
      <c r="D91" s="509">
        <v>3399.6166666666668</v>
      </c>
      <c r="E91" s="509">
        <v>3379.2333333333336</v>
      </c>
      <c r="F91" s="509">
        <v>3346.666666666667</v>
      </c>
      <c r="G91" s="509">
        <v>3326.2833333333338</v>
      </c>
      <c r="H91" s="509">
        <v>3432.1833333333334</v>
      </c>
      <c r="I91" s="509">
        <v>3452.5666666666666</v>
      </c>
      <c r="J91" s="509">
        <v>3485.1333333333332</v>
      </c>
      <c r="K91" s="508">
        <v>3420</v>
      </c>
      <c r="L91" s="508">
        <v>3367.05</v>
      </c>
      <c r="M91" s="508">
        <v>3.7786900000000001</v>
      </c>
    </row>
    <row r="92" spans="1:13" s="13" customFormat="1">
      <c r="A92" s="254">
        <v>82</v>
      </c>
      <c r="B92" s="511" t="s">
        <v>320</v>
      </c>
      <c r="C92" s="508">
        <v>468.45</v>
      </c>
      <c r="D92" s="509">
        <v>468.90000000000003</v>
      </c>
      <c r="E92" s="509">
        <v>465.10000000000008</v>
      </c>
      <c r="F92" s="509">
        <v>461.75000000000006</v>
      </c>
      <c r="G92" s="509">
        <v>457.9500000000001</v>
      </c>
      <c r="H92" s="509">
        <v>472.25000000000006</v>
      </c>
      <c r="I92" s="509">
        <v>476.05</v>
      </c>
      <c r="J92" s="509">
        <v>479.40000000000003</v>
      </c>
      <c r="K92" s="508">
        <v>472.7</v>
      </c>
      <c r="L92" s="508">
        <v>465.55</v>
      </c>
      <c r="M92" s="508">
        <v>0.70401999999999998</v>
      </c>
    </row>
    <row r="93" spans="1:13" s="13" customFormat="1">
      <c r="A93" s="254">
        <v>83</v>
      </c>
      <c r="B93" s="511" t="s">
        <v>321</v>
      </c>
      <c r="C93" s="508">
        <v>231.5</v>
      </c>
      <c r="D93" s="509">
        <v>231.43333333333331</v>
      </c>
      <c r="E93" s="509">
        <v>229.36666666666662</v>
      </c>
      <c r="F93" s="509">
        <v>227.23333333333332</v>
      </c>
      <c r="G93" s="509">
        <v>225.16666666666663</v>
      </c>
      <c r="H93" s="509">
        <v>233.56666666666661</v>
      </c>
      <c r="I93" s="509">
        <v>235.63333333333327</v>
      </c>
      <c r="J93" s="509">
        <v>237.76666666666659</v>
      </c>
      <c r="K93" s="508">
        <v>233.5</v>
      </c>
      <c r="L93" s="508">
        <v>229.3</v>
      </c>
      <c r="M93" s="508">
        <v>8.38673</v>
      </c>
    </row>
    <row r="94" spans="1:13" s="13" customFormat="1">
      <c r="A94" s="254">
        <v>84</v>
      </c>
      <c r="B94" s="511" t="s">
        <v>80</v>
      </c>
      <c r="C94" s="508">
        <v>616.95000000000005</v>
      </c>
      <c r="D94" s="509">
        <v>612.41666666666663</v>
      </c>
      <c r="E94" s="509">
        <v>604.5333333333333</v>
      </c>
      <c r="F94" s="509">
        <v>592.11666666666667</v>
      </c>
      <c r="G94" s="509">
        <v>584.23333333333335</v>
      </c>
      <c r="H94" s="509">
        <v>624.83333333333326</v>
      </c>
      <c r="I94" s="509">
        <v>632.7166666666667</v>
      </c>
      <c r="J94" s="509">
        <v>645.13333333333321</v>
      </c>
      <c r="K94" s="508">
        <v>620.29999999999995</v>
      </c>
      <c r="L94" s="508">
        <v>600</v>
      </c>
      <c r="M94" s="508">
        <v>3.2399100000000001</v>
      </c>
    </row>
    <row r="95" spans="1:13" s="13" customFormat="1">
      <c r="A95" s="254">
        <v>85</v>
      </c>
      <c r="B95" s="511" t="s">
        <v>322</v>
      </c>
      <c r="C95" s="508">
        <v>1924.95</v>
      </c>
      <c r="D95" s="509">
        <v>1934</v>
      </c>
      <c r="E95" s="509">
        <v>1910</v>
      </c>
      <c r="F95" s="509">
        <v>1895.05</v>
      </c>
      <c r="G95" s="509">
        <v>1871.05</v>
      </c>
      <c r="H95" s="509">
        <v>1948.95</v>
      </c>
      <c r="I95" s="509">
        <v>1972.95</v>
      </c>
      <c r="J95" s="509">
        <v>1987.9</v>
      </c>
      <c r="K95" s="508">
        <v>1958</v>
      </c>
      <c r="L95" s="508">
        <v>1919.05</v>
      </c>
      <c r="M95" s="508">
        <v>0.11148</v>
      </c>
    </row>
    <row r="96" spans="1:13" s="13" customFormat="1">
      <c r="A96" s="254">
        <v>86</v>
      </c>
      <c r="B96" s="511" t="s">
        <v>784</v>
      </c>
      <c r="C96" s="508">
        <v>227.25</v>
      </c>
      <c r="D96" s="509">
        <v>226.9</v>
      </c>
      <c r="E96" s="509">
        <v>225.35000000000002</v>
      </c>
      <c r="F96" s="509">
        <v>223.45000000000002</v>
      </c>
      <c r="G96" s="509">
        <v>221.90000000000003</v>
      </c>
      <c r="H96" s="509">
        <v>228.8</v>
      </c>
      <c r="I96" s="509">
        <v>230.35000000000002</v>
      </c>
      <c r="J96" s="509">
        <v>232.25</v>
      </c>
      <c r="K96" s="508">
        <v>228.45</v>
      </c>
      <c r="L96" s="508">
        <v>225</v>
      </c>
      <c r="M96" s="508">
        <v>1.1468400000000001</v>
      </c>
    </row>
    <row r="97" spans="1:13" s="13" customFormat="1">
      <c r="A97" s="254">
        <v>87</v>
      </c>
      <c r="B97" s="511" t="s">
        <v>75</v>
      </c>
      <c r="C97" s="508">
        <v>435.3</v>
      </c>
      <c r="D97" s="509">
        <v>434.7</v>
      </c>
      <c r="E97" s="509">
        <v>431</v>
      </c>
      <c r="F97" s="509">
        <v>426.7</v>
      </c>
      <c r="G97" s="509">
        <v>423</v>
      </c>
      <c r="H97" s="509">
        <v>439</v>
      </c>
      <c r="I97" s="509">
        <v>442.69999999999993</v>
      </c>
      <c r="J97" s="509">
        <v>447</v>
      </c>
      <c r="K97" s="508">
        <v>438.4</v>
      </c>
      <c r="L97" s="508">
        <v>430.4</v>
      </c>
      <c r="M97" s="508">
        <v>20.159420000000001</v>
      </c>
    </row>
    <row r="98" spans="1:13" s="13" customFormat="1">
      <c r="A98" s="254">
        <v>88</v>
      </c>
      <c r="B98" s="511" t="s">
        <v>323</v>
      </c>
      <c r="C98" s="508">
        <v>474.7</v>
      </c>
      <c r="D98" s="509">
        <v>479.40000000000003</v>
      </c>
      <c r="E98" s="509">
        <v>468.80000000000007</v>
      </c>
      <c r="F98" s="509">
        <v>462.90000000000003</v>
      </c>
      <c r="G98" s="509">
        <v>452.30000000000007</v>
      </c>
      <c r="H98" s="509">
        <v>485.30000000000007</v>
      </c>
      <c r="I98" s="509">
        <v>495.90000000000009</v>
      </c>
      <c r="J98" s="509">
        <v>501.80000000000007</v>
      </c>
      <c r="K98" s="508">
        <v>490</v>
      </c>
      <c r="L98" s="508">
        <v>473.5</v>
      </c>
      <c r="M98" s="508">
        <v>2.6657299999999999</v>
      </c>
    </row>
    <row r="99" spans="1:13" s="13" customFormat="1">
      <c r="A99" s="254">
        <v>89</v>
      </c>
      <c r="B99" s="511" t="s">
        <v>76</v>
      </c>
      <c r="C99" s="508">
        <v>156.75</v>
      </c>
      <c r="D99" s="509">
        <v>157.28333333333333</v>
      </c>
      <c r="E99" s="509">
        <v>154.56666666666666</v>
      </c>
      <c r="F99" s="509">
        <v>152.38333333333333</v>
      </c>
      <c r="G99" s="509">
        <v>149.66666666666666</v>
      </c>
      <c r="H99" s="509">
        <v>159.46666666666667</v>
      </c>
      <c r="I99" s="509">
        <v>162.18333333333331</v>
      </c>
      <c r="J99" s="509">
        <v>164.36666666666667</v>
      </c>
      <c r="K99" s="508">
        <v>160</v>
      </c>
      <c r="L99" s="508">
        <v>155.1</v>
      </c>
      <c r="M99" s="508">
        <v>135.81503000000001</v>
      </c>
    </row>
    <row r="100" spans="1:13" s="13" customFormat="1">
      <c r="A100" s="254">
        <v>90</v>
      </c>
      <c r="B100" s="511" t="s">
        <v>324</v>
      </c>
      <c r="C100" s="508">
        <v>466.9</v>
      </c>
      <c r="D100" s="509">
        <v>467.61666666666662</v>
      </c>
      <c r="E100" s="509">
        <v>464.33333333333326</v>
      </c>
      <c r="F100" s="509">
        <v>461.76666666666665</v>
      </c>
      <c r="G100" s="509">
        <v>458.48333333333329</v>
      </c>
      <c r="H100" s="509">
        <v>470.18333333333322</v>
      </c>
      <c r="I100" s="509">
        <v>473.46666666666664</v>
      </c>
      <c r="J100" s="509">
        <v>476.03333333333319</v>
      </c>
      <c r="K100" s="508">
        <v>470.9</v>
      </c>
      <c r="L100" s="508">
        <v>465.05</v>
      </c>
      <c r="M100" s="508">
        <v>0.93764999999999998</v>
      </c>
    </row>
    <row r="101" spans="1:13">
      <c r="A101" s="254">
        <v>91</v>
      </c>
      <c r="B101" s="511" t="s">
        <v>325</v>
      </c>
      <c r="C101" s="508">
        <v>370.75</v>
      </c>
      <c r="D101" s="509">
        <v>368.09999999999997</v>
      </c>
      <c r="E101" s="509">
        <v>359.44999999999993</v>
      </c>
      <c r="F101" s="509">
        <v>348.15</v>
      </c>
      <c r="G101" s="509">
        <v>339.49999999999994</v>
      </c>
      <c r="H101" s="509">
        <v>379.39999999999992</v>
      </c>
      <c r="I101" s="509">
        <v>388.0499999999999</v>
      </c>
      <c r="J101" s="509">
        <v>399.34999999999991</v>
      </c>
      <c r="K101" s="508">
        <v>376.75</v>
      </c>
      <c r="L101" s="508">
        <v>356.8</v>
      </c>
      <c r="M101" s="508">
        <v>1.53579</v>
      </c>
    </row>
    <row r="102" spans="1:13">
      <c r="A102" s="254">
        <v>92</v>
      </c>
      <c r="B102" s="511" t="s">
        <v>326</v>
      </c>
      <c r="C102" s="508">
        <v>529.25</v>
      </c>
      <c r="D102" s="509">
        <v>523.75</v>
      </c>
      <c r="E102" s="509">
        <v>512.5</v>
      </c>
      <c r="F102" s="509">
        <v>495.75</v>
      </c>
      <c r="G102" s="509">
        <v>484.5</v>
      </c>
      <c r="H102" s="509">
        <v>540.5</v>
      </c>
      <c r="I102" s="509">
        <v>551.75</v>
      </c>
      <c r="J102" s="509">
        <v>568.5</v>
      </c>
      <c r="K102" s="508">
        <v>535</v>
      </c>
      <c r="L102" s="508">
        <v>507</v>
      </c>
      <c r="M102" s="508">
        <v>2.90524</v>
      </c>
    </row>
    <row r="103" spans="1:13">
      <c r="A103" s="254">
        <v>93</v>
      </c>
      <c r="B103" s="511" t="s">
        <v>77</v>
      </c>
      <c r="C103" s="508">
        <v>135.65</v>
      </c>
      <c r="D103" s="509">
        <v>134.29999999999998</v>
      </c>
      <c r="E103" s="509">
        <v>131.69999999999996</v>
      </c>
      <c r="F103" s="509">
        <v>127.74999999999997</v>
      </c>
      <c r="G103" s="509">
        <v>125.14999999999995</v>
      </c>
      <c r="H103" s="509">
        <v>138.24999999999997</v>
      </c>
      <c r="I103" s="509">
        <v>140.85</v>
      </c>
      <c r="J103" s="509">
        <v>144.79999999999998</v>
      </c>
      <c r="K103" s="508">
        <v>136.9</v>
      </c>
      <c r="L103" s="508">
        <v>130.35</v>
      </c>
      <c r="M103" s="508">
        <v>49.86242</v>
      </c>
    </row>
    <row r="104" spans="1:13">
      <c r="A104" s="254">
        <v>94</v>
      </c>
      <c r="B104" s="511" t="s">
        <v>327</v>
      </c>
      <c r="C104" s="508">
        <v>1611.35</v>
      </c>
      <c r="D104" s="509">
        <v>1612.3333333333333</v>
      </c>
      <c r="E104" s="509">
        <v>1582.0166666666664</v>
      </c>
      <c r="F104" s="509">
        <v>1552.6833333333332</v>
      </c>
      <c r="G104" s="509">
        <v>1522.3666666666663</v>
      </c>
      <c r="H104" s="509">
        <v>1641.6666666666665</v>
      </c>
      <c r="I104" s="509">
        <v>1671.9833333333336</v>
      </c>
      <c r="J104" s="509">
        <v>1701.3166666666666</v>
      </c>
      <c r="K104" s="508">
        <v>1642.65</v>
      </c>
      <c r="L104" s="508">
        <v>1583</v>
      </c>
      <c r="M104" s="508">
        <v>2.35961</v>
      </c>
    </row>
    <row r="105" spans="1:13">
      <c r="A105" s="254">
        <v>95</v>
      </c>
      <c r="B105" s="511" t="s">
        <v>328</v>
      </c>
      <c r="C105" s="508">
        <v>18.600000000000001</v>
      </c>
      <c r="D105" s="509">
        <v>19.016666666666666</v>
      </c>
      <c r="E105" s="509">
        <v>18.033333333333331</v>
      </c>
      <c r="F105" s="509">
        <v>17.466666666666665</v>
      </c>
      <c r="G105" s="509">
        <v>16.483333333333331</v>
      </c>
      <c r="H105" s="509">
        <v>19.583333333333332</v>
      </c>
      <c r="I105" s="509">
        <v>20.566666666666666</v>
      </c>
      <c r="J105" s="509">
        <v>21.133333333333333</v>
      </c>
      <c r="K105" s="508">
        <v>20</v>
      </c>
      <c r="L105" s="508">
        <v>18.45</v>
      </c>
      <c r="M105" s="508">
        <v>134.23237</v>
      </c>
    </row>
    <row r="106" spans="1:13">
      <c r="A106" s="254">
        <v>96</v>
      </c>
      <c r="B106" s="511" t="s">
        <v>329</v>
      </c>
      <c r="C106" s="508">
        <v>627.6</v>
      </c>
      <c r="D106" s="509">
        <v>629.38333333333333</v>
      </c>
      <c r="E106" s="509">
        <v>619.4666666666667</v>
      </c>
      <c r="F106" s="509">
        <v>611.33333333333337</v>
      </c>
      <c r="G106" s="509">
        <v>601.41666666666674</v>
      </c>
      <c r="H106" s="509">
        <v>637.51666666666665</v>
      </c>
      <c r="I106" s="509">
        <v>647.43333333333339</v>
      </c>
      <c r="J106" s="509">
        <v>655.56666666666661</v>
      </c>
      <c r="K106" s="508">
        <v>639.29999999999995</v>
      </c>
      <c r="L106" s="508">
        <v>621.25</v>
      </c>
      <c r="M106" s="508">
        <v>9.8837200000000003</v>
      </c>
    </row>
    <row r="107" spans="1:13">
      <c r="A107" s="254">
        <v>97</v>
      </c>
      <c r="B107" s="511" t="s">
        <v>330</v>
      </c>
      <c r="C107" s="508">
        <v>307.39999999999998</v>
      </c>
      <c r="D107" s="509">
        <v>307.5333333333333</v>
      </c>
      <c r="E107" s="509">
        <v>303.86666666666662</v>
      </c>
      <c r="F107" s="509">
        <v>300.33333333333331</v>
      </c>
      <c r="G107" s="509">
        <v>296.66666666666663</v>
      </c>
      <c r="H107" s="509">
        <v>311.06666666666661</v>
      </c>
      <c r="I107" s="509">
        <v>314.73333333333335</v>
      </c>
      <c r="J107" s="509">
        <v>318.26666666666659</v>
      </c>
      <c r="K107" s="508">
        <v>311.2</v>
      </c>
      <c r="L107" s="508">
        <v>304</v>
      </c>
      <c r="M107" s="508">
        <v>1.34396</v>
      </c>
    </row>
    <row r="108" spans="1:13">
      <c r="A108" s="254">
        <v>98</v>
      </c>
      <c r="B108" s="511" t="s">
        <v>79</v>
      </c>
      <c r="C108" s="508">
        <v>487.75</v>
      </c>
      <c r="D108" s="509">
        <v>486.34999999999997</v>
      </c>
      <c r="E108" s="509">
        <v>477.89999999999992</v>
      </c>
      <c r="F108" s="509">
        <v>468.04999999999995</v>
      </c>
      <c r="G108" s="509">
        <v>459.59999999999991</v>
      </c>
      <c r="H108" s="509">
        <v>496.19999999999993</v>
      </c>
      <c r="I108" s="509">
        <v>504.65</v>
      </c>
      <c r="J108" s="509">
        <v>514.5</v>
      </c>
      <c r="K108" s="508">
        <v>494.8</v>
      </c>
      <c r="L108" s="508">
        <v>476.5</v>
      </c>
      <c r="M108" s="508">
        <v>4.2122400000000004</v>
      </c>
    </row>
    <row r="109" spans="1:13">
      <c r="A109" s="254">
        <v>99</v>
      </c>
      <c r="B109" s="511" t="s">
        <v>331</v>
      </c>
      <c r="C109" s="508">
        <v>3997.7</v>
      </c>
      <c r="D109" s="509">
        <v>3934.2333333333336</v>
      </c>
      <c r="E109" s="509">
        <v>3853.4666666666672</v>
      </c>
      <c r="F109" s="509">
        <v>3709.2333333333336</v>
      </c>
      <c r="G109" s="509">
        <v>3628.4666666666672</v>
      </c>
      <c r="H109" s="509">
        <v>4078.4666666666672</v>
      </c>
      <c r="I109" s="509">
        <v>4159.2333333333336</v>
      </c>
      <c r="J109" s="509">
        <v>4303.4666666666672</v>
      </c>
      <c r="K109" s="508">
        <v>4015</v>
      </c>
      <c r="L109" s="508">
        <v>3790</v>
      </c>
      <c r="M109" s="508">
        <v>0.17449000000000001</v>
      </c>
    </row>
    <row r="110" spans="1:13">
      <c r="A110" s="254">
        <v>100</v>
      </c>
      <c r="B110" s="511" t="s">
        <v>332</v>
      </c>
      <c r="C110" s="508">
        <v>167.85</v>
      </c>
      <c r="D110" s="509">
        <v>167.78333333333333</v>
      </c>
      <c r="E110" s="509">
        <v>166.06666666666666</v>
      </c>
      <c r="F110" s="509">
        <v>164.28333333333333</v>
      </c>
      <c r="G110" s="509">
        <v>162.56666666666666</v>
      </c>
      <c r="H110" s="509">
        <v>169.56666666666666</v>
      </c>
      <c r="I110" s="509">
        <v>171.2833333333333</v>
      </c>
      <c r="J110" s="509">
        <v>173.06666666666666</v>
      </c>
      <c r="K110" s="508">
        <v>169.5</v>
      </c>
      <c r="L110" s="508">
        <v>166</v>
      </c>
      <c r="M110" s="508">
        <v>1.26736</v>
      </c>
    </row>
    <row r="111" spans="1:13">
      <c r="A111" s="254">
        <v>101</v>
      </c>
      <c r="B111" s="511" t="s">
        <v>333</v>
      </c>
      <c r="C111" s="508">
        <v>258</v>
      </c>
      <c r="D111" s="509">
        <v>255.29999999999998</v>
      </c>
      <c r="E111" s="509">
        <v>246.09999999999997</v>
      </c>
      <c r="F111" s="509">
        <v>234.2</v>
      </c>
      <c r="G111" s="509">
        <v>224.99999999999997</v>
      </c>
      <c r="H111" s="509">
        <v>267.19999999999993</v>
      </c>
      <c r="I111" s="509">
        <v>276.39999999999998</v>
      </c>
      <c r="J111" s="509">
        <v>288.29999999999995</v>
      </c>
      <c r="K111" s="508">
        <v>264.5</v>
      </c>
      <c r="L111" s="508">
        <v>243.4</v>
      </c>
      <c r="M111" s="508">
        <v>29.911850000000001</v>
      </c>
    </row>
    <row r="112" spans="1:13">
      <c r="A112" s="254">
        <v>102</v>
      </c>
      <c r="B112" s="511" t="s">
        <v>334</v>
      </c>
      <c r="C112" s="508">
        <v>105.4</v>
      </c>
      <c r="D112" s="509">
        <v>104.33333333333333</v>
      </c>
      <c r="E112" s="509">
        <v>100.51666666666665</v>
      </c>
      <c r="F112" s="509">
        <v>95.633333333333326</v>
      </c>
      <c r="G112" s="509">
        <v>91.816666666666649</v>
      </c>
      <c r="H112" s="509">
        <v>109.21666666666665</v>
      </c>
      <c r="I112" s="509">
        <v>113.03333333333335</v>
      </c>
      <c r="J112" s="509">
        <v>117.91666666666666</v>
      </c>
      <c r="K112" s="508">
        <v>108.15</v>
      </c>
      <c r="L112" s="508">
        <v>99.45</v>
      </c>
      <c r="M112" s="508">
        <v>27.1797</v>
      </c>
    </row>
    <row r="113" spans="1:13">
      <c r="A113" s="254">
        <v>103</v>
      </c>
      <c r="B113" s="511" t="s">
        <v>335</v>
      </c>
      <c r="C113" s="508">
        <v>605.45000000000005</v>
      </c>
      <c r="D113" s="509">
        <v>604.13333333333333</v>
      </c>
      <c r="E113" s="509">
        <v>588.31666666666661</v>
      </c>
      <c r="F113" s="509">
        <v>571.18333333333328</v>
      </c>
      <c r="G113" s="509">
        <v>555.36666666666656</v>
      </c>
      <c r="H113" s="509">
        <v>621.26666666666665</v>
      </c>
      <c r="I113" s="509">
        <v>637.08333333333348</v>
      </c>
      <c r="J113" s="509">
        <v>654.2166666666667</v>
      </c>
      <c r="K113" s="508">
        <v>619.95000000000005</v>
      </c>
      <c r="L113" s="508">
        <v>587</v>
      </c>
      <c r="M113" s="508">
        <v>0.90705999999999998</v>
      </c>
    </row>
    <row r="114" spans="1:13">
      <c r="A114" s="254">
        <v>104</v>
      </c>
      <c r="B114" s="511" t="s">
        <v>81</v>
      </c>
      <c r="C114" s="508">
        <v>522.29999999999995</v>
      </c>
      <c r="D114" s="509">
        <v>533.26666666666665</v>
      </c>
      <c r="E114" s="509">
        <v>508.5333333333333</v>
      </c>
      <c r="F114" s="509">
        <v>494.76666666666665</v>
      </c>
      <c r="G114" s="509">
        <v>470.0333333333333</v>
      </c>
      <c r="H114" s="509">
        <v>547.0333333333333</v>
      </c>
      <c r="I114" s="509">
        <v>571.76666666666665</v>
      </c>
      <c r="J114" s="509">
        <v>585.5333333333333</v>
      </c>
      <c r="K114" s="508">
        <v>558</v>
      </c>
      <c r="L114" s="508">
        <v>519.5</v>
      </c>
      <c r="M114" s="508">
        <v>82.345420000000004</v>
      </c>
    </row>
    <row r="115" spans="1:13">
      <c r="A115" s="254">
        <v>105</v>
      </c>
      <c r="B115" s="511" t="s">
        <v>82</v>
      </c>
      <c r="C115" s="508">
        <v>789.8</v>
      </c>
      <c r="D115" s="509">
        <v>790.76666666666677</v>
      </c>
      <c r="E115" s="509">
        <v>781.03333333333353</v>
      </c>
      <c r="F115" s="509">
        <v>772.26666666666677</v>
      </c>
      <c r="G115" s="509">
        <v>762.53333333333353</v>
      </c>
      <c r="H115" s="509">
        <v>799.53333333333353</v>
      </c>
      <c r="I115" s="509">
        <v>809.26666666666688</v>
      </c>
      <c r="J115" s="509">
        <v>818.03333333333353</v>
      </c>
      <c r="K115" s="508">
        <v>800.5</v>
      </c>
      <c r="L115" s="508">
        <v>782</v>
      </c>
      <c r="M115" s="508">
        <v>27.482710000000001</v>
      </c>
    </row>
    <row r="116" spans="1:13">
      <c r="A116" s="254">
        <v>106</v>
      </c>
      <c r="B116" s="511" t="s">
        <v>231</v>
      </c>
      <c r="C116" s="508">
        <v>168.8</v>
      </c>
      <c r="D116" s="509">
        <v>168.25000000000003</v>
      </c>
      <c r="E116" s="509">
        <v>166.85000000000005</v>
      </c>
      <c r="F116" s="509">
        <v>164.90000000000003</v>
      </c>
      <c r="G116" s="509">
        <v>163.50000000000006</v>
      </c>
      <c r="H116" s="509">
        <v>170.20000000000005</v>
      </c>
      <c r="I116" s="509">
        <v>171.60000000000002</v>
      </c>
      <c r="J116" s="509">
        <v>173.55000000000004</v>
      </c>
      <c r="K116" s="508">
        <v>169.65</v>
      </c>
      <c r="L116" s="508">
        <v>166.3</v>
      </c>
      <c r="M116" s="508">
        <v>14.618600000000001</v>
      </c>
    </row>
    <row r="117" spans="1:13">
      <c r="A117" s="254">
        <v>107</v>
      </c>
      <c r="B117" s="511" t="s">
        <v>83</v>
      </c>
      <c r="C117" s="508">
        <v>154.35</v>
      </c>
      <c r="D117" s="509">
        <v>155.04999999999998</v>
      </c>
      <c r="E117" s="509">
        <v>152.99999999999997</v>
      </c>
      <c r="F117" s="509">
        <v>151.64999999999998</v>
      </c>
      <c r="G117" s="509">
        <v>149.59999999999997</v>
      </c>
      <c r="H117" s="509">
        <v>156.39999999999998</v>
      </c>
      <c r="I117" s="509">
        <v>158.44999999999999</v>
      </c>
      <c r="J117" s="509">
        <v>159.79999999999998</v>
      </c>
      <c r="K117" s="508">
        <v>157.1</v>
      </c>
      <c r="L117" s="508">
        <v>153.69999999999999</v>
      </c>
      <c r="M117" s="508">
        <v>223.06110000000001</v>
      </c>
    </row>
    <row r="118" spans="1:13">
      <c r="A118" s="254">
        <v>108</v>
      </c>
      <c r="B118" s="511" t="s">
        <v>336</v>
      </c>
      <c r="C118" s="508">
        <v>388.45</v>
      </c>
      <c r="D118" s="509">
        <v>385.51666666666665</v>
      </c>
      <c r="E118" s="509">
        <v>376.33333333333331</v>
      </c>
      <c r="F118" s="509">
        <v>364.21666666666664</v>
      </c>
      <c r="G118" s="509">
        <v>355.0333333333333</v>
      </c>
      <c r="H118" s="509">
        <v>397.63333333333333</v>
      </c>
      <c r="I118" s="509">
        <v>406.81666666666672</v>
      </c>
      <c r="J118" s="509">
        <v>418.93333333333334</v>
      </c>
      <c r="K118" s="508">
        <v>394.7</v>
      </c>
      <c r="L118" s="508">
        <v>373.4</v>
      </c>
      <c r="M118" s="508">
        <v>9.63401</v>
      </c>
    </row>
    <row r="119" spans="1:13">
      <c r="A119" s="254">
        <v>109</v>
      </c>
      <c r="B119" s="511" t="s">
        <v>824</v>
      </c>
      <c r="C119" s="508">
        <v>2504.1999999999998</v>
      </c>
      <c r="D119" s="509">
        <v>2516.4166666666665</v>
      </c>
      <c r="E119" s="509">
        <v>2463.833333333333</v>
      </c>
      <c r="F119" s="509">
        <v>2423.4666666666667</v>
      </c>
      <c r="G119" s="509">
        <v>2370.8833333333332</v>
      </c>
      <c r="H119" s="509">
        <v>2556.7833333333328</v>
      </c>
      <c r="I119" s="509">
        <v>2609.3666666666659</v>
      </c>
      <c r="J119" s="509">
        <v>2649.7333333333327</v>
      </c>
      <c r="K119" s="508">
        <v>2569</v>
      </c>
      <c r="L119" s="508">
        <v>2476.0500000000002</v>
      </c>
      <c r="M119" s="508">
        <v>1.22858</v>
      </c>
    </row>
    <row r="120" spans="1:13">
      <c r="A120" s="254">
        <v>110</v>
      </c>
      <c r="B120" s="511" t="s">
        <v>84</v>
      </c>
      <c r="C120" s="508">
        <v>1583.1</v>
      </c>
      <c r="D120" s="509">
        <v>1579.7833333333335</v>
      </c>
      <c r="E120" s="509">
        <v>1568.5666666666671</v>
      </c>
      <c r="F120" s="509">
        <v>1554.0333333333335</v>
      </c>
      <c r="G120" s="509">
        <v>1542.8166666666671</v>
      </c>
      <c r="H120" s="509">
        <v>1594.3166666666671</v>
      </c>
      <c r="I120" s="509">
        <v>1605.5333333333338</v>
      </c>
      <c r="J120" s="509">
        <v>1620.0666666666671</v>
      </c>
      <c r="K120" s="508">
        <v>1591</v>
      </c>
      <c r="L120" s="508">
        <v>1565.25</v>
      </c>
      <c r="M120" s="508">
        <v>2.6585399999999999</v>
      </c>
    </row>
    <row r="121" spans="1:13">
      <c r="A121" s="254">
        <v>111</v>
      </c>
      <c r="B121" s="511" t="s">
        <v>85</v>
      </c>
      <c r="C121" s="508">
        <v>562.5</v>
      </c>
      <c r="D121" s="509">
        <v>563.91666666666663</v>
      </c>
      <c r="E121" s="509">
        <v>554.83333333333326</v>
      </c>
      <c r="F121" s="509">
        <v>547.16666666666663</v>
      </c>
      <c r="G121" s="509">
        <v>538.08333333333326</v>
      </c>
      <c r="H121" s="509">
        <v>571.58333333333326</v>
      </c>
      <c r="I121" s="509">
        <v>580.66666666666652</v>
      </c>
      <c r="J121" s="509">
        <v>588.33333333333326</v>
      </c>
      <c r="K121" s="508">
        <v>573</v>
      </c>
      <c r="L121" s="508">
        <v>556.25</v>
      </c>
      <c r="M121" s="508">
        <v>20.6844</v>
      </c>
    </row>
    <row r="122" spans="1:13">
      <c r="A122" s="254">
        <v>112</v>
      </c>
      <c r="B122" s="511" t="s">
        <v>232</v>
      </c>
      <c r="C122" s="508">
        <v>784.2</v>
      </c>
      <c r="D122" s="509">
        <v>781.1</v>
      </c>
      <c r="E122" s="509">
        <v>775.2</v>
      </c>
      <c r="F122" s="509">
        <v>766.2</v>
      </c>
      <c r="G122" s="509">
        <v>760.30000000000007</v>
      </c>
      <c r="H122" s="509">
        <v>790.1</v>
      </c>
      <c r="I122" s="509">
        <v>795.99999999999989</v>
      </c>
      <c r="J122" s="509">
        <v>805</v>
      </c>
      <c r="K122" s="508">
        <v>787</v>
      </c>
      <c r="L122" s="508">
        <v>772.1</v>
      </c>
      <c r="M122" s="508">
        <v>3.6484700000000001</v>
      </c>
    </row>
    <row r="123" spans="1:13">
      <c r="A123" s="254">
        <v>113</v>
      </c>
      <c r="B123" s="511" t="s">
        <v>337</v>
      </c>
      <c r="C123" s="508">
        <v>708.75</v>
      </c>
      <c r="D123" s="509">
        <v>701.38333333333333</v>
      </c>
      <c r="E123" s="509">
        <v>692.11666666666667</v>
      </c>
      <c r="F123" s="509">
        <v>675.48333333333335</v>
      </c>
      <c r="G123" s="509">
        <v>666.2166666666667</v>
      </c>
      <c r="H123" s="509">
        <v>718.01666666666665</v>
      </c>
      <c r="I123" s="509">
        <v>727.2833333333333</v>
      </c>
      <c r="J123" s="509">
        <v>743.91666666666663</v>
      </c>
      <c r="K123" s="508">
        <v>710.65</v>
      </c>
      <c r="L123" s="508">
        <v>684.75</v>
      </c>
      <c r="M123" s="508">
        <v>0.96269000000000005</v>
      </c>
    </row>
    <row r="124" spans="1:13">
      <c r="A124" s="254">
        <v>114</v>
      </c>
      <c r="B124" s="511" t="s">
        <v>233</v>
      </c>
      <c r="C124" s="508">
        <v>386.5</v>
      </c>
      <c r="D124" s="509">
        <v>389.43333333333339</v>
      </c>
      <c r="E124" s="509">
        <v>379.1666666666668</v>
      </c>
      <c r="F124" s="509">
        <v>371.83333333333343</v>
      </c>
      <c r="G124" s="509">
        <v>361.56666666666683</v>
      </c>
      <c r="H124" s="509">
        <v>396.76666666666677</v>
      </c>
      <c r="I124" s="509">
        <v>407.03333333333342</v>
      </c>
      <c r="J124" s="509">
        <v>414.36666666666673</v>
      </c>
      <c r="K124" s="508">
        <v>399.7</v>
      </c>
      <c r="L124" s="508">
        <v>382.1</v>
      </c>
      <c r="M124" s="508">
        <v>23.279859999999999</v>
      </c>
    </row>
    <row r="125" spans="1:13">
      <c r="A125" s="254">
        <v>115</v>
      </c>
      <c r="B125" s="511" t="s">
        <v>86</v>
      </c>
      <c r="C125" s="508">
        <v>800.65</v>
      </c>
      <c r="D125" s="509">
        <v>794.95000000000016</v>
      </c>
      <c r="E125" s="509">
        <v>787.90000000000032</v>
      </c>
      <c r="F125" s="509">
        <v>775.1500000000002</v>
      </c>
      <c r="G125" s="509">
        <v>768.10000000000036</v>
      </c>
      <c r="H125" s="509">
        <v>807.70000000000027</v>
      </c>
      <c r="I125" s="509">
        <v>814.75000000000023</v>
      </c>
      <c r="J125" s="509">
        <v>827.50000000000023</v>
      </c>
      <c r="K125" s="508">
        <v>802</v>
      </c>
      <c r="L125" s="508">
        <v>782.2</v>
      </c>
      <c r="M125" s="508">
        <v>8.20946</v>
      </c>
    </row>
    <row r="126" spans="1:13">
      <c r="A126" s="254">
        <v>116</v>
      </c>
      <c r="B126" s="511" t="s">
        <v>338</v>
      </c>
      <c r="C126" s="508">
        <v>652.4</v>
      </c>
      <c r="D126" s="509">
        <v>656.13333333333333</v>
      </c>
      <c r="E126" s="509">
        <v>642.76666666666665</v>
      </c>
      <c r="F126" s="509">
        <v>633.13333333333333</v>
      </c>
      <c r="G126" s="509">
        <v>619.76666666666665</v>
      </c>
      <c r="H126" s="509">
        <v>665.76666666666665</v>
      </c>
      <c r="I126" s="509">
        <v>679.13333333333321</v>
      </c>
      <c r="J126" s="509">
        <v>688.76666666666665</v>
      </c>
      <c r="K126" s="508">
        <v>669.5</v>
      </c>
      <c r="L126" s="508">
        <v>646.5</v>
      </c>
      <c r="M126" s="508">
        <v>5.0103999999999997</v>
      </c>
    </row>
    <row r="127" spans="1:13">
      <c r="A127" s="254">
        <v>117</v>
      </c>
      <c r="B127" s="511" t="s">
        <v>339</v>
      </c>
      <c r="C127" s="508">
        <v>100.5</v>
      </c>
      <c r="D127" s="509">
        <v>101.46666666666665</v>
      </c>
      <c r="E127" s="509">
        <v>98.933333333333309</v>
      </c>
      <c r="F127" s="509">
        <v>97.36666666666666</v>
      </c>
      <c r="G127" s="509">
        <v>94.833333333333314</v>
      </c>
      <c r="H127" s="509">
        <v>103.0333333333333</v>
      </c>
      <c r="I127" s="509">
        <v>105.56666666666663</v>
      </c>
      <c r="J127" s="509">
        <v>107.1333333333333</v>
      </c>
      <c r="K127" s="508">
        <v>104</v>
      </c>
      <c r="L127" s="508">
        <v>99.9</v>
      </c>
      <c r="M127" s="508">
        <v>7.2812099999999997</v>
      </c>
    </row>
    <row r="128" spans="1:13">
      <c r="A128" s="254">
        <v>118</v>
      </c>
      <c r="B128" s="511" t="s">
        <v>340</v>
      </c>
      <c r="C128" s="508">
        <v>116.1</v>
      </c>
      <c r="D128" s="509">
        <v>116.53333333333335</v>
      </c>
      <c r="E128" s="509">
        <v>114.66666666666669</v>
      </c>
      <c r="F128" s="509">
        <v>113.23333333333333</v>
      </c>
      <c r="G128" s="509">
        <v>111.36666666666667</v>
      </c>
      <c r="H128" s="509">
        <v>117.9666666666667</v>
      </c>
      <c r="I128" s="509">
        <v>119.83333333333334</v>
      </c>
      <c r="J128" s="509">
        <v>121.26666666666671</v>
      </c>
      <c r="K128" s="508">
        <v>118.4</v>
      </c>
      <c r="L128" s="508">
        <v>115.1</v>
      </c>
      <c r="M128" s="508">
        <v>9.7802000000000007</v>
      </c>
    </row>
    <row r="129" spans="1:13">
      <c r="A129" s="254">
        <v>119</v>
      </c>
      <c r="B129" s="511" t="s">
        <v>341</v>
      </c>
      <c r="C129" s="508">
        <v>460.95</v>
      </c>
      <c r="D129" s="509">
        <v>463.93333333333334</v>
      </c>
      <c r="E129" s="509">
        <v>449.9666666666667</v>
      </c>
      <c r="F129" s="509">
        <v>438.98333333333335</v>
      </c>
      <c r="G129" s="509">
        <v>425.01666666666671</v>
      </c>
      <c r="H129" s="509">
        <v>474.91666666666669</v>
      </c>
      <c r="I129" s="509">
        <v>488.88333333333327</v>
      </c>
      <c r="J129" s="509">
        <v>499.86666666666667</v>
      </c>
      <c r="K129" s="508">
        <v>477.9</v>
      </c>
      <c r="L129" s="508">
        <v>452.95</v>
      </c>
      <c r="M129" s="508">
        <v>2.6712500000000001</v>
      </c>
    </row>
    <row r="130" spans="1:13">
      <c r="A130" s="254">
        <v>120</v>
      </c>
      <c r="B130" s="511" t="s">
        <v>92</v>
      </c>
      <c r="C130" s="508">
        <v>307.3</v>
      </c>
      <c r="D130" s="509">
        <v>306.66666666666669</v>
      </c>
      <c r="E130" s="509">
        <v>302.63333333333338</v>
      </c>
      <c r="F130" s="509">
        <v>297.9666666666667</v>
      </c>
      <c r="G130" s="509">
        <v>293.93333333333339</v>
      </c>
      <c r="H130" s="509">
        <v>311.33333333333337</v>
      </c>
      <c r="I130" s="509">
        <v>315.36666666666667</v>
      </c>
      <c r="J130" s="509">
        <v>320.03333333333336</v>
      </c>
      <c r="K130" s="508">
        <v>310.7</v>
      </c>
      <c r="L130" s="508">
        <v>302</v>
      </c>
      <c r="M130" s="508">
        <v>82.389809999999997</v>
      </c>
    </row>
    <row r="131" spans="1:13">
      <c r="A131" s="254">
        <v>121</v>
      </c>
      <c r="B131" s="511" t="s">
        <v>87</v>
      </c>
      <c r="C131" s="508">
        <v>505.85</v>
      </c>
      <c r="D131" s="509">
        <v>505.5</v>
      </c>
      <c r="E131" s="509">
        <v>503.15</v>
      </c>
      <c r="F131" s="509">
        <v>500.45</v>
      </c>
      <c r="G131" s="509">
        <v>498.09999999999997</v>
      </c>
      <c r="H131" s="509">
        <v>508.2</v>
      </c>
      <c r="I131" s="509">
        <v>510.55</v>
      </c>
      <c r="J131" s="509">
        <v>513.25</v>
      </c>
      <c r="K131" s="508">
        <v>507.85</v>
      </c>
      <c r="L131" s="508">
        <v>502.8</v>
      </c>
      <c r="M131" s="508">
        <v>17.515720000000002</v>
      </c>
    </row>
    <row r="132" spans="1:13">
      <c r="A132" s="254">
        <v>122</v>
      </c>
      <c r="B132" s="511" t="s">
        <v>234</v>
      </c>
      <c r="C132" s="508">
        <v>1469.1</v>
      </c>
      <c r="D132" s="509">
        <v>1464.4666666666665</v>
      </c>
      <c r="E132" s="509">
        <v>1427.9333333333329</v>
      </c>
      <c r="F132" s="509">
        <v>1386.7666666666664</v>
      </c>
      <c r="G132" s="509">
        <v>1350.2333333333329</v>
      </c>
      <c r="H132" s="509">
        <v>1505.633333333333</v>
      </c>
      <c r="I132" s="509">
        <v>1542.1666666666663</v>
      </c>
      <c r="J132" s="509">
        <v>1583.333333333333</v>
      </c>
      <c r="K132" s="508">
        <v>1501</v>
      </c>
      <c r="L132" s="508">
        <v>1423.3</v>
      </c>
      <c r="M132" s="508">
        <v>2.6693699999999998</v>
      </c>
    </row>
    <row r="133" spans="1:13">
      <c r="A133" s="254">
        <v>123</v>
      </c>
      <c r="B133" s="511" t="s">
        <v>342</v>
      </c>
      <c r="C133" s="508">
        <v>1563.75</v>
      </c>
      <c r="D133" s="509">
        <v>1505.5666666666666</v>
      </c>
      <c r="E133" s="509">
        <v>1437.2333333333331</v>
      </c>
      <c r="F133" s="509">
        <v>1310.7166666666665</v>
      </c>
      <c r="G133" s="509">
        <v>1242.383333333333</v>
      </c>
      <c r="H133" s="509">
        <v>1632.0833333333333</v>
      </c>
      <c r="I133" s="509">
        <v>1700.4166666666667</v>
      </c>
      <c r="J133" s="509">
        <v>1826.9333333333334</v>
      </c>
      <c r="K133" s="508">
        <v>1573.9</v>
      </c>
      <c r="L133" s="508">
        <v>1379.05</v>
      </c>
      <c r="M133" s="508">
        <v>26.270710000000001</v>
      </c>
    </row>
    <row r="134" spans="1:13">
      <c r="A134" s="254">
        <v>124</v>
      </c>
      <c r="B134" s="511" t="s">
        <v>343</v>
      </c>
      <c r="C134" s="508">
        <v>148.9</v>
      </c>
      <c r="D134" s="509">
        <v>149.58333333333334</v>
      </c>
      <c r="E134" s="509">
        <v>146.31666666666669</v>
      </c>
      <c r="F134" s="509">
        <v>143.73333333333335</v>
      </c>
      <c r="G134" s="509">
        <v>140.4666666666667</v>
      </c>
      <c r="H134" s="509">
        <v>152.16666666666669</v>
      </c>
      <c r="I134" s="509">
        <v>155.43333333333334</v>
      </c>
      <c r="J134" s="509">
        <v>158.01666666666668</v>
      </c>
      <c r="K134" s="508">
        <v>152.85</v>
      </c>
      <c r="L134" s="508">
        <v>147</v>
      </c>
      <c r="M134" s="508">
        <v>14.60385</v>
      </c>
    </row>
    <row r="135" spans="1:13">
      <c r="A135" s="254">
        <v>125</v>
      </c>
      <c r="B135" s="511" t="s">
        <v>836</v>
      </c>
      <c r="C135" s="508">
        <v>358.4</v>
      </c>
      <c r="D135" s="509">
        <v>363.76666666666665</v>
      </c>
      <c r="E135" s="509">
        <v>348.63333333333333</v>
      </c>
      <c r="F135" s="509">
        <v>338.86666666666667</v>
      </c>
      <c r="G135" s="509">
        <v>323.73333333333335</v>
      </c>
      <c r="H135" s="509">
        <v>373.5333333333333</v>
      </c>
      <c r="I135" s="509">
        <v>388.66666666666663</v>
      </c>
      <c r="J135" s="509">
        <v>398.43333333333328</v>
      </c>
      <c r="K135" s="508">
        <v>378.9</v>
      </c>
      <c r="L135" s="508">
        <v>354</v>
      </c>
      <c r="M135" s="508">
        <v>15.85698</v>
      </c>
    </row>
    <row r="136" spans="1:13">
      <c r="A136" s="254">
        <v>126</v>
      </c>
      <c r="B136" s="511" t="s">
        <v>740</v>
      </c>
      <c r="C136" s="508">
        <v>726.95</v>
      </c>
      <c r="D136" s="509">
        <v>732.58333333333337</v>
      </c>
      <c r="E136" s="509">
        <v>717.61666666666679</v>
      </c>
      <c r="F136" s="509">
        <v>708.28333333333342</v>
      </c>
      <c r="G136" s="509">
        <v>693.31666666666683</v>
      </c>
      <c r="H136" s="509">
        <v>741.91666666666674</v>
      </c>
      <c r="I136" s="509">
        <v>756.88333333333321</v>
      </c>
      <c r="J136" s="509">
        <v>766.2166666666667</v>
      </c>
      <c r="K136" s="508">
        <v>747.55</v>
      </c>
      <c r="L136" s="508">
        <v>723.25</v>
      </c>
      <c r="M136" s="508">
        <v>0.31406000000000001</v>
      </c>
    </row>
    <row r="137" spans="1:13">
      <c r="A137" s="254">
        <v>127</v>
      </c>
      <c r="B137" s="511" t="s">
        <v>345</v>
      </c>
      <c r="C137" s="508">
        <v>697.85</v>
      </c>
      <c r="D137" s="509">
        <v>696.7166666666667</v>
      </c>
      <c r="E137" s="509">
        <v>686.13333333333344</v>
      </c>
      <c r="F137" s="509">
        <v>674.41666666666674</v>
      </c>
      <c r="G137" s="509">
        <v>663.83333333333348</v>
      </c>
      <c r="H137" s="509">
        <v>708.43333333333339</v>
      </c>
      <c r="I137" s="509">
        <v>719.01666666666665</v>
      </c>
      <c r="J137" s="509">
        <v>730.73333333333335</v>
      </c>
      <c r="K137" s="508">
        <v>707.3</v>
      </c>
      <c r="L137" s="508">
        <v>685</v>
      </c>
      <c r="M137" s="508">
        <v>3.9916900000000002</v>
      </c>
    </row>
    <row r="138" spans="1:13">
      <c r="A138" s="254">
        <v>128</v>
      </c>
      <c r="B138" s="511" t="s">
        <v>89</v>
      </c>
      <c r="C138" s="508">
        <v>11.4</v>
      </c>
      <c r="D138" s="509">
        <v>11.466666666666667</v>
      </c>
      <c r="E138" s="509">
        <v>11.283333333333333</v>
      </c>
      <c r="F138" s="509">
        <v>11.166666666666666</v>
      </c>
      <c r="G138" s="509">
        <v>10.983333333333333</v>
      </c>
      <c r="H138" s="509">
        <v>11.583333333333334</v>
      </c>
      <c r="I138" s="509">
        <v>11.766666666666667</v>
      </c>
      <c r="J138" s="509">
        <v>11.883333333333335</v>
      </c>
      <c r="K138" s="508">
        <v>11.65</v>
      </c>
      <c r="L138" s="508">
        <v>11.35</v>
      </c>
      <c r="M138" s="508">
        <v>52.711129999999997</v>
      </c>
    </row>
    <row r="139" spans="1:13">
      <c r="A139" s="254">
        <v>129</v>
      </c>
      <c r="B139" s="511" t="s">
        <v>346</v>
      </c>
      <c r="C139" s="508">
        <v>118.25</v>
      </c>
      <c r="D139" s="509">
        <v>119.14999999999999</v>
      </c>
      <c r="E139" s="509">
        <v>116.84999999999998</v>
      </c>
      <c r="F139" s="509">
        <v>115.44999999999999</v>
      </c>
      <c r="G139" s="509">
        <v>113.14999999999998</v>
      </c>
      <c r="H139" s="509">
        <v>120.54999999999998</v>
      </c>
      <c r="I139" s="509">
        <v>122.85</v>
      </c>
      <c r="J139" s="509">
        <v>124.24999999999999</v>
      </c>
      <c r="K139" s="508">
        <v>121.45</v>
      </c>
      <c r="L139" s="508">
        <v>117.75</v>
      </c>
      <c r="M139" s="508">
        <v>3.19156</v>
      </c>
    </row>
    <row r="140" spans="1:13">
      <c r="A140" s="254">
        <v>130</v>
      </c>
      <c r="B140" s="511" t="s">
        <v>90</v>
      </c>
      <c r="C140" s="508">
        <v>3461.55</v>
      </c>
      <c r="D140" s="509">
        <v>3442.6333333333332</v>
      </c>
      <c r="E140" s="509">
        <v>3400.2666666666664</v>
      </c>
      <c r="F140" s="509">
        <v>3338.9833333333331</v>
      </c>
      <c r="G140" s="509">
        <v>3296.6166666666663</v>
      </c>
      <c r="H140" s="509">
        <v>3503.9166666666665</v>
      </c>
      <c r="I140" s="509">
        <v>3546.2833333333333</v>
      </c>
      <c r="J140" s="509">
        <v>3607.5666666666666</v>
      </c>
      <c r="K140" s="508">
        <v>3485</v>
      </c>
      <c r="L140" s="508">
        <v>3381.35</v>
      </c>
      <c r="M140" s="508">
        <v>6.6083600000000002</v>
      </c>
    </row>
    <row r="141" spans="1:13">
      <c r="A141" s="254">
        <v>131</v>
      </c>
      <c r="B141" s="511" t="s">
        <v>347</v>
      </c>
      <c r="C141" s="508">
        <v>19483.5</v>
      </c>
      <c r="D141" s="509">
        <v>19664.166666666668</v>
      </c>
      <c r="E141" s="509">
        <v>19129.333333333336</v>
      </c>
      <c r="F141" s="509">
        <v>18775.166666666668</v>
      </c>
      <c r="G141" s="509">
        <v>18240.333333333336</v>
      </c>
      <c r="H141" s="509">
        <v>20018.333333333336</v>
      </c>
      <c r="I141" s="509">
        <v>20553.166666666672</v>
      </c>
      <c r="J141" s="509">
        <v>20907.333333333336</v>
      </c>
      <c r="K141" s="508">
        <v>20199</v>
      </c>
      <c r="L141" s="508">
        <v>19310</v>
      </c>
      <c r="M141" s="508">
        <v>0.39204</v>
      </c>
    </row>
    <row r="142" spans="1:13">
      <c r="A142" s="254">
        <v>132</v>
      </c>
      <c r="B142" s="511" t="s">
        <v>348</v>
      </c>
      <c r="C142" s="508">
        <v>2335.9</v>
      </c>
      <c r="D142" s="509">
        <v>2322.5666666666671</v>
      </c>
      <c r="E142" s="509">
        <v>2299.3333333333339</v>
      </c>
      <c r="F142" s="509">
        <v>2262.7666666666669</v>
      </c>
      <c r="G142" s="509">
        <v>2239.5333333333338</v>
      </c>
      <c r="H142" s="509">
        <v>2359.1333333333341</v>
      </c>
      <c r="I142" s="509">
        <v>2382.3666666666668</v>
      </c>
      <c r="J142" s="509">
        <v>2418.9333333333343</v>
      </c>
      <c r="K142" s="508">
        <v>2345.8000000000002</v>
      </c>
      <c r="L142" s="508">
        <v>2286</v>
      </c>
      <c r="M142" s="508">
        <v>1.248</v>
      </c>
    </row>
    <row r="143" spans="1:13">
      <c r="A143" s="254">
        <v>133</v>
      </c>
      <c r="B143" s="511" t="s">
        <v>93</v>
      </c>
      <c r="C143" s="508">
        <v>4453.3999999999996</v>
      </c>
      <c r="D143" s="509">
        <v>4443.8833333333332</v>
      </c>
      <c r="E143" s="509">
        <v>4409.7666666666664</v>
      </c>
      <c r="F143" s="509">
        <v>4366.1333333333332</v>
      </c>
      <c r="G143" s="509">
        <v>4332.0166666666664</v>
      </c>
      <c r="H143" s="509">
        <v>4487.5166666666664</v>
      </c>
      <c r="I143" s="509">
        <v>4521.6333333333332</v>
      </c>
      <c r="J143" s="509">
        <v>4565.2666666666664</v>
      </c>
      <c r="K143" s="508">
        <v>4478</v>
      </c>
      <c r="L143" s="508">
        <v>4400.25</v>
      </c>
      <c r="M143" s="508">
        <v>7.0907299999999998</v>
      </c>
    </row>
    <row r="144" spans="1:13">
      <c r="A144" s="254">
        <v>134</v>
      </c>
      <c r="B144" s="511" t="s">
        <v>349</v>
      </c>
      <c r="C144" s="508">
        <v>335.95</v>
      </c>
      <c r="D144" s="509">
        <v>331.31666666666666</v>
      </c>
      <c r="E144" s="509">
        <v>322.63333333333333</v>
      </c>
      <c r="F144" s="509">
        <v>309.31666666666666</v>
      </c>
      <c r="G144" s="509">
        <v>300.63333333333333</v>
      </c>
      <c r="H144" s="509">
        <v>344.63333333333333</v>
      </c>
      <c r="I144" s="509">
        <v>353.31666666666661</v>
      </c>
      <c r="J144" s="509">
        <v>366.63333333333333</v>
      </c>
      <c r="K144" s="508">
        <v>340</v>
      </c>
      <c r="L144" s="508">
        <v>318</v>
      </c>
      <c r="M144" s="508">
        <v>12.46142</v>
      </c>
    </row>
    <row r="145" spans="1:13">
      <c r="A145" s="254">
        <v>135</v>
      </c>
      <c r="B145" s="511" t="s">
        <v>350</v>
      </c>
      <c r="C145" s="508">
        <v>96.6</v>
      </c>
      <c r="D145" s="509">
        <v>96.8</v>
      </c>
      <c r="E145" s="509">
        <v>95.85</v>
      </c>
      <c r="F145" s="509">
        <v>95.1</v>
      </c>
      <c r="G145" s="509">
        <v>94.149999999999991</v>
      </c>
      <c r="H145" s="509">
        <v>97.55</v>
      </c>
      <c r="I145" s="509">
        <v>98.500000000000014</v>
      </c>
      <c r="J145" s="509">
        <v>99.25</v>
      </c>
      <c r="K145" s="508">
        <v>97.75</v>
      </c>
      <c r="L145" s="508">
        <v>96.05</v>
      </c>
      <c r="M145" s="508">
        <v>4.3870100000000001</v>
      </c>
    </row>
    <row r="146" spans="1:13">
      <c r="A146" s="254">
        <v>136</v>
      </c>
      <c r="B146" s="511" t="s">
        <v>837</v>
      </c>
      <c r="C146" s="508">
        <v>220.7</v>
      </c>
      <c r="D146" s="509">
        <v>220.35</v>
      </c>
      <c r="E146" s="509">
        <v>217.7</v>
      </c>
      <c r="F146" s="509">
        <v>214.7</v>
      </c>
      <c r="G146" s="509">
        <v>212.04999999999998</v>
      </c>
      <c r="H146" s="509">
        <v>223.35</v>
      </c>
      <c r="I146" s="509">
        <v>226.00000000000003</v>
      </c>
      <c r="J146" s="509">
        <v>229</v>
      </c>
      <c r="K146" s="508">
        <v>223</v>
      </c>
      <c r="L146" s="508">
        <v>217.35</v>
      </c>
      <c r="M146" s="508">
        <v>2.74823</v>
      </c>
    </row>
    <row r="147" spans="1:13">
      <c r="A147" s="254">
        <v>137</v>
      </c>
      <c r="B147" s="511" t="s">
        <v>742</v>
      </c>
      <c r="C147" s="508">
        <v>1899.35</v>
      </c>
      <c r="D147" s="509">
        <v>1900.75</v>
      </c>
      <c r="E147" s="509">
        <v>1868.55</v>
      </c>
      <c r="F147" s="509">
        <v>1837.75</v>
      </c>
      <c r="G147" s="509">
        <v>1805.55</v>
      </c>
      <c r="H147" s="509">
        <v>1931.55</v>
      </c>
      <c r="I147" s="509">
        <v>1963.7499999999998</v>
      </c>
      <c r="J147" s="509">
        <v>1994.55</v>
      </c>
      <c r="K147" s="508">
        <v>1932.95</v>
      </c>
      <c r="L147" s="508">
        <v>1869.95</v>
      </c>
      <c r="M147" s="508">
        <v>0.28351999999999999</v>
      </c>
    </row>
    <row r="148" spans="1:13">
      <c r="A148" s="254">
        <v>138</v>
      </c>
      <c r="B148" s="511" t="s">
        <v>235</v>
      </c>
      <c r="C148" s="508">
        <v>69.5</v>
      </c>
      <c r="D148" s="509">
        <v>70.033333333333331</v>
      </c>
      <c r="E148" s="509">
        <v>68.066666666666663</v>
      </c>
      <c r="F148" s="509">
        <v>66.633333333333326</v>
      </c>
      <c r="G148" s="509">
        <v>64.666666666666657</v>
      </c>
      <c r="H148" s="509">
        <v>71.466666666666669</v>
      </c>
      <c r="I148" s="509">
        <v>73.433333333333337</v>
      </c>
      <c r="J148" s="509">
        <v>74.866666666666674</v>
      </c>
      <c r="K148" s="508">
        <v>72</v>
      </c>
      <c r="L148" s="508">
        <v>68.599999999999994</v>
      </c>
      <c r="M148" s="508">
        <v>27.519649999999999</v>
      </c>
    </row>
    <row r="149" spans="1:13">
      <c r="A149" s="254">
        <v>139</v>
      </c>
      <c r="B149" s="511" t="s">
        <v>94</v>
      </c>
      <c r="C149" s="508">
        <v>2556.15</v>
      </c>
      <c r="D149" s="509">
        <v>2540.7333333333336</v>
      </c>
      <c r="E149" s="509">
        <v>2512.5666666666671</v>
      </c>
      <c r="F149" s="509">
        <v>2468.9833333333336</v>
      </c>
      <c r="G149" s="509">
        <v>2440.8166666666671</v>
      </c>
      <c r="H149" s="509">
        <v>2584.3166666666671</v>
      </c>
      <c r="I149" s="509">
        <v>2612.4833333333331</v>
      </c>
      <c r="J149" s="509">
        <v>2656.0666666666671</v>
      </c>
      <c r="K149" s="508">
        <v>2568.9</v>
      </c>
      <c r="L149" s="508">
        <v>2497.15</v>
      </c>
      <c r="M149" s="508">
        <v>12.831530000000001</v>
      </c>
    </row>
    <row r="150" spans="1:13">
      <c r="A150" s="254">
        <v>140</v>
      </c>
      <c r="B150" s="511" t="s">
        <v>351</v>
      </c>
      <c r="C150" s="508">
        <v>185.45</v>
      </c>
      <c r="D150" s="509">
        <v>185.41666666666666</v>
      </c>
      <c r="E150" s="509">
        <v>183.38333333333333</v>
      </c>
      <c r="F150" s="509">
        <v>181.31666666666666</v>
      </c>
      <c r="G150" s="509">
        <v>179.28333333333333</v>
      </c>
      <c r="H150" s="509">
        <v>187.48333333333332</v>
      </c>
      <c r="I150" s="509">
        <v>189.51666666666668</v>
      </c>
      <c r="J150" s="509">
        <v>191.58333333333331</v>
      </c>
      <c r="K150" s="508">
        <v>187.45</v>
      </c>
      <c r="L150" s="508">
        <v>183.35</v>
      </c>
      <c r="M150" s="508">
        <v>1.85073</v>
      </c>
    </row>
    <row r="151" spans="1:13">
      <c r="A151" s="254">
        <v>141</v>
      </c>
      <c r="B151" s="511" t="s">
        <v>236</v>
      </c>
      <c r="C151" s="508">
        <v>459.9</v>
      </c>
      <c r="D151" s="509">
        <v>459.13333333333338</v>
      </c>
      <c r="E151" s="509">
        <v>443.26666666666677</v>
      </c>
      <c r="F151" s="509">
        <v>426.63333333333338</v>
      </c>
      <c r="G151" s="509">
        <v>410.76666666666677</v>
      </c>
      <c r="H151" s="509">
        <v>475.76666666666677</v>
      </c>
      <c r="I151" s="509">
        <v>491.63333333333344</v>
      </c>
      <c r="J151" s="509">
        <v>508.26666666666677</v>
      </c>
      <c r="K151" s="508">
        <v>475</v>
      </c>
      <c r="L151" s="508">
        <v>442.5</v>
      </c>
      <c r="M151" s="508">
        <v>5.6752099999999999</v>
      </c>
    </row>
    <row r="152" spans="1:13">
      <c r="A152" s="254">
        <v>142</v>
      </c>
      <c r="B152" s="511" t="s">
        <v>237</v>
      </c>
      <c r="C152" s="508">
        <v>1404.85</v>
      </c>
      <c r="D152" s="509">
        <v>1427.6166666666668</v>
      </c>
      <c r="E152" s="509">
        <v>1377.2333333333336</v>
      </c>
      <c r="F152" s="509">
        <v>1349.6166666666668</v>
      </c>
      <c r="G152" s="509">
        <v>1299.2333333333336</v>
      </c>
      <c r="H152" s="509">
        <v>1455.2333333333336</v>
      </c>
      <c r="I152" s="509">
        <v>1505.6166666666668</v>
      </c>
      <c r="J152" s="509">
        <v>1533.2333333333336</v>
      </c>
      <c r="K152" s="508">
        <v>1478</v>
      </c>
      <c r="L152" s="508">
        <v>1400</v>
      </c>
      <c r="M152" s="508">
        <v>0.81479000000000001</v>
      </c>
    </row>
    <row r="153" spans="1:13">
      <c r="A153" s="254">
        <v>143</v>
      </c>
      <c r="B153" s="511" t="s">
        <v>238</v>
      </c>
      <c r="C153" s="508">
        <v>86.2</v>
      </c>
      <c r="D153" s="509">
        <v>85.55</v>
      </c>
      <c r="E153" s="509">
        <v>81.849999999999994</v>
      </c>
      <c r="F153" s="509">
        <v>77.5</v>
      </c>
      <c r="G153" s="509">
        <v>73.8</v>
      </c>
      <c r="H153" s="509">
        <v>89.899999999999991</v>
      </c>
      <c r="I153" s="509">
        <v>93.600000000000009</v>
      </c>
      <c r="J153" s="509">
        <v>97.949999999999989</v>
      </c>
      <c r="K153" s="508">
        <v>89.25</v>
      </c>
      <c r="L153" s="508">
        <v>81.2</v>
      </c>
      <c r="M153" s="508">
        <v>340.49536000000001</v>
      </c>
    </row>
    <row r="154" spans="1:13">
      <c r="A154" s="254">
        <v>144</v>
      </c>
      <c r="B154" s="511" t="s">
        <v>95</v>
      </c>
      <c r="C154" s="508">
        <v>88.15</v>
      </c>
      <c r="D154" s="509">
        <v>87.466666666666654</v>
      </c>
      <c r="E154" s="509">
        <v>86.333333333333314</v>
      </c>
      <c r="F154" s="509">
        <v>84.516666666666666</v>
      </c>
      <c r="G154" s="509">
        <v>83.383333333333326</v>
      </c>
      <c r="H154" s="509">
        <v>89.283333333333303</v>
      </c>
      <c r="I154" s="509">
        <v>90.416666666666657</v>
      </c>
      <c r="J154" s="509">
        <v>92.233333333333292</v>
      </c>
      <c r="K154" s="508">
        <v>88.6</v>
      </c>
      <c r="L154" s="508">
        <v>85.65</v>
      </c>
      <c r="M154" s="508">
        <v>19.933219999999999</v>
      </c>
    </row>
    <row r="155" spans="1:13">
      <c r="A155" s="254">
        <v>145</v>
      </c>
      <c r="B155" s="511" t="s">
        <v>352</v>
      </c>
      <c r="C155" s="508">
        <v>594.25</v>
      </c>
      <c r="D155" s="509">
        <v>596.48333333333323</v>
      </c>
      <c r="E155" s="509">
        <v>590.16666666666652</v>
      </c>
      <c r="F155" s="509">
        <v>586.08333333333326</v>
      </c>
      <c r="G155" s="509">
        <v>579.76666666666654</v>
      </c>
      <c r="H155" s="509">
        <v>600.56666666666649</v>
      </c>
      <c r="I155" s="509">
        <v>606.88333333333333</v>
      </c>
      <c r="J155" s="509">
        <v>610.96666666666647</v>
      </c>
      <c r="K155" s="508">
        <v>602.79999999999995</v>
      </c>
      <c r="L155" s="508">
        <v>592.4</v>
      </c>
      <c r="M155" s="508">
        <v>0.99028000000000005</v>
      </c>
    </row>
    <row r="156" spans="1:13">
      <c r="A156" s="254">
        <v>146</v>
      </c>
      <c r="B156" s="511" t="s">
        <v>96</v>
      </c>
      <c r="C156" s="508">
        <v>1288.7</v>
      </c>
      <c r="D156" s="509">
        <v>1302.8999999999999</v>
      </c>
      <c r="E156" s="509">
        <v>1263.7999999999997</v>
      </c>
      <c r="F156" s="509">
        <v>1238.8999999999999</v>
      </c>
      <c r="G156" s="509">
        <v>1199.7999999999997</v>
      </c>
      <c r="H156" s="509">
        <v>1327.7999999999997</v>
      </c>
      <c r="I156" s="509">
        <v>1366.8999999999996</v>
      </c>
      <c r="J156" s="509">
        <v>1391.7999999999997</v>
      </c>
      <c r="K156" s="508">
        <v>1342</v>
      </c>
      <c r="L156" s="508">
        <v>1278</v>
      </c>
      <c r="M156" s="508">
        <v>16.233309999999999</v>
      </c>
    </row>
    <row r="157" spans="1:13">
      <c r="A157" s="254">
        <v>147</v>
      </c>
      <c r="B157" s="511" t="s">
        <v>97</v>
      </c>
      <c r="C157" s="508">
        <v>206.55</v>
      </c>
      <c r="D157" s="509">
        <v>205.65</v>
      </c>
      <c r="E157" s="509">
        <v>203.9</v>
      </c>
      <c r="F157" s="509">
        <v>201.25</v>
      </c>
      <c r="G157" s="509">
        <v>199.5</v>
      </c>
      <c r="H157" s="509">
        <v>208.3</v>
      </c>
      <c r="I157" s="509">
        <v>210.05</v>
      </c>
      <c r="J157" s="509">
        <v>212.70000000000002</v>
      </c>
      <c r="K157" s="508">
        <v>207.4</v>
      </c>
      <c r="L157" s="508">
        <v>203</v>
      </c>
      <c r="M157" s="508">
        <v>26.128060000000001</v>
      </c>
    </row>
    <row r="158" spans="1:13">
      <c r="A158" s="254">
        <v>148</v>
      </c>
      <c r="B158" s="511" t="s">
        <v>354</v>
      </c>
      <c r="C158" s="508">
        <v>279.3</v>
      </c>
      <c r="D158" s="509">
        <v>279.36666666666662</v>
      </c>
      <c r="E158" s="509">
        <v>275.73333333333323</v>
      </c>
      <c r="F158" s="509">
        <v>272.16666666666663</v>
      </c>
      <c r="G158" s="509">
        <v>268.53333333333325</v>
      </c>
      <c r="H158" s="509">
        <v>282.93333333333322</v>
      </c>
      <c r="I158" s="509">
        <v>286.56666666666655</v>
      </c>
      <c r="J158" s="509">
        <v>290.13333333333321</v>
      </c>
      <c r="K158" s="508">
        <v>283</v>
      </c>
      <c r="L158" s="508">
        <v>275.8</v>
      </c>
      <c r="M158" s="508">
        <v>1.61443</v>
      </c>
    </row>
    <row r="159" spans="1:13">
      <c r="A159" s="254">
        <v>149</v>
      </c>
      <c r="B159" s="511" t="s">
        <v>98</v>
      </c>
      <c r="C159" s="508">
        <v>83.05</v>
      </c>
      <c r="D159" s="509">
        <v>83.433333333333337</v>
      </c>
      <c r="E159" s="509">
        <v>82.116666666666674</v>
      </c>
      <c r="F159" s="509">
        <v>81.183333333333337</v>
      </c>
      <c r="G159" s="509">
        <v>79.866666666666674</v>
      </c>
      <c r="H159" s="509">
        <v>84.366666666666674</v>
      </c>
      <c r="I159" s="509">
        <v>85.683333333333337</v>
      </c>
      <c r="J159" s="509">
        <v>86.616666666666674</v>
      </c>
      <c r="K159" s="508">
        <v>84.75</v>
      </c>
      <c r="L159" s="508">
        <v>82.5</v>
      </c>
      <c r="M159" s="508">
        <v>130.16838999999999</v>
      </c>
    </row>
    <row r="160" spans="1:13">
      <c r="A160" s="254">
        <v>150</v>
      </c>
      <c r="B160" s="511" t="s">
        <v>355</v>
      </c>
      <c r="C160" s="508">
        <v>2326.65</v>
      </c>
      <c r="D160" s="509">
        <v>2332.3166666666671</v>
      </c>
      <c r="E160" s="509">
        <v>2299.6833333333343</v>
      </c>
      <c r="F160" s="509">
        <v>2272.7166666666672</v>
      </c>
      <c r="G160" s="509">
        <v>2240.0833333333344</v>
      </c>
      <c r="H160" s="509">
        <v>2359.2833333333342</v>
      </c>
      <c r="I160" s="509">
        <v>2391.9166666666665</v>
      </c>
      <c r="J160" s="509">
        <v>2418.8833333333341</v>
      </c>
      <c r="K160" s="508">
        <v>2364.9499999999998</v>
      </c>
      <c r="L160" s="508">
        <v>2305.35</v>
      </c>
      <c r="M160" s="508">
        <v>0.19314000000000001</v>
      </c>
    </row>
    <row r="161" spans="1:13">
      <c r="A161" s="254">
        <v>151</v>
      </c>
      <c r="B161" s="511" t="s">
        <v>356</v>
      </c>
      <c r="C161" s="508">
        <v>392.6</v>
      </c>
      <c r="D161" s="509">
        <v>393.68333333333339</v>
      </c>
      <c r="E161" s="509">
        <v>389.26666666666677</v>
      </c>
      <c r="F161" s="509">
        <v>385.93333333333339</v>
      </c>
      <c r="G161" s="509">
        <v>381.51666666666677</v>
      </c>
      <c r="H161" s="509">
        <v>397.01666666666677</v>
      </c>
      <c r="I161" s="509">
        <v>401.43333333333339</v>
      </c>
      <c r="J161" s="509">
        <v>404.76666666666677</v>
      </c>
      <c r="K161" s="508">
        <v>398.1</v>
      </c>
      <c r="L161" s="508">
        <v>390.35</v>
      </c>
      <c r="M161" s="508">
        <v>1.1936199999999999</v>
      </c>
    </row>
    <row r="162" spans="1:13">
      <c r="A162" s="254">
        <v>152</v>
      </c>
      <c r="B162" s="511" t="s">
        <v>357</v>
      </c>
      <c r="C162" s="508">
        <v>622.29999999999995</v>
      </c>
      <c r="D162" s="509">
        <v>627.13333333333333</v>
      </c>
      <c r="E162" s="509">
        <v>614.26666666666665</v>
      </c>
      <c r="F162" s="509">
        <v>606.23333333333335</v>
      </c>
      <c r="G162" s="509">
        <v>593.36666666666667</v>
      </c>
      <c r="H162" s="509">
        <v>635.16666666666663</v>
      </c>
      <c r="I162" s="509">
        <v>648.03333333333319</v>
      </c>
      <c r="J162" s="509">
        <v>656.06666666666661</v>
      </c>
      <c r="K162" s="508">
        <v>640</v>
      </c>
      <c r="L162" s="508">
        <v>619.1</v>
      </c>
      <c r="M162" s="508">
        <v>1.42869</v>
      </c>
    </row>
    <row r="163" spans="1:13">
      <c r="A163" s="254">
        <v>153</v>
      </c>
      <c r="B163" s="511" t="s">
        <v>358</v>
      </c>
      <c r="C163" s="508">
        <v>99.45</v>
      </c>
      <c r="D163" s="509">
        <v>100.15000000000002</v>
      </c>
      <c r="E163" s="509">
        <v>98.400000000000034</v>
      </c>
      <c r="F163" s="509">
        <v>97.350000000000009</v>
      </c>
      <c r="G163" s="509">
        <v>95.600000000000023</v>
      </c>
      <c r="H163" s="509">
        <v>101.20000000000005</v>
      </c>
      <c r="I163" s="509">
        <v>102.95000000000002</v>
      </c>
      <c r="J163" s="509">
        <v>104.00000000000006</v>
      </c>
      <c r="K163" s="508">
        <v>101.9</v>
      </c>
      <c r="L163" s="508">
        <v>99.1</v>
      </c>
      <c r="M163" s="508">
        <v>22.38899</v>
      </c>
    </row>
    <row r="164" spans="1:13">
      <c r="A164" s="254">
        <v>154</v>
      </c>
      <c r="B164" s="511" t="s">
        <v>359</v>
      </c>
      <c r="C164" s="508">
        <v>170.75</v>
      </c>
      <c r="D164" s="509">
        <v>167.38333333333333</v>
      </c>
      <c r="E164" s="509">
        <v>162.36666666666665</v>
      </c>
      <c r="F164" s="509">
        <v>153.98333333333332</v>
      </c>
      <c r="G164" s="509">
        <v>148.96666666666664</v>
      </c>
      <c r="H164" s="509">
        <v>175.76666666666665</v>
      </c>
      <c r="I164" s="509">
        <v>180.7833333333333</v>
      </c>
      <c r="J164" s="509">
        <v>189.16666666666666</v>
      </c>
      <c r="K164" s="508">
        <v>172.4</v>
      </c>
      <c r="L164" s="508">
        <v>159</v>
      </c>
      <c r="M164" s="508">
        <v>57.100239999999999</v>
      </c>
    </row>
    <row r="165" spans="1:13">
      <c r="A165" s="254">
        <v>155</v>
      </c>
      <c r="B165" s="511" t="s">
        <v>239</v>
      </c>
      <c r="C165" s="508">
        <v>7.95</v>
      </c>
      <c r="D165" s="509">
        <v>8.0166666666666675</v>
      </c>
      <c r="E165" s="509">
        <v>7.8833333333333346</v>
      </c>
      <c r="F165" s="509">
        <v>7.8166666666666673</v>
      </c>
      <c r="G165" s="509">
        <v>7.6833333333333345</v>
      </c>
      <c r="H165" s="509">
        <v>8.0833333333333357</v>
      </c>
      <c r="I165" s="509">
        <v>8.2166666666666686</v>
      </c>
      <c r="J165" s="509">
        <v>8.283333333333335</v>
      </c>
      <c r="K165" s="508">
        <v>8.15</v>
      </c>
      <c r="L165" s="508">
        <v>7.95</v>
      </c>
      <c r="M165" s="508">
        <v>43.203989999999997</v>
      </c>
    </row>
    <row r="166" spans="1:13">
      <c r="A166" s="254">
        <v>156</v>
      </c>
      <c r="B166" s="511" t="s">
        <v>240</v>
      </c>
      <c r="C166" s="508">
        <v>69.349999999999994</v>
      </c>
      <c r="D166" s="509">
        <v>69.600000000000009</v>
      </c>
      <c r="E166" s="509">
        <v>68.800000000000011</v>
      </c>
      <c r="F166" s="509">
        <v>68.25</v>
      </c>
      <c r="G166" s="509">
        <v>67.45</v>
      </c>
      <c r="H166" s="509">
        <v>70.15000000000002</v>
      </c>
      <c r="I166" s="509">
        <v>70.95</v>
      </c>
      <c r="J166" s="509">
        <v>71.500000000000028</v>
      </c>
      <c r="K166" s="508">
        <v>70.400000000000006</v>
      </c>
      <c r="L166" s="508">
        <v>69.05</v>
      </c>
      <c r="M166" s="508">
        <v>19.196709999999999</v>
      </c>
    </row>
    <row r="167" spans="1:13">
      <c r="A167" s="254">
        <v>157</v>
      </c>
      <c r="B167" s="511" t="s">
        <v>99</v>
      </c>
      <c r="C167" s="508">
        <v>144.5</v>
      </c>
      <c r="D167" s="509">
        <v>144.21666666666667</v>
      </c>
      <c r="E167" s="509">
        <v>142.78333333333333</v>
      </c>
      <c r="F167" s="509">
        <v>141.06666666666666</v>
      </c>
      <c r="G167" s="509">
        <v>139.63333333333333</v>
      </c>
      <c r="H167" s="509">
        <v>145.93333333333334</v>
      </c>
      <c r="I167" s="509">
        <v>147.36666666666667</v>
      </c>
      <c r="J167" s="509">
        <v>149.08333333333334</v>
      </c>
      <c r="K167" s="508">
        <v>145.65</v>
      </c>
      <c r="L167" s="508">
        <v>142.5</v>
      </c>
      <c r="M167" s="508">
        <v>168.59408999999999</v>
      </c>
    </row>
    <row r="168" spans="1:13">
      <c r="A168" s="254">
        <v>158</v>
      </c>
      <c r="B168" s="511" t="s">
        <v>360</v>
      </c>
      <c r="C168" s="508">
        <v>276.3</v>
      </c>
      <c r="D168" s="509">
        <v>276.36666666666673</v>
      </c>
      <c r="E168" s="509">
        <v>273.13333333333344</v>
      </c>
      <c r="F168" s="509">
        <v>269.9666666666667</v>
      </c>
      <c r="G168" s="509">
        <v>266.73333333333341</v>
      </c>
      <c r="H168" s="509">
        <v>279.53333333333347</v>
      </c>
      <c r="I168" s="509">
        <v>282.76666666666671</v>
      </c>
      <c r="J168" s="509">
        <v>285.93333333333351</v>
      </c>
      <c r="K168" s="508">
        <v>279.60000000000002</v>
      </c>
      <c r="L168" s="508">
        <v>273.2</v>
      </c>
      <c r="M168" s="508">
        <v>0.73480999999999996</v>
      </c>
    </row>
    <row r="169" spans="1:13">
      <c r="A169" s="254">
        <v>159</v>
      </c>
      <c r="B169" s="511" t="s">
        <v>361</v>
      </c>
      <c r="C169" s="508">
        <v>218.15</v>
      </c>
      <c r="D169" s="509">
        <v>218.54999999999998</v>
      </c>
      <c r="E169" s="509">
        <v>216.59999999999997</v>
      </c>
      <c r="F169" s="509">
        <v>215.04999999999998</v>
      </c>
      <c r="G169" s="509">
        <v>213.09999999999997</v>
      </c>
      <c r="H169" s="509">
        <v>220.09999999999997</v>
      </c>
      <c r="I169" s="509">
        <v>222.04999999999995</v>
      </c>
      <c r="J169" s="509">
        <v>223.59999999999997</v>
      </c>
      <c r="K169" s="508">
        <v>220.5</v>
      </c>
      <c r="L169" s="508">
        <v>217</v>
      </c>
      <c r="M169" s="508">
        <v>2.31765</v>
      </c>
    </row>
    <row r="170" spans="1:13">
      <c r="A170" s="254">
        <v>160</v>
      </c>
      <c r="B170" s="511" t="s">
        <v>744</v>
      </c>
      <c r="C170" s="508">
        <v>4292.3500000000004</v>
      </c>
      <c r="D170" s="509">
        <v>4260.0666666666666</v>
      </c>
      <c r="E170" s="509">
        <v>4093.4333333333334</v>
      </c>
      <c r="F170" s="509">
        <v>3894.5166666666669</v>
      </c>
      <c r="G170" s="509">
        <v>3727.8833333333337</v>
      </c>
      <c r="H170" s="509">
        <v>4458.9833333333336</v>
      </c>
      <c r="I170" s="509">
        <v>4625.6166666666668</v>
      </c>
      <c r="J170" s="509">
        <v>4824.5333333333328</v>
      </c>
      <c r="K170" s="508">
        <v>4426.7</v>
      </c>
      <c r="L170" s="508">
        <v>4061.15</v>
      </c>
      <c r="M170" s="508">
        <v>1.0407299999999999</v>
      </c>
    </row>
    <row r="171" spans="1:13">
      <c r="A171" s="254">
        <v>161</v>
      </c>
      <c r="B171" s="511" t="s">
        <v>102</v>
      </c>
      <c r="C171" s="508">
        <v>26.2</v>
      </c>
      <c r="D171" s="509">
        <v>26.183333333333337</v>
      </c>
      <c r="E171" s="509">
        <v>25.866666666666674</v>
      </c>
      <c r="F171" s="509">
        <v>25.533333333333339</v>
      </c>
      <c r="G171" s="509">
        <v>25.216666666666676</v>
      </c>
      <c r="H171" s="509">
        <v>26.516666666666673</v>
      </c>
      <c r="I171" s="509">
        <v>26.833333333333336</v>
      </c>
      <c r="J171" s="509">
        <v>27.166666666666671</v>
      </c>
      <c r="K171" s="508">
        <v>26.5</v>
      </c>
      <c r="L171" s="508">
        <v>25.85</v>
      </c>
      <c r="M171" s="508">
        <v>92.774100000000004</v>
      </c>
    </row>
    <row r="172" spans="1:13">
      <c r="A172" s="254">
        <v>162</v>
      </c>
      <c r="B172" s="511" t="s">
        <v>362</v>
      </c>
      <c r="C172" s="508">
        <v>2332.4499999999998</v>
      </c>
      <c r="D172" s="509">
        <v>2297.4833333333331</v>
      </c>
      <c r="E172" s="509">
        <v>2244.9666666666662</v>
      </c>
      <c r="F172" s="509">
        <v>2157.4833333333331</v>
      </c>
      <c r="G172" s="509">
        <v>2104.9666666666662</v>
      </c>
      <c r="H172" s="509">
        <v>2384.9666666666662</v>
      </c>
      <c r="I172" s="509">
        <v>2437.4833333333336</v>
      </c>
      <c r="J172" s="509">
        <v>2524.9666666666662</v>
      </c>
      <c r="K172" s="508">
        <v>2350</v>
      </c>
      <c r="L172" s="508">
        <v>2210</v>
      </c>
      <c r="M172" s="508">
        <v>0.61072000000000004</v>
      </c>
    </row>
    <row r="173" spans="1:13">
      <c r="A173" s="254">
        <v>163</v>
      </c>
      <c r="B173" s="511" t="s">
        <v>745</v>
      </c>
      <c r="C173" s="508">
        <v>199.4</v>
      </c>
      <c r="D173" s="509">
        <v>200.06666666666669</v>
      </c>
      <c r="E173" s="509">
        <v>197.33333333333337</v>
      </c>
      <c r="F173" s="509">
        <v>195.26666666666668</v>
      </c>
      <c r="G173" s="509">
        <v>192.53333333333336</v>
      </c>
      <c r="H173" s="509">
        <v>202.13333333333338</v>
      </c>
      <c r="I173" s="509">
        <v>204.86666666666667</v>
      </c>
      <c r="J173" s="509">
        <v>206.93333333333339</v>
      </c>
      <c r="K173" s="508">
        <v>202.8</v>
      </c>
      <c r="L173" s="508">
        <v>198</v>
      </c>
      <c r="M173" s="508">
        <v>2.2573799999999999</v>
      </c>
    </row>
    <row r="174" spans="1:13">
      <c r="A174" s="254">
        <v>164</v>
      </c>
      <c r="B174" s="511" t="s">
        <v>363</v>
      </c>
      <c r="C174" s="508">
        <v>2596.4499999999998</v>
      </c>
      <c r="D174" s="509">
        <v>2609.2333333333331</v>
      </c>
      <c r="E174" s="509">
        <v>2538.7166666666662</v>
      </c>
      <c r="F174" s="509">
        <v>2480.9833333333331</v>
      </c>
      <c r="G174" s="509">
        <v>2410.4666666666662</v>
      </c>
      <c r="H174" s="509">
        <v>2666.9666666666662</v>
      </c>
      <c r="I174" s="509">
        <v>2737.4833333333336</v>
      </c>
      <c r="J174" s="509">
        <v>2795.2166666666662</v>
      </c>
      <c r="K174" s="508">
        <v>2679.75</v>
      </c>
      <c r="L174" s="508">
        <v>2551.5</v>
      </c>
      <c r="M174" s="508">
        <v>0.29411999999999999</v>
      </c>
    </row>
    <row r="175" spans="1:13">
      <c r="A175" s="254">
        <v>165</v>
      </c>
      <c r="B175" s="511" t="s">
        <v>241</v>
      </c>
      <c r="C175" s="508">
        <v>197.65</v>
      </c>
      <c r="D175" s="509">
        <v>195.4</v>
      </c>
      <c r="E175" s="509">
        <v>190.5</v>
      </c>
      <c r="F175" s="509">
        <v>183.35</v>
      </c>
      <c r="G175" s="509">
        <v>178.45</v>
      </c>
      <c r="H175" s="509">
        <v>202.55</v>
      </c>
      <c r="I175" s="509">
        <v>207.45000000000005</v>
      </c>
      <c r="J175" s="509">
        <v>214.60000000000002</v>
      </c>
      <c r="K175" s="508">
        <v>200.3</v>
      </c>
      <c r="L175" s="508">
        <v>188.25</v>
      </c>
      <c r="M175" s="508">
        <v>13.55519</v>
      </c>
    </row>
    <row r="176" spans="1:13">
      <c r="A176" s="254">
        <v>166</v>
      </c>
      <c r="B176" s="511" t="s">
        <v>364</v>
      </c>
      <c r="C176" s="508">
        <v>5556.7</v>
      </c>
      <c r="D176" s="509">
        <v>5557.6333333333341</v>
      </c>
      <c r="E176" s="509">
        <v>5515.2666666666682</v>
      </c>
      <c r="F176" s="509">
        <v>5473.8333333333339</v>
      </c>
      <c r="G176" s="509">
        <v>5431.4666666666681</v>
      </c>
      <c r="H176" s="509">
        <v>5599.0666666666684</v>
      </c>
      <c r="I176" s="509">
        <v>5641.4333333333352</v>
      </c>
      <c r="J176" s="509">
        <v>5682.8666666666686</v>
      </c>
      <c r="K176" s="508">
        <v>5600</v>
      </c>
      <c r="L176" s="508">
        <v>5516.2</v>
      </c>
      <c r="M176" s="508">
        <v>2.085E-2</v>
      </c>
    </row>
    <row r="177" spans="1:13">
      <c r="A177" s="254">
        <v>167</v>
      </c>
      <c r="B177" s="511" t="s">
        <v>365</v>
      </c>
      <c r="C177" s="508">
        <v>1457.25</v>
      </c>
      <c r="D177" s="509">
        <v>1458.45</v>
      </c>
      <c r="E177" s="509">
        <v>1442.45</v>
      </c>
      <c r="F177" s="509">
        <v>1427.65</v>
      </c>
      <c r="G177" s="509">
        <v>1411.65</v>
      </c>
      <c r="H177" s="509">
        <v>1473.25</v>
      </c>
      <c r="I177" s="509">
        <v>1489.25</v>
      </c>
      <c r="J177" s="509">
        <v>1504.05</v>
      </c>
      <c r="K177" s="508">
        <v>1474.45</v>
      </c>
      <c r="L177" s="508">
        <v>1443.65</v>
      </c>
      <c r="M177" s="508">
        <v>0.31233</v>
      </c>
    </row>
    <row r="178" spans="1:13">
      <c r="A178" s="254">
        <v>168</v>
      </c>
      <c r="B178" s="511" t="s">
        <v>100</v>
      </c>
      <c r="C178" s="508">
        <v>467.95</v>
      </c>
      <c r="D178" s="509">
        <v>467.88333333333327</v>
      </c>
      <c r="E178" s="509">
        <v>461.86666666666656</v>
      </c>
      <c r="F178" s="509">
        <v>455.7833333333333</v>
      </c>
      <c r="G178" s="509">
        <v>449.76666666666659</v>
      </c>
      <c r="H178" s="509">
        <v>473.96666666666653</v>
      </c>
      <c r="I178" s="509">
        <v>479.98333333333329</v>
      </c>
      <c r="J178" s="509">
        <v>486.06666666666649</v>
      </c>
      <c r="K178" s="508">
        <v>473.9</v>
      </c>
      <c r="L178" s="508">
        <v>461.8</v>
      </c>
      <c r="M178" s="508">
        <v>11.74175</v>
      </c>
    </row>
    <row r="179" spans="1:13">
      <c r="A179" s="254">
        <v>169</v>
      </c>
      <c r="B179" s="511" t="s">
        <v>366</v>
      </c>
      <c r="C179" s="508">
        <v>902.3</v>
      </c>
      <c r="D179" s="509">
        <v>902.76666666666677</v>
      </c>
      <c r="E179" s="509">
        <v>895.53333333333353</v>
      </c>
      <c r="F179" s="509">
        <v>888.76666666666677</v>
      </c>
      <c r="G179" s="509">
        <v>881.53333333333353</v>
      </c>
      <c r="H179" s="509">
        <v>909.53333333333353</v>
      </c>
      <c r="I179" s="509">
        <v>916.76666666666688</v>
      </c>
      <c r="J179" s="509">
        <v>923.53333333333353</v>
      </c>
      <c r="K179" s="508">
        <v>910</v>
      </c>
      <c r="L179" s="508">
        <v>896</v>
      </c>
      <c r="M179" s="508">
        <v>0.43325000000000002</v>
      </c>
    </row>
    <row r="180" spans="1:13">
      <c r="A180" s="254">
        <v>170</v>
      </c>
      <c r="B180" s="511" t="s">
        <v>242</v>
      </c>
      <c r="C180" s="508">
        <v>479.6</v>
      </c>
      <c r="D180" s="509">
        <v>483.11666666666662</v>
      </c>
      <c r="E180" s="509">
        <v>474.53333333333325</v>
      </c>
      <c r="F180" s="509">
        <v>469.46666666666664</v>
      </c>
      <c r="G180" s="509">
        <v>460.88333333333327</v>
      </c>
      <c r="H180" s="509">
        <v>488.18333333333322</v>
      </c>
      <c r="I180" s="509">
        <v>496.76666666666659</v>
      </c>
      <c r="J180" s="509">
        <v>501.8333333333332</v>
      </c>
      <c r="K180" s="508">
        <v>491.7</v>
      </c>
      <c r="L180" s="508">
        <v>478.05</v>
      </c>
      <c r="M180" s="508">
        <v>1.6005199999999999</v>
      </c>
    </row>
    <row r="181" spans="1:13">
      <c r="A181" s="254">
        <v>171</v>
      </c>
      <c r="B181" s="511" t="s">
        <v>103</v>
      </c>
      <c r="C181" s="508">
        <v>686.25</v>
      </c>
      <c r="D181" s="509">
        <v>683.88333333333333</v>
      </c>
      <c r="E181" s="509">
        <v>675.36666666666667</v>
      </c>
      <c r="F181" s="509">
        <v>664.48333333333335</v>
      </c>
      <c r="G181" s="509">
        <v>655.9666666666667</v>
      </c>
      <c r="H181" s="509">
        <v>694.76666666666665</v>
      </c>
      <c r="I181" s="509">
        <v>703.2833333333333</v>
      </c>
      <c r="J181" s="509">
        <v>714.16666666666663</v>
      </c>
      <c r="K181" s="508">
        <v>692.4</v>
      </c>
      <c r="L181" s="508">
        <v>673</v>
      </c>
      <c r="M181" s="508">
        <v>15.86182</v>
      </c>
    </row>
    <row r="182" spans="1:13">
      <c r="A182" s="254">
        <v>172</v>
      </c>
      <c r="B182" s="511" t="s">
        <v>243</v>
      </c>
      <c r="C182" s="508">
        <v>451.95</v>
      </c>
      <c r="D182" s="509">
        <v>450.18333333333334</v>
      </c>
      <c r="E182" s="509">
        <v>446.76666666666665</v>
      </c>
      <c r="F182" s="509">
        <v>441.58333333333331</v>
      </c>
      <c r="G182" s="509">
        <v>438.16666666666663</v>
      </c>
      <c r="H182" s="509">
        <v>455.36666666666667</v>
      </c>
      <c r="I182" s="509">
        <v>458.7833333333333</v>
      </c>
      <c r="J182" s="509">
        <v>463.9666666666667</v>
      </c>
      <c r="K182" s="508">
        <v>453.6</v>
      </c>
      <c r="L182" s="508">
        <v>445</v>
      </c>
      <c r="M182" s="508">
        <v>2.3430200000000001</v>
      </c>
    </row>
    <row r="183" spans="1:13">
      <c r="A183" s="254">
        <v>173</v>
      </c>
      <c r="B183" s="511" t="s">
        <v>244</v>
      </c>
      <c r="C183" s="508">
        <v>1539.95</v>
      </c>
      <c r="D183" s="509">
        <v>1543.3999999999999</v>
      </c>
      <c r="E183" s="509">
        <v>1514.5499999999997</v>
      </c>
      <c r="F183" s="509">
        <v>1489.1499999999999</v>
      </c>
      <c r="G183" s="509">
        <v>1460.2999999999997</v>
      </c>
      <c r="H183" s="509">
        <v>1568.7999999999997</v>
      </c>
      <c r="I183" s="509">
        <v>1597.6499999999996</v>
      </c>
      <c r="J183" s="509">
        <v>1623.0499999999997</v>
      </c>
      <c r="K183" s="508">
        <v>1572.25</v>
      </c>
      <c r="L183" s="508">
        <v>1518</v>
      </c>
      <c r="M183" s="508">
        <v>5.9765600000000001</v>
      </c>
    </row>
    <row r="184" spans="1:13">
      <c r="A184" s="254">
        <v>174</v>
      </c>
      <c r="B184" s="511" t="s">
        <v>367</v>
      </c>
      <c r="C184" s="508">
        <v>341.8</v>
      </c>
      <c r="D184" s="509">
        <v>337.08333333333331</v>
      </c>
      <c r="E184" s="509">
        <v>329.76666666666665</v>
      </c>
      <c r="F184" s="509">
        <v>317.73333333333335</v>
      </c>
      <c r="G184" s="509">
        <v>310.41666666666669</v>
      </c>
      <c r="H184" s="509">
        <v>349.11666666666662</v>
      </c>
      <c r="I184" s="509">
        <v>356.43333333333334</v>
      </c>
      <c r="J184" s="509">
        <v>368.46666666666658</v>
      </c>
      <c r="K184" s="508">
        <v>344.4</v>
      </c>
      <c r="L184" s="508">
        <v>325.05</v>
      </c>
      <c r="M184" s="508">
        <v>33.352150000000002</v>
      </c>
    </row>
    <row r="185" spans="1:13">
      <c r="A185" s="254">
        <v>175</v>
      </c>
      <c r="B185" s="511" t="s">
        <v>245</v>
      </c>
      <c r="C185" s="508">
        <v>478.75</v>
      </c>
      <c r="D185" s="509">
        <v>481.73333333333329</v>
      </c>
      <c r="E185" s="509">
        <v>473.66666666666657</v>
      </c>
      <c r="F185" s="509">
        <v>468.58333333333326</v>
      </c>
      <c r="G185" s="509">
        <v>460.51666666666654</v>
      </c>
      <c r="H185" s="509">
        <v>486.81666666666661</v>
      </c>
      <c r="I185" s="509">
        <v>494.88333333333333</v>
      </c>
      <c r="J185" s="509">
        <v>499.96666666666664</v>
      </c>
      <c r="K185" s="508">
        <v>489.8</v>
      </c>
      <c r="L185" s="508">
        <v>476.65</v>
      </c>
      <c r="M185" s="508">
        <v>8.8387399999999996</v>
      </c>
    </row>
    <row r="186" spans="1:13">
      <c r="A186" s="254">
        <v>176</v>
      </c>
      <c r="B186" s="511" t="s">
        <v>104</v>
      </c>
      <c r="C186" s="508">
        <v>1265.95</v>
      </c>
      <c r="D186" s="509">
        <v>1246.05</v>
      </c>
      <c r="E186" s="509">
        <v>1222.0999999999999</v>
      </c>
      <c r="F186" s="509">
        <v>1178.25</v>
      </c>
      <c r="G186" s="509">
        <v>1154.3</v>
      </c>
      <c r="H186" s="509">
        <v>1289.8999999999999</v>
      </c>
      <c r="I186" s="509">
        <v>1313.8500000000001</v>
      </c>
      <c r="J186" s="509">
        <v>1357.6999999999998</v>
      </c>
      <c r="K186" s="508">
        <v>1270</v>
      </c>
      <c r="L186" s="508">
        <v>1202.2</v>
      </c>
      <c r="M186" s="508">
        <v>16.013639999999999</v>
      </c>
    </row>
    <row r="187" spans="1:13">
      <c r="A187" s="254">
        <v>177</v>
      </c>
      <c r="B187" s="511" t="s">
        <v>368</v>
      </c>
      <c r="C187" s="508">
        <v>308.05</v>
      </c>
      <c r="D187" s="509">
        <v>312.83333333333331</v>
      </c>
      <c r="E187" s="509">
        <v>299.96666666666664</v>
      </c>
      <c r="F187" s="509">
        <v>291.88333333333333</v>
      </c>
      <c r="G187" s="509">
        <v>279.01666666666665</v>
      </c>
      <c r="H187" s="509">
        <v>320.91666666666663</v>
      </c>
      <c r="I187" s="509">
        <v>333.7833333333333</v>
      </c>
      <c r="J187" s="509">
        <v>341.86666666666662</v>
      </c>
      <c r="K187" s="508">
        <v>325.7</v>
      </c>
      <c r="L187" s="508">
        <v>304.75</v>
      </c>
      <c r="M187" s="508">
        <v>5.9796699999999996</v>
      </c>
    </row>
    <row r="188" spans="1:13">
      <c r="A188" s="254">
        <v>178</v>
      </c>
      <c r="B188" s="511" t="s">
        <v>369</v>
      </c>
      <c r="C188" s="508">
        <v>140.69999999999999</v>
      </c>
      <c r="D188" s="509">
        <v>140.11666666666667</v>
      </c>
      <c r="E188" s="509">
        <v>135.73333333333335</v>
      </c>
      <c r="F188" s="509">
        <v>130.76666666666668</v>
      </c>
      <c r="G188" s="509">
        <v>126.38333333333335</v>
      </c>
      <c r="H188" s="509">
        <v>145.08333333333334</v>
      </c>
      <c r="I188" s="509">
        <v>149.46666666666667</v>
      </c>
      <c r="J188" s="509">
        <v>154.43333333333334</v>
      </c>
      <c r="K188" s="508">
        <v>144.5</v>
      </c>
      <c r="L188" s="508">
        <v>135.15</v>
      </c>
      <c r="M188" s="508">
        <v>35.706699999999998</v>
      </c>
    </row>
    <row r="189" spans="1:13">
      <c r="A189" s="254">
        <v>179</v>
      </c>
      <c r="B189" s="511" t="s">
        <v>370</v>
      </c>
      <c r="C189" s="508">
        <v>912.05</v>
      </c>
      <c r="D189" s="509">
        <v>899.19999999999993</v>
      </c>
      <c r="E189" s="509">
        <v>875.39999999999986</v>
      </c>
      <c r="F189" s="509">
        <v>838.74999999999989</v>
      </c>
      <c r="G189" s="509">
        <v>814.94999999999982</v>
      </c>
      <c r="H189" s="509">
        <v>935.84999999999991</v>
      </c>
      <c r="I189" s="509">
        <v>959.64999999999986</v>
      </c>
      <c r="J189" s="509">
        <v>996.3</v>
      </c>
      <c r="K189" s="508">
        <v>923</v>
      </c>
      <c r="L189" s="508">
        <v>862.55</v>
      </c>
      <c r="M189" s="508">
        <v>0.67691999999999997</v>
      </c>
    </row>
    <row r="190" spans="1:13">
      <c r="A190" s="254">
        <v>180</v>
      </c>
      <c r="B190" s="511" t="s">
        <v>371</v>
      </c>
      <c r="C190" s="508">
        <v>341.8</v>
      </c>
      <c r="D190" s="509">
        <v>334.26666666666665</v>
      </c>
      <c r="E190" s="509">
        <v>321.58333333333331</v>
      </c>
      <c r="F190" s="509">
        <v>301.36666666666667</v>
      </c>
      <c r="G190" s="509">
        <v>288.68333333333334</v>
      </c>
      <c r="H190" s="509">
        <v>354.48333333333329</v>
      </c>
      <c r="I190" s="509">
        <v>367.16666666666669</v>
      </c>
      <c r="J190" s="509">
        <v>387.38333333333327</v>
      </c>
      <c r="K190" s="508">
        <v>346.95</v>
      </c>
      <c r="L190" s="508">
        <v>314.05</v>
      </c>
      <c r="M190" s="508">
        <v>6.3263400000000001</v>
      </c>
    </row>
    <row r="191" spans="1:13">
      <c r="A191" s="254">
        <v>181</v>
      </c>
      <c r="B191" s="511" t="s">
        <v>743</v>
      </c>
      <c r="C191" s="508">
        <v>131.85</v>
      </c>
      <c r="D191" s="509">
        <v>130.61666666666665</v>
      </c>
      <c r="E191" s="509">
        <v>126.5333333333333</v>
      </c>
      <c r="F191" s="509">
        <v>121.21666666666665</v>
      </c>
      <c r="G191" s="509">
        <v>117.13333333333331</v>
      </c>
      <c r="H191" s="509">
        <v>135.93333333333328</v>
      </c>
      <c r="I191" s="509">
        <v>140.01666666666659</v>
      </c>
      <c r="J191" s="509">
        <v>145.33333333333329</v>
      </c>
      <c r="K191" s="508">
        <v>134.69999999999999</v>
      </c>
      <c r="L191" s="508">
        <v>125.3</v>
      </c>
      <c r="M191" s="508">
        <v>5.5576100000000004</v>
      </c>
    </row>
    <row r="192" spans="1:13">
      <c r="A192" s="254">
        <v>182</v>
      </c>
      <c r="B192" s="511" t="s">
        <v>773</v>
      </c>
      <c r="C192" s="508">
        <v>576.4</v>
      </c>
      <c r="D192" s="509">
        <v>578.63333333333333</v>
      </c>
      <c r="E192" s="509">
        <v>568.36666666666667</v>
      </c>
      <c r="F192" s="509">
        <v>560.33333333333337</v>
      </c>
      <c r="G192" s="509">
        <v>550.06666666666672</v>
      </c>
      <c r="H192" s="509">
        <v>586.66666666666663</v>
      </c>
      <c r="I192" s="509">
        <v>596.93333333333328</v>
      </c>
      <c r="J192" s="509">
        <v>604.96666666666658</v>
      </c>
      <c r="K192" s="508">
        <v>588.9</v>
      </c>
      <c r="L192" s="508">
        <v>570.6</v>
      </c>
      <c r="M192" s="508">
        <v>0.81006999999999996</v>
      </c>
    </row>
    <row r="193" spans="1:13">
      <c r="A193" s="254">
        <v>183</v>
      </c>
      <c r="B193" s="511" t="s">
        <v>372</v>
      </c>
      <c r="C193" s="508">
        <v>533.04999999999995</v>
      </c>
      <c r="D193" s="509">
        <v>523.7833333333333</v>
      </c>
      <c r="E193" s="509">
        <v>507.56666666666661</v>
      </c>
      <c r="F193" s="509">
        <v>482.08333333333331</v>
      </c>
      <c r="G193" s="509">
        <v>465.86666666666662</v>
      </c>
      <c r="H193" s="509">
        <v>549.26666666666665</v>
      </c>
      <c r="I193" s="509">
        <v>565.48333333333335</v>
      </c>
      <c r="J193" s="509">
        <v>590.96666666666658</v>
      </c>
      <c r="K193" s="508">
        <v>540</v>
      </c>
      <c r="L193" s="508">
        <v>498.3</v>
      </c>
      <c r="M193" s="508">
        <v>30.70252</v>
      </c>
    </row>
    <row r="194" spans="1:13">
      <c r="A194" s="254">
        <v>184</v>
      </c>
      <c r="B194" s="511" t="s">
        <v>373</v>
      </c>
      <c r="C194" s="508">
        <v>63.7</v>
      </c>
      <c r="D194" s="509">
        <v>63.616666666666674</v>
      </c>
      <c r="E194" s="509">
        <v>62.333333333333343</v>
      </c>
      <c r="F194" s="509">
        <v>60.966666666666669</v>
      </c>
      <c r="G194" s="509">
        <v>59.683333333333337</v>
      </c>
      <c r="H194" s="509">
        <v>64.983333333333348</v>
      </c>
      <c r="I194" s="509">
        <v>66.26666666666668</v>
      </c>
      <c r="J194" s="509">
        <v>67.633333333333354</v>
      </c>
      <c r="K194" s="508">
        <v>64.900000000000006</v>
      </c>
      <c r="L194" s="508">
        <v>62.25</v>
      </c>
      <c r="M194" s="508">
        <v>38.43282</v>
      </c>
    </row>
    <row r="195" spans="1:13">
      <c r="A195" s="254">
        <v>185</v>
      </c>
      <c r="B195" s="511" t="s">
        <v>374</v>
      </c>
      <c r="C195" s="508">
        <v>329.95</v>
      </c>
      <c r="D195" s="509">
        <v>320.68333333333334</v>
      </c>
      <c r="E195" s="509">
        <v>306.61666666666667</v>
      </c>
      <c r="F195" s="509">
        <v>283.28333333333336</v>
      </c>
      <c r="G195" s="509">
        <v>269.2166666666667</v>
      </c>
      <c r="H195" s="509">
        <v>344.01666666666665</v>
      </c>
      <c r="I195" s="509">
        <v>358.08333333333337</v>
      </c>
      <c r="J195" s="509">
        <v>381.41666666666663</v>
      </c>
      <c r="K195" s="508">
        <v>334.75</v>
      </c>
      <c r="L195" s="508">
        <v>297.35000000000002</v>
      </c>
      <c r="M195" s="508">
        <v>89.476780000000005</v>
      </c>
    </row>
    <row r="196" spans="1:13">
      <c r="A196" s="254">
        <v>186</v>
      </c>
      <c r="B196" s="511" t="s">
        <v>375</v>
      </c>
      <c r="C196" s="508">
        <v>98.8</v>
      </c>
      <c r="D196" s="509">
        <v>99.333333333333329</v>
      </c>
      <c r="E196" s="509">
        <v>96.966666666666654</v>
      </c>
      <c r="F196" s="509">
        <v>95.133333333333326</v>
      </c>
      <c r="G196" s="509">
        <v>92.766666666666652</v>
      </c>
      <c r="H196" s="509">
        <v>101.16666666666666</v>
      </c>
      <c r="I196" s="509">
        <v>103.53333333333333</v>
      </c>
      <c r="J196" s="509">
        <v>105.36666666666666</v>
      </c>
      <c r="K196" s="508">
        <v>101.7</v>
      </c>
      <c r="L196" s="508">
        <v>97.5</v>
      </c>
      <c r="M196" s="508">
        <v>5.1096300000000001</v>
      </c>
    </row>
    <row r="197" spans="1:13">
      <c r="A197" s="254">
        <v>187</v>
      </c>
      <c r="B197" s="511" t="s">
        <v>376</v>
      </c>
      <c r="C197" s="508">
        <v>100.6</v>
      </c>
      <c r="D197" s="509">
        <v>97.399999999999991</v>
      </c>
      <c r="E197" s="509">
        <v>91.899999999999977</v>
      </c>
      <c r="F197" s="509">
        <v>83.199999999999989</v>
      </c>
      <c r="G197" s="509">
        <v>77.699999999999974</v>
      </c>
      <c r="H197" s="509">
        <v>106.09999999999998</v>
      </c>
      <c r="I197" s="509">
        <v>111.60000000000001</v>
      </c>
      <c r="J197" s="509">
        <v>120.29999999999998</v>
      </c>
      <c r="K197" s="508">
        <v>102.9</v>
      </c>
      <c r="L197" s="508">
        <v>88.7</v>
      </c>
      <c r="M197" s="508">
        <v>224.46655999999999</v>
      </c>
    </row>
    <row r="198" spans="1:13">
      <c r="A198" s="254">
        <v>188</v>
      </c>
      <c r="B198" s="511" t="s">
        <v>246</v>
      </c>
      <c r="C198" s="508">
        <v>249.4</v>
      </c>
      <c r="D198" s="509">
        <v>249.7166666666667</v>
      </c>
      <c r="E198" s="509">
        <v>246.23333333333341</v>
      </c>
      <c r="F198" s="509">
        <v>243.06666666666672</v>
      </c>
      <c r="G198" s="509">
        <v>239.58333333333343</v>
      </c>
      <c r="H198" s="509">
        <v>252.88333333333338</v>
      </c>
      <c r="I198" s="509">
        <v>256.36666666666667</v>
      </c>
      <c r="J198" s="509">
        <v>259.53333333333336</v>
      </c>
      <c r="K198" s="508">
        <v>253.2</v>
      </c>
      <c r="L198" s="508">
        <v>246.55</v>
      </c>
      <c r="M198" s="508">
        <v>8.6068999999999996</v>
      </c>
    </row>
    <row r="199" spans="1:13">
      <c r="A199" s="254">
        <v>189</v>
      </c>
      <c r="B199" s="511" t="s">
        <v>377</v>
      </c>
      <c r="C199" s="508">
        <v>760.85</v>
      </c>
      <c r="D199" s="509">
        <v>751.51666666666677</v>
      </c>
      <c r="E199" s="509">
        <v>739.03333333333353</v>
      </c>
      <c r="F199" s="509">
        <v>717.21666666666681</v>
      </c>
      <c r="G199" s="509">
        <v>704.73333333333358</v>
      </c>
      <c r="H199" s="509">
        <v>773.33333333333348</v>
      </c>
      <c r="I199" s="509">
        <v>785.81666666666683</v>
      </c>
      <c r="J199" s="509">
        <v>807.63333333333344</v>
      </c>
      <c r="K199" s="508">
        <v>764</v>
      </c>
      <c r="L199" s="508">
        <v>729.7</v>
      </c>
      <c r="M199" s="508">
        <v>0.44525999999999999</v>
      </c>
    </row>
    <row r="200" spans="1:13">
      <c r="A200" s="254">
        <v>190</v>
      </c>
      <c r="B200" s="511" t="s">
        <v>247</v>
      </c>
      <c r="C200" s="508">
        <v>1444</v>
      </c>
      <c r="D200" s="509">
        <v>1455.1833333333332</v>
      </c>
      <c r="E200" s="509">
        <v>1422.4166666666663</v>
      </c>
      <c r="F200" s="509">
        <v>1400.833333333333</v>
      </c>
      <c r="G200" s="509">
        <v>1368.0666666666662</v>
      </c>
      <c r="H200" s="509">
        <v>1476.7666666666664</v>
      </c>
      <c r="I200" s="509">
        <v>1509.5333333333333</v>
      </c>
      <c r="J200" s="509">
        <v>1531.1166666666666</v>
      </c>
      <c r="K200" s="508">
        <v>1487.95</v>
      </c>
      <c r="L200" s="508">
        <v>1433.6</v>
      </c>
      <c r="M200" s="508">
        <v>2.8562400000000001</v>
      </c>
    </row>
    <row r="201" spans="1:13">
      <c r="A201" s="254">
        <v>191</v>
      </c>
      <c r="B201" s="511" t="s">
        <v>107</v>
      </c>
      <c r="C201" s="508">
        <v>930.35</v>
      </c>
      <c r="D201" s="509">
        <v>926.81666666666672</v>
      </c>
      <c r="E201" s="509">
        <v>919.18333333333339</v>
      </c>
      <c r="F201" s="509">
        <v>908.01666666666665</v>
      </c>
      <c r="G201" s="509">
        <v>900.38333333333333</v>
      </c>
      <c r="H201" s="509">
        <v>937.98333333333346</v>
      </c>
      <c r="I201" s="509">
        <v>945.6166666666669</v>
      </c>
      <c r="J201" s="509">
        <v>956.78333333333353</v>
      </c>
      <c r="K201" s="508">
        <v>934.45</v>
      </c>
      <c r="L201" s="508">
        <v>915.65</v>
      </c>
      <c r="M201" s="508">
        <v>53.979599999999998</v>
      </c>
    </row>
    <row r="202" spans="1:13">
      <c r="A202" s="254">
        <v>192</v>
      </c>
      <c r="B202" s="511" t="s">
        <v>248</v>
      </c>
      <c r="C202" s="508">
        <v>2938.75</v>
      </c>
      <c r="D202" s="509">
        <v>2949.5833333333335</v>
      </c>
      <c r="E202" s="509">
        <v>2919.166666666667</v>
      </c>
      <c r="F202" s="509">
        <v>2899.5833333333335</v>
      </c>
      <c r="G202" s="509">
        <v>2869.166666666667</v>
      </c>
      <c r="H202" s="509">
        <v>2969.166666666667</v>
      </c>
      <c r="I202" s="509">
        <v>2999.5833333333339</v>
      </c>
      <c r="J202" s="509">
        <v>3019.166666666667</v>
      </c>
      <c r="K202" s="508">
        <v>2980</v>
      </c>
      <c r="L202" s="508">
        <v>2930</v>
      </c>
      <c r="M202" s="508">
        <v>1.2696799999999999</v>
      </c>
    </row>
    <row r="203" spans="1:13">
      <c r="A203" s="254">
        <v>193</v>
      </c>
      <c r="B203" s="511" t="s">
        <v>109</v>
      </c>
      <c r="C203" s="508">
        <v>1558.9</v>
      </c>
      <c r="D203" s="509">
        <v>1557.3833333333332</v>
      </c>
      <c r="E203" s="509">
        <v>1542.2166666666665</v>
      </c>
      <c r="F203" s="509">
        <v>1525.5333333333333</v>
      </c>
      <c r="G203" s="509">
        <v>1510.3666666666666</v>
      </c>
      <c r="H203" s="509">
        <v>1574.0666666666664</v>
      </c>
      <c r="I203" s="509">
        <v>1589.2333333333333</v>
      </c>
      <c r="J203" s="509">
        <v>1605.9166666666663</v>
      </c>
      <c r="K203" s="508">
        <v>1572.55</v>
      </c>
      <c r="L203" s="508">
        <v>1540.7</v>
      </c>
      <c r="M203" s="508">
        <v>67.680090000000007</v>
      </c>
    </row>
    <row r="204" spans="1:13">
      <c r="A204" s="254">
        <v>194</v>
      </c>
      <c r="B204" s="511" t="s">
        <v>249</v>
      </c>
      <c r="C204" s="508">
        <v>705.25</v>
      </c>
      <c r="D204" s="509">
        <v>706.30000000000007</v>
      </c>
      <c r="E204" s="509">
        <v>699.10000000000014</v>
      </c>
      <c r="F204" s="509">
        <v>692.95</v>
      </c>
      <c r="G204" s="509">
        <v>685.75000000000011</v>
      </c>
      <c r="H204" s="509">
        <v>712.45000000000016</v>
      </c>
      <c r="I204" s="509">
        <v>719.6500000000002</v>
      </c>
      <c r="J204" s="509">
        <v>725.80000000000018</v>
      </c>
      <c r="K204" s="508">
        <v>713.5</v>
      </c>
      <c r="L204" s="508">
        <v>700.15</v>
      </c>
      <c r="M204" s="508">
        <v>22.106649999999998</v>
      </c>
    </row>
    <row r="205" spans="1:13">
      <c r="A205" s="254">
        <v>195</v>
      </c>
      <c r="B205" s="511" t="s">
        <v>382</v>
      </c>
      <c r="C205" s="508">
        <v>29.2</v>
      </c>
      <c r="D205" s="509">
        <v>29.483333333333334</v>
      </c>
      <c r="E205" s="509">
        <v>28.766666666666669</v>
      </c>
      <c r="F205" s="509">
        <v>28.333333333333336</v>
      </c>
      <c r="G205" s="509">
        <v>27.616666666666671</v>
      </c>
      <c r="H205" s="509">
        <v>29.916666666666668</v>
      </c>
      <c r="I205" s="509">
        <v>30.633333333333336</v>
      </c>
      <c r="J205" s="509">
        <v>31.066666666666666</v>
      </c>
      <c r="K205" s="508">
        <v>30.2</v>
      </c>
      <c r="L205" s="508">
        <v>29.05</v>
      </c>
      <c r="M205" s="508">
        <v>88.749409999999997</v>
      </c>
    </row>
    <row r="206" spans="1:13">
      <c r="A206" s="254">
        <v>196</v>
      </c>
      <c r="B206" s="511" t="s">
        <v>378</v>
      </c>
      <c r="C206" s="508">
        <v>31</v>
      </c>
      <c r="D206" s="509">
        <v>31.083333333333332</v>
      </c>
      <c r="E206" s="509">
        <v>29.716666666666661</v>
      </c>
      <c r="F206" s="509">
        <v>28.43333333333333</v>
      </c>
      <c r="G206" s="509">
        <v>27.066666666666659</v>
      </c>
      <c r="H206" s="509">
        <v>32.36666666666666</v>
      </c>
      <c r="I206" s="509">
        <v>33.733333333333334</v>
      </c>
      <c r="J206" s="509">
        <v>35.016666666666666</v>
      </c>
      <c r="K206" s="508">
        <v>32.450000000000003</v>
      </c>
      <c r="L206" s="508">
        <v>29.8</v>
      </c>
      <c r="M206" s="508">
        <v>33.614350000000002</v>
      </c>
    </row>
    <row r="207" spans="1:13">
      <c r="A207" s="254">
        <v>197</v>
      </c>
      <c r="B207" s="511" t="s">
        <v>379</v>
      </c>
      <c r="C207" s="508">
        <v>719.3</v>
      </c>
      <c r="D207" s="509">
        <v>718.19999999999993</v>
      </c>
      <c r="E207" s="509">
        <v>707.39999999999986</v>
      </c>
      <c r="F207" s="509">
        <v>695.49999999999989</v>
      </c>
      <c r="G207" s="509">
        <v>684.69999999999982</v>
      </c>
      <c r="H207" s="509">
        <v>730.09999999999991</v>
      </c>
      <c r="I207" s="509">
        <v>740.89999999999986</v>
      </c>
      <c r="J207" s="509">
        <v>752.8</v>
      </c>
      <c r="K207" s="508">
        <v>729</v>
      </c>
      <c r="L207" s="508">
        <v>706.3</v>
      </c>
      <c r="M207" s="508">
        <v>0.32257999999999998</v>
      </c>
    </row>
    <row r="208" spans="1:13">
      <c r="A208" s="254">
        <v>198</v>
      </c>
      <c r="B208" s="511" t="s">
        <v>105</v>
      </c>
      <c r="C208" s="508">
        <v>1112.1500000000001</v>
      </c>
      <c r="D208" s="509">
        <v>1111.25</v>
      </c>
      <c r="E208" s="509">
        <v>1096.95</v>
      </c>
      <c r="F208" s="509">
        <v>1081.75</v>
      </c>
      <c r="G208" s="509">
        <v>1067.45</v>
      </c>
      <c r="H208" s="509">
        <v>1126.45</v>
      </c>
      <c r="I208" s="509">
        <v>1140.7500000000002</v>
      </c>
      <c r="J208" s="509">
        <v>1155.95</v>
      </c>
      <c r="K208" s="508">
        <v>1125.55</v>
      </c>
      <c r="L208" s="508">
        <v>1096.05</v>
      </c>
      <c r="M208" s="508">
        <v>21.36966</v>
      </c>
    </row>
    <row r="209" spans="1:13">
      <c r="A209" s="254">
        <v>199</v>
      </c>
      <c r="B209" s="511" t="s">
        <v>380</v>
      </c>
      <c r="C209" s="508">
        <v>227.6</v>
      </c>
      <c r="D209" s="509">
        <v>229.46666666666667</v>
      </c>
      <c r="E209" s="509">
        <v>224.13333333333333</v>
      </c>
      <c r="F209" s="509">
        <v>220.66666666666666</v>
      </c>
      <c r="G209" s="509">
        <v>215.33333333333331</v>
      </c>
      <c r="H209" s="509">
        <v>232.93333333333334</v>
      </c>
      <c r="I209" s="509">
        <v>238.26666666666665</v>
      </c>
      <c r="J209" s="509">
        <v>241.73333333333335</v>
      </c>
      <c r="K209" s="508">
        <v>234.8</v>
      </c>
      <c r="L209" s="508">
        <v>226</v>
      </c>
      <c r="M209" s="508">
        <v>2.0314199999999998</v>
      </c>
    </row>
    <row r="210" spans="1:13">
      <c r="A210" s="254">
        <v>200</v>
      </c>
      <c r="B210" s="511" t="s">
        <v>381</v>
      </c>
      <c r="C210" s="508">
        <v>344.95</v>
      </c>
      <c r="D210" s="509">
        <v>339.48333333333335</v>
      </c>
      <c r="E210" s="509">
        <v>321.01666666666671</v>
      </c>
      <c r="F210" s="509">
        <v>297.08333333333337</v>
      </c>
      <c r="G210" s="509">
        <v>278.61666666666673</v>
      </c>
      <c r="H210" s="509">
        <v>363.41666666666669</v>
      </c>
      <c r="I210" s="509">
        <v>381.88333333333338</v>
      </c>
      <c r="J210" s="509">
        <v>405.81666666666666</v>
      </c>
      <c r="K210" s="508">
        <v>357.95</v>
      </c>
      <c r="L210" s="508">
        <v>315.55</v>
      </c>
      <c r="M210" s="508">
        <v>5.5293700000000001</v>
      </c>
    </row>
    <row r="211" spans="1:13">
      <c r="A211" s="254">
        <v>201</v>
      </c>
      <c r="B211" s="511" t="s">
        <v>110</v>
      </c>
      <c r="C211" s="508">
        <v>3350.2</v>
      </c>
      <c r="D211" s="509">
        <v>3321.0833333333335</v>
      </c>
      <c r="E211" s="509">
        <v>3279.1166666666668</v>
      </c>
      <c r="F211" s="509">
        <v>3208.0333333333333</v>
      </c>
      <c r="G211" s="509">
        <v>3166.0666666666666</v>
      </c>
      <c r="H211" s="509">
        <v>3392.166666666667</v>
      </c>
      <c r="I211" s="509">
        <v>3434.1333333333332</v>
      </c>
      <c r="J211" s="509">
        <v>3505.2166666666672</v>
      </c>
      <c r="K211" s="508">
        <v>3363.05</v>
      </c>
      <c r="L211" s="508">
        <v>3250</v>
      </c>
      <c r="M211" s="508">
        <v>11.768789999999999</v>
      </c>
    </row>
    <row r="212" spans="1:13">
      <c r="A212" s="254">
        <v>202</v>
      </c>
      <c r="B212" s="511" t="s">
        <v>383</v>
      </c>
      <c r="C212" s="508">
        <v>45.65</v>
      </c>
      <c r="D212" s="509">
        <v>48.25</v>
      </c>
      <c r="E212" s="509">
        <v>41.5</v>
      </c>
      <c r="F212" s="509">
        <v>37.35</v>
      </c>
      <c r="G212" s="509">
        <v>30.6</v>
      </c>
      <c r="H212" s="509">
        <v>52.4</v>
      </c>
      <c r="I212" s="509">
        <v>59.15</v>
      </c>
      <c r="J212" s="509">
        <v>63.3</v>
      </c>
      <c r="K212" s="508">
        <v>55</v>
      </c>
      <c r="L212" s="508">
        <v>44.1</v>
      </c>
      <c r="M212" s="508">
        <v>764.71951000000001</v>
      </c>
    </row>
    <row r="213" spans="1:13">
      <c r="A213" s="254">
        <v>203</v>
      </c>
      <c r="B213" s="511" t="s">
        <v>112</v>
      </c>
      <c r="C213" s="508">
        <v>344.1</v>
      </c>
      <c r="D213" s="509">
        <v>341.90000000000003</v>
      </c>
      <c r="E213" s="509">
        <v>336.80000000000007</v>
      </c>
      <c r="F213" s="509">
        <v>329.50000000000006</v>
      </c>
      <c r="G213" s="509">
        <v>324.40000000000009</v>
      </c>
      <c r="H213" s="509">
        <v>349.20000000000005</v>
      </c>
      <c r="I213" s="509">
        <v>354.30000000000007</v>
      </c>
      <c r="J213" s="509">
        <v>361.6</v>
      </c>
      <c r="K213" s="508">
        <v>347</v>
      </c>
      <c r="L213" s="508">
        <v>334.6</v>
      </c>
      <c r="M213" s="508">
        <v>145.56211999999999</v>
      </c>
    </row>
    <row r="214" spans="1:13">
      <c r="A214" s="254">
        <v>204</v>
      </c>
      <c r="B214" s="511" t="s">
        <v>384</v>
      </c>
      <c r="C214" s="508">
        <v>1085.25</v>
      </c>
      <c r="D214" s="509">
        <v>1089.7333333333333</v>
      </c>
      <c r="E214" s="509">
        <v>1075.5166666666667</v>
      </c>
      <c r="F214" s="509">
        <v>1065.7833333333333</v>
      </c>
      <c r="G214" s="509">
        <v>1051.5666666666666</v>
      </c>
      <c r="H214" s="509">
        <v>1099.4666666666667</v>
      </c>
      <c r="I214" s="509">
        <v>1113.6833333333334</v>
      </c>
      <c r="J214" s="509">
        <v>1123.4166666666667</v>
      </c>
      <c r="K214" s="508">
        <v>1103.95</v>
      </c>
      <c r="L214" s="508">
        <v>1080</v>
      </c>
      <c r="M214" s="508">
        <v>3.1937500000000001</v>
      </c>
    </row>
    <row r="215" spans="1:13">
      <c r="A215" s="254">
        <v>205</v>
      </c>
      <c r="B215" s="511" t="s">
        <v>385</v>
      </c>
      <c r="C215" s="508">
        <v>157.30000000000001</v>
      </c>
      <c r="D215" s="509">
        <v>156.53333333333333</v>
      </c>
      <c r="E215" s="509">
        <v>155.76666666666665</v>
      </c>
      <c r="F215" s="509">
        <v>154.23333333333332</v>
      </c>
      <c r="G215" s="509">
        <v>153.46666666666664</v>
      </c>
      <c r="H215" s="509">
        <v>158.06666666666666</v>
      </c>
      <c r="I215" s="509">
        <v>158.83333333333337</v>
      </c>
      <c r="J215" s="509">
        <v>160.36666666666667</v>
      </c>
      <c r="K215" s="508">
        <v>157.30000000000001</v>
      </c>
      <c r="L215" s="508">
        <v>155</v>
      </c>
      <c r="M215" s="508">
        <v>19.065270000000002</v>
      </c>
    </row>
    <row r="216" spans="1:13">
      <c r="A216" s="254">
        <v>206</v>
      </c>
      <c r="B216" s="511" t="s">
        <v>113</v>
      </c>
      <c r="C216" s="508">
        <v>247.5</v>
      </c>
      <c r="D216" s="509">
        <v>247.81666666666669</v>
      </c>
      <c r="E216" s="509">
        <v>243.23333333333338</v>
      </c>
      <c r="F216" s="509">
        <v>238.9666666666667</v>
      </c>
      <c r="G216" s="509">
        <v>234.38333333333338</v>
      </c>
      <c r="H216" s="509">
        <v>252.08333333333337</v>
      </c>
      <c r="I216" s="509">
        <v>256.66666666666669</v>
      </c>
      <c r="J216" s="509">
        <v>260.93333333333339</v>
      </c>
      <c r="K216" s="508">
        <v>252.4</v>
      </c>
      <c r="L216" s="508">
        <v>243.55</v>
      </c>
      <c r="M216" s="508">
        <v>71.052160000000001</v>
      </c>
    </row>
    <row r="217" spans="1:13">
      <c r="A217" s="254">
        <v>207</v>
      </c>
      <c r="B217" s="511" t="s">
        <v>114</v>
      </c>
      <c r="C217" s="508">
        <v>2143.4</v>
      </c>
      <c r="D217" s="509">
        <v>2141.7999999999997</v>
      </c>
      <c r="E217" s="509">
        <v>2129.5999999999995</v>
      </c>
      <c r="F217" s="509">
        <v>2115.7999999999997</v>
      </c>
      <c r="G217" s="509">
        <v>2103.5999999999995</v>
      </c>
      <c r="H217" s="509">
        <v>2155.5999999999995</v>
      </c>
      <c r="I217" s="509">
        <v>2167.7999999999993</v>
      </c>
      <c r="J217" s="509">
        <v>2181.5999999999995</v>
      </c>
      <c r="K217" s="508">
        <v>2154</v>
      </c>
      <c r="L217" s="508">
        <v>2128</v>
      </c>
      <c r="M217" s="508">
        <v>12.292759999999999</v>
      </c>
    </row>
    <row r="218" spans="1:13">
      <c r="A218" s="254">
        <v>208</v>
      </c>
      <c r="B218" s="511" t="s">
        <v>250</v>
      </c>
      <c r="C218" s="508">
        <v>300.14999999999998</v>
      </c>
      <c r="D218" s="509">
        <v>300.98333333333335</v>
      </c>
      <c r="E218" s="509">
        <v>297.41666666666669</v>
      </c>
      <c r="F218" s="509">
        <v>294.68333333333334</v>
      </c>
      <c r="G218" s="509">
        <v>291.11666666666667</v>
      </c>
      <c r="H218" s="509">
        <v>303.7166666666667</v>
      </c>
      <c r="I218" s="509">
        <v>307.2833333333333</v>
      </c>
      <c r="J218" s="509">
        <v>310.01666666666671</v>
      </c>
      <c r="K218" s="508">
        <v>304.55</v>
      </c>
      <c r="L218" s="508">
        <v>298.25</v>
      </c>
      <c r="M218" s="508">
        <v>8.4347999999999992</v>
      </c>
    </row>
    <row r="219" spans="1:13">
      <c r="A219" s="254">
        <v>209</v>
      </c>
      <c r="B219" s="511" t="s">
        <v>386</v>
      </c>
      <c r="C219" s="508">
        <v>45468.3</v>
      </c>
      <c r="D219" s="509">
        <v>45662.200000000004</v>
      </c>
      <c r="E219" s="509">
        <v>44907.200000000012</v>
      </c>
      <c r="F219" s="509">
        <v>44346.100000000006</v>
      </c>
      <c r="G219" s="509">
        <v>43591.100000000013</v>
      </c>
      <c r="H219" s="509">
        <v>46223.30000000001</v>
      </c>
      <c r="I219" s="509">
        <v>46978.299999999996</v>
      </c>
      <c r="J219" s="509">
        <v>47539.400000000009</v>
      </c>
      <c r="K219" s="508">
        <v>46417.2</v>
      </c>
      <c r="L219" s="508">
        <v>45101.1</v>
      </c>
      <c r="M219" s="508">
        <v>8.5580000000000003E-2</v>
      </c>
    </row>
    <row r="220" spans="1:13">
      <c r="A220" s="254">
        <v>210</v>
      </c>
      <c r="B220" s="511" t="s">
        <v>251</v>
      </c>
      <c r="C220" s="508">
        <v>53.75</v>
      </c>
      <c r="D220" s="509">
        <v>52.483333333333327</v>
      </c>
      <c r="E220" s="509">
        <v>50.366666666666653</v>
      </c>
      <c r="F220" s="509">
        <v>46.983333333333327</v>
      </c>
      <c r="G220" s="509">
        <v>44.866666666666653</v>
      </c>
      <c r="H220" s="509">
        <v>55.866666666666653</v>
      </c>
      <c r="I220" s="509">
        <v>57.983333333333327</v>
      </c>
      <c r="J220" s="509">
        <v>61.366666666666653</v>
      </c>
      <c r="K220" s="508">
        <v>54.6</v>
      </c>
      <c r="L220" s="508">
        <v>49.1</v>
      </c>
      <c r="M220" s="508">
        <v>218.61123000000001</v>
      </c>
    </row>
    <row r="221" spans="1:13">
      <c r="A221" s="254">
        <v>211</v>
      </c>
      <c r="B221" s="511" t="s">
        <v>108</v>
      </c>
      <c r="C221" s="508">
        <v>2606</v>
      </c>
      <c r="D221" s="509">
        <v>2589.7333333333336</v>
      </c>
      <c r="E221" s="509">
        <v>2564.8666666666672</v>
      </c>
      <c r="F221" s="509">
        <v>2523.7333333333336</v>
      </c>
      <c r="G221" s="509">
        <v>2498.8666666666672</v>
      </c>
      <c r="H221" s="509">
        <v>2630.8666666666672</v>
      </c>
      <c r="I221" s="509">
        <v>2655.733333333334</v>
      </c>
      <c r="J221" s="509">
        <v>2696.8666666666672</v>
      </c>
      <c r="K221" s="508">
        <v>2614.6</v>
      </c>
      <c r="L221" s="508">
        <v>2548.6</v>
      </c>
      <c r="M221" s="508">
        <v>35.95993</v>
      </c>
    </row>
    <row r="222" spans="1:13">
      <c r="A222" s="254">
        <v>212</v>
      </c>
      <c r="B222" s="511" t="s">
        <v>838</v>
      </c>
      <c r="C222" s="508">
        <v>274.2</v>
      </c>
      <c r="D222" s="509">
        <v>280.01666666666665</v>
      </c>
      <c r="E222" s="509">
        <v>267.18333333333328</v>
      </c>
      <c r="F222" s="509">
        <v>260.16666666666663</v>
      </c>
      <c r="G222" s="509">
        <v>247.33333333333326</v>
      </c>
      <c r="H222" s="509">
        <v>287.0333333333333</v>
      </c>
      <c r="I222" s="509">
        <v>299.86666666666667</v>
      </c>
      <c r="J222" s="509">
        <v>306.88333333333333</v>
      </c>
      <c r="K222" s="508">
        <v>292.85000000000002</v>
      </c>
      <c r="L222" s="508">
        <v>273</v>
      </c>
      <c r="M222" s="508">
        <v>3.2046299999999999</v>
      </c>
    </row>
    <row r="223" spans="1:13">
      <c r="A223" s="254">
        <v>213</v>
      </c>
      <c r="B223" s="511" t="s">
        <v>116</v>
      </c>
      <c r="C223" s="508">
        <v>608.35</v>
      </c>
      <c r="D223" s="509">
        <v>606.80000000000007</v>
      </c>
      <c r="E223" s="509">
        <v>601.75000000000011</v>
      </c>
      <c r="F223" s="509">
        <v>595.15000000000009</v>
      </c>
      <c r="G223" s="509">
        <v>590.10000000000014</v>
      </c>
      <c r="H223" s="509">
        <v>613.40000000000009</v>
      </c>
      <c r="I223" s="509">
        <v>618.45000000000005</v>
      </c>
      <c r="J223" s="509">
        <v>625.05000000000007</v>
      </c>
      <c r="K223" s="508">
        <v>611.85</v>
      </c>
      <c r="L223" s="508">
        <v>600.20000000000005</v>
      </c>
      <c r="M223" s="508">
        <v>215.27318</v>
      </c>
    </row>
    <row r="224" spans="1:13">
      <c r="A224" s="254">
        <v>214</v>
      </c>
      <c r="B224" s="511" t="s">
        <v>252</v>
      </c>
      <c r="C224" s="508">
        <v>1427.1</v>
      </c>
      <c r="D224" s="509">
        <v>1429.3500000000001</v>
      </c>
      <c r="E224" s="509">
        <v>1403.7500000000002</v>
      </c>
      <c r="F224" s="509">
        <v>1380.4</v>
      </c>
      <c r="G224" s="509">
        <v>1354.8000000000002</v>
      </c>
      <c r="H224" s="509">
        <v>1452.7000000000003</v>
      </c>
      <c r="I224" s="509">
        <v>1478.3000000000002</v>
      </c>
      <c r="J224" s="509">
        <v>1501.6500000000003</v>
      </c>
      <c r="K224" s="508">
        <v>1454.95</v>
      </c>
      <c r="L224" s="508">
        <v>1406</v>
      </c>
      <c r="M224" s="508">
        <v>4.1497799999999998</v>
      </c>
    </row>
    <row r="225" spans="1:13">
      <c r="A225" s="254">
        <v>215</v>
      </c>
      <c r="B225" s="511" t="s">
        <v>117</v>
      </c>
      <c r="C225" s="508">
        <v>472.15</v>
      </c>
      <c r="D225" s="509">
        <v>471.13333333333327</v>
      </c>
      <c r="E225" s="509">
        <v>465.06666666666655</v>
      </c>
      <c r="F225" s="509">
        <v>457.98333333333329</v>
      </c>
      <c r="G225" s="509">
        <v>451.91666666666657</v>
      </c>
      <c r="H225" s="509">
        <v>478.21666666666653</v>
      </c>
      <c r="I225" s="509">
        <v>484.28333333333325</v>
      </c>
      <c r="J225" s="509">
        <v>491.3666666666665</v>
      </c>
      <c r="K225" s="508">
        <v>477.2</v>
      </c>
      <c r="L225" s="508">
        <v>464.05</v>
      </c>
      <c r="M225" s="508">
        <v>21.022259999999999</v>
      </c>
    </row>
    <row r="226" spans="1:13">
      <c r="A226" s="254">
        <v>216</v>
      </c>
      <c r="B226" s="511" t="s">
        <v>387</v>
      </c>
      <c r="C226" s="508">
        <v>403.75</v>
      </c>
      <c r="D226" s="509">
        <v>405.65000000000003</v>
      </c>
      <c r="E226" s="509">
        <v>400.40000000000009</v>
      </c>
      <c r="F226" s="509">
        <v>397.05000000000007</v>
      </c>
      <c r="G226" s="509">
        <v>391.80000000000013</v>
      </c>
      <c r="H226" s="509">
        <v>409.00000000000006</v>
      </c>
      <c r="I226" s="509">
        <v>414.24999999999994</v>
      </c>
      <c r="J226" s="509">
        <v>417.6</v>
      </c>
      <c r="K226" s="508">
        <v>410.9</v>
      </c>
      <c r="L226" s="508">
        <v>402.3</v>
      </c>
      <c r="M226" s="508">
        <v>4.2361800000000001</v>
      </c>
    </row>
    <row r="227" spans="1:13">
      <c r="A227" s="254">
        <v>217</v>
      </c>
      <c r="B227" s="511" t="s">
        <v>388</v>
      </c>
      <c r="C227" s="508">
        <v>2768.85</v>
      </c>
      <c r="D227" s="509">
        <v>2761.9</v>
      </c>
      <c r="E227" s="509">
        <v>2724.8</v>
      </c>
      <c r="F227" s="509">
        <v>2680.75</v>
      </c>
      <c r="G227" s="509">
        <v>2643.65</v>
      </c>
      <c r="H227" s="509">
        <v>2805.9500000000003</v>
      </c>
      <c r="I227" s="509">
        <v>2843.0499999999997</v>
      </c>
      <c r="J227" s="509">
        <v>2887.1000000000004</v>
      </c>
      <c r="K227" s="508">
        <v>2799</v>
      </c>
      <c r="L227" s="508">
        <v>2717.85</v>
      </c>
      <c r="M227" s="508">
        <v>9.92E-3</v>
      </c>
    </row>
    <row r="228" spans="1:13">
      <c r="A228" s="254">
        <v>218</v>
      </c>
      <c r="B228" s="511" t="s">
        <v>253</v>
      </c>
      <c r="C228" s="508">
        <v>31.75</v>
      </c>
      <c r="D228" s="509">
        <v>31.95</v>
      </c>
      <c r="E228" s="509">
        <v>31.35</v>
      </c>
      <c r="F228" s="509">
        <v>30.950000000000003</v>
      </c>
      <c r="G228" s="509">
        <v>30.350000000000005</v>
      </c>
      <c r="H228" s="509">
        <v>32.349999999999994</v>
      </c>
      <c r="I228" s="509">
        <v>32.950000000000003</v>
      </c>
      <c r="J228" s="509">
        <v>33.349999999999994</v>
      </c>
      <c r="K228" s="508">
        <v>32.549999999999997</v>
      </c>
      <c r="L228" s="508">
        <v>31.55</v>
      </c>
      <c r="M228" s="508">
        <v>125.22395</v>
      </c>
    </row>
    <row r="229" spans="1:13">
      <c r="A229" s="254">
        <v>219</v>
      </c>
      <c r="B229" s="511" t="s">
        <v>119</v>
      </c>
      <c r="C229" s="508">
        <v>63.45</v>
      </c>
      <c r="D229" s="509">
        <v>63.550000000000004</v>
      </c>
      <c r="E229" s="509">
        <v>62.600000000000009</v>
      </c>
      <c r="F229" s="509">
        <v>61.750000000000007</v>
      </c>
      <c r="G229" s="509">
        <v>60.800000000000011</v>
      </c>
      <c r="H229" s="509">
        <v>64.400000000000006</v>
      </c>
      <c r="I229" s="509">
        <v>65.350000000000009</v>
      </c>
      <c r="J229" s="509">
        <v>66.2</v>
      </c>
      <c r="K229" s="508">
        <v>64.5</v>
      </c>
      <c r="L229" s="508">
        <v>62.7</v>
      </c>
      <c r="M229" s="508">
        <v>330.31626</v>
      </c>
    </row>
    <row r="230" spans="1:13">
      <c r="A230" s="254">
        <v>220</v>
      </c>
      <c r="B230" s="511" t="s">
        <v>389</v>
      </c>
      <c r="C230" s="508">
        <v>54.3</v>
      </c>
      <c r="D230" s="509">
        <v>54.6</v>
      </c>
      <c r="E230" s="509">
        <v>53.6</v>
      </c>
      <c r="F230" s="509">
        <v>52.9</v>
      </c>
      <c r="G230" s="509">
        <v>51.9</v>
      </c>
      <c r="H230" s="509">
        <v>55.300000000000004</v>
      </c>
      <c r="I230" s="509">
        <v>56.300000000000004</v>
      </c>
      <c r="J230" s="509">
        <v>57.000000000000007</v>
      </c>
      <c r="K230" s="508">
        <v>55.6</v>
      </c>
      <c r="L230" s="508">
        <v>53.9</v>
      </c>
      <c r="M230" s="508">
        <v>62.203310000000002</v>
      </c>
    </row>
    <row r="231" spans="1:13">
      <c r="A231" s="254">
        <v>221</v>
      </c>
      <c r="B231" s="511" t="s">
        <v>390</v>
      </c>
      <c r="C231" s="508">
        <v>1206.8</v>
      </c>
      <c r="D231" s="509">
        <v>1219.3</v>
      </c>
      <c r="E231" s="509">
        <v>1189.5999999999999</v>
      </c>
      <c r="F231" s="509">
        <v>1172.3999999999999</v>
      </c>
      <c r="G231" s="509">
        <v>1142.6999999999998</v>
      </c>
      <c r="H231" s="509">
        <v>1236.5</v>
      </c>
      <c r="I231" s="509">
        <v>1266.2000000000003</v>
      </c>
      <c r="J231" s="509">
        <v>1283.4000000000001</v>
      </c>
      <c r="K231" s="508">
        <v>1249</v>
      </c>
      <c r="L231" s="508">
        <v>1202.0999999999999</v>
      </c>
      <c r="M231" s="508">
        <v>0.18661</v>
      </c>
    </row>
    <row r="232" spans="1:13">
      <c r="A232" s="254">
        <v>222</v>
      </c>
      <c r="B232" s="511" t="s">
        <v>391</v>
      </c>
      <c r="C232" s="508">
        <v>283.85000000000002</v>
      </c>
      <c r="D232" s="509">
        <v>282.88333333333338</v>
      </c>
      <c r="E232" s="509">
        <v>278.96666666666675</v>
      </c>
      <c r="F232" s="509">
        <v>274.08333333333337</v>
      </c>
      <c r="G232" s="509">
        <v>270.16666666666674</v>
      </c>
      <c r="H232" s="509">
        <v>287.76666666666677</v>
      </c>
      <c r="I232" s="509">
        <v>291.68333333333339</v>
      </c>
      <c r="J232" s="509">
        <v>296.56666666666678</v>
      </c>
      <c r="K232" s="508">
        <v>286.8</v>
      </c>
      <c r="L232" s="508">
        <v>278</v>
      </c>
      <c r="M232" s="508">
        <v>5.4406499999999998</v>
      </c>
    </row>
    <row r="233" spans="1:13">
      <c r="A233" s="254">
        <v>223</v>
      </c>
      <c r="B233" s="511" t="s">
        <v>746</v>
      </c>
      <c r="C233" s="508">
        <v>1165.5</v>
      </c>
      <c r="D233" s="509">
        <v>1188.4333333333334</v>
      </c>
      <c r="E233" s="509">
        <v>1132.0666666666668</v>
      </c>
      <c r="F233" s="509">
        <v>1098.6333333333334</v>
      </c>
      <c r="G233" s="509">
        <v>1042.2666666666669</v>
      </c>
      <c r="H233" s="509">
        <v>1221.8666666666668</v>
      </c>
      <c r="I233" s="509">
        <v>1278.2333333333336</v>
      </c>
      <c r="J233" s="509">
        <v>1311.6666666666667</v>
      </c>
      <c r="K233" s="508">
        <v>1244.8</v>
      </c>
      <c r="L233" s="508">
        <v>1155</v>
      </c>
      <c r="M233" s="508">
        <v>0.18049999999999999</v>
      </c>
    </row>
    <row r="234" spans="1:13">
      <c r="A234" s="254">
        <v>224</v>
      </c>
      <c r="B234" s="511" t="s">
        <v>750</v>
      </c>
      <c r="C234" s="508">
        <v>548.4</v>
      </c>
      <c r="D234" s="509">
        <v>553.91666666666663</v>
      </c>
      <c r="E234" s="509">
        <v>540.48333333333323</v>
      </c>
      <c r="F234" s="509">
        <v>532.56666666666661</v>
      </c>
      <c r="G234" s="509">
        <v>519.13333333333321</v>
      </c>
      <c r="H234" s="509">
        <v>561.83333333333326</v>
      </c>
      <c r="I234" s="509">
        <v>575.26666666666665</v>
      </c>
      <c r="J234" s="509">
        <v>583.18333333333328</v>
      </c>
      <c r="K234" s="508">
        <v>567.35</v>
      </c>
      <c r="L234" s="508">
        <v>546</v>
      </c>
      <c r="M234" s="508">
        <v>3.21733</v>
      </c>
    </row>
    <row r="235" spans="1:13">
      <c r="A235" s="254">
        <v>225</v>
      </c>
      <c r="B235" s="511" t="s">
        <v>392</v>
      </c>
      <c r="C235" s="508">
        <v>107.1</v>
      </c>
      <c r="D235" s="509">
        <v>107.64999999999999</v>
      </c>
      <c r="E235" s="509">
        <v>105.99999999999999</v>
      </c>
      <c r="F235" s="509">
        <v>104.89999999999999</v>
      </c>
      <c r="G235" s="509">
        <v>103.24999999999999</v>
      </c>
      <c r="H235" s="509">
        <v>108.74999999999999</v>
      </c>
      <c r="I235" s="509">
        <v>110.39999999999999</v>
      </c>
      <c r="J235" s="509">
        <v>111.49999999999999</v>
      </c>
      <c r="K235" s="508">
        <v>109.3</v>
      </c>
      <c r="L235" s="508">
        <v>106.55</v>
      </c>
      <c r="M235" s="508">
        <v>6.77203</v>
      </c>
    </row>
    <row r="236" spans="1:13">
      <c r="A236" s="254">
        <v>226</v>
      </c>
      <c r="B236" s="511" t="s">
        <v>393</v>
      </c>
      <c r="C236" s="508">
        <v>96.15</v>
      </c>
      <c r="D236" s="509">
        <v>96.066666666666677</v>
      </c>
      <c r="E236" s="509">
        <v>94.433333333333351</v>
      </c>
      <c r="F236" s="509">
        <v>92.716666666666669</v>
      </c>
      <c r="G236" s="509">
        <v>91.083333333333343</v>
      </c>
      <c r="H236" s="509">
        <v>97.78333333333336</v>
      </c>
      <c r="I236" s="509">
        <v>99.416666666666686</v>
      </c>
      <c r="J236" s="509">
        <v>101.13333333333337</v>
      </c>
      <c r="K236" s="508">
        <v>97.7</v>
      </c>
      <c r="L236" s="508">
        <v>94.35</v>
      </c>
      <c r="M236" s="508">
        <v>17.500360000000001</v>
      </c>
    </row>
    <row r="237" spans="1:13">
      <c r="A237" s="254">
        <v>227</v>
      </c>
      <c r="B237" s="511" t="s">
        <v>126</v>
      </c>
      <c r="C237" s="508">
        <v>206.9</v>
      </c>
      <c r="D237" s="509">
        <v>206.23333333333335</v>
      </c>
      <c r="E237" s="509">
        <v>204.7166666666667</v>
      </c>
      <c r="F237" s="509">
        <v>202.53333333333336</v>
      </c>
      <c r="G237" s="509">
        <v>201.01666666666671</v>
      </c>
      <c r="H237" s="509">
        <v>208.41666666666669</v>
      </c>
      <c r="I237" s="509">
        <v>209.93333333333334</v>
      </c>
      <c r="J237" s="509">
        <v>212.11666666666667</v>
      </c>
      <c r="K237" s="508">
        <v>207.75</v>
      </c>
      <c r="L237" s="508">
        <v>204.05</v>
      </c>
      <c r="M237" s="508">
        <v>162.25536</v>
      </c>
    </row>
    <row r="238" spans="1:13">
      <c r="A238" s="254">
        <v>228</v>
      </c>
      <c r="B238" s="511" t="s">
        <v>395</v>
      </c>
      <c r="C238" s="508">
        <v>127.4</v>
      </c>
      <c r="D238" s="509">
        <v>128.41666666666666</v>
      </c>
      <c r="E238" s="509">
        <v>125.58333333333331</v>
      </c>
      <c r="F238" s="509">
        <v>123.76666666666665</v>
      </c>
      <c r="G238" s="509">
        <v>120.93333333333331</v>
      </c>
      <c r="H238" s="509">
        <v>130.23333333333332</v>
      </c>
      <c r="I238" s="509">
        <v>133.06666666666663</v>
      </c>
      <c r="J238" s="509">
        <v>134.88333333333333</v>
      </c>
      <c r="K238" s="508">
        <v>131.25</v>
      </c>
      <c r="L238" s="508">
        <v>126.6</v>
      </c>
      <c r="M238" s="508">
        <v>6.2751200000000003</v>
      </c>
    </row>
    <row r="239" spans="1:13">
      <c r="A239" s="254">
        <v>229</v>
      </c>
      <c r="B239" s="511" t="s">
        <v>396</v>
      </c>
      <c r="C239" s="508">
        <v>176.05</v>
      </c>
      <c r="D239" s="509">
        <v>173.01666666666665</v>
      </c>
      <c r="E239" s="509">
        <v>167.43333333333331</v>
      </c>
      <c r="F239" s="509">
        <v>158.81666666666666</v>
      </c>
      <c r="G239" s="509">
        <v>153.23333333333332</v>
      </c>
      <c r="H239" s="509">
        <v>181.6333333333333</v>
      </c>
      <c r="I239" s="509">
        <v>187.21666666666667</v>
      </c>
      <c r="J239" s="509">
        <v>195.83333333333329</v>
      </c>
      <c r="K239" s="508">
        <v>178.6</v>
      </c>
      <c r="L239" s="508">
        <v>164.4</v>
      </c>
      <c r="M239" s="508">
        <v>72.886240000000001</v>
      </c>
    </row>
    <row r="240" spans="1:13">
      <c r="A240" s="254">
        <v>230</v>
      </c>
      <c r="B240" s="511" t="s">
        <v>115</v>
      </c>
      <c r="C240" s="508">
        <v>222.35</v>
      </c>
      <c r="D240" s="509">
        <v>221.13333333333333</v>
      </c>
      <c r="E240" s="509">
        <v>218.06666666666666</v>
      </c>
      <c r="F240" s="509">
        <v>213.78333333333333</v>
      </c>
      <c r="G240" s="509">
        <v>210.71666666666667</v>
      </c>
      <c r="H240" s="509">
        <v>225.41666666666666</v>
      </c>
      <c r="I240" s="509">
        <v>228.48333333333332</v>
      </c>
      <c r="J240" s="509">
        <v>232.76666666666665</v>
      </c>
      <c r="K240" s="508">
        <v>224.2</v>
      </c>
      <c r="L240" s="508">
        <v>216.85</v>
      </c>
      <c r="M240" s="508">
        <v>139.80145999999999</v>
      </c>
    </row>
    <row r="241" spans="1:13">
      <c r="A241" s="254">
        <v>231</v>
      </c>
      <c r="B241" s="511" t="s">
        <v>397</v>
      </c>
      <c r="C241" s="508">
        <v>94.2</v>
      </c>
      <c r="D241" s="509">
        <v>93.583333333333329</v>
      </c>
      <c r="E241" s="509">
        <v>89.316666666666663</v>
      </c>
      <c r="F241" s="509">
        <v>84.433333333333337</v>
      </c>
      <c r="G241" s="509">
        <v>80.166666666666671</v>
      </c>
      <c r="H241" s="509">
        <v>98.466666666666654</v>
      </c>
      <c r="I241" s="509">
        <v>102.73333333333333</v>
      </c>
      <c r="J241" s="509">
        <v>107.61666666666665</v>
      </c>
      <c r="K241" s="508">
        <v>97.85</v>
      </c>
      <c r="L241" s="508">
        <v>88.7</v>
      </c>
      <c r="M241" s="508">
        <v>164.67898</v>
      </c>
    </row>
    <row r="242" spans="1:13">
      <c r="A242" s="254">
        <v>232</v>
      </c>
      <c r="B242" s="511" t="s">
        <v>747</v>
      </c>
      <c r="C242" s="508">
        <v>8580.85</v>
      </c>
      <c r="D242" s="509">
        <v>8646.25</v>
      </c>
      <c r="E242" s="509">
        <v>8484.6</v>
      </c>
      <c r="F242" s="509">
        <v>8388.35</v>
      </c>
      <c r="G242" s="509">
        <v>8226.7000000000007</v>
      </c>
      <c r="H242" s="509">
        <v>8742.5</v>
      </c>
      <c r="I242" s="509">
        <v>8904.1500000000015</v>
      </c>
      <c r="J242" s="509">
        <v>9000.4</v>
      </c>
      <c r="K242" s="508">
        <v>8807.9</v>
      </c>
      <c r="L242" s="508">
        <v>8550</v>
      </c>
      <c r="M242" s="508">
        <v>0.83294000000000001</v>
      </c>
    </row>
    <row r="243" spans="1:13">
      <c r="A243" s="254">
        <v>233</v>
      </c>
      <c r="B243" s="511" t="s">
        <v>254</v>
      </c>
      <c r="C243" s="508">
        <v>137.5</v>
      </c>
      <c r="D243" s="509">
        <v>137.61666666666667</v>
      </c>
      <c r="E243" s="509">
        <v>135.68333333333334</v>
      </c>
      <c r="F243" s="509">
        <v>133.86666666666667</v>
      </c>
      <c r="G243" s="509">
        <v>131.93333333333334</v>
      </c>
      <c r="H243" s="509">
        <v>139.43333333333334</v>
      </c>
      <c r="I243" s="509">
        <v>141.36666666666667</v>
      </c>
      <c r="J243" s="509">
        <v>143.18333333333334</v>
      </c>
      <c r="K243" s="508">
        <v>139.55000000000001</v>
      </c>
      <c r="L243" s="508">
        <v>135.80000000000001</v>
      </c>
      <c r="M243" s="508">
        <v>15.28214</v>
      </c>
    </row>
    <row r="244" spans="1:13">
      <c r="A244" s="254">
        <v>234</v>
      </c>
      <c r="B244" s="511" t="s">
        <v>398</v>
      </c>
      <c r="C244" s="508">
        <v>301.05</v>
      </c>
      <c r="D244" s="509">
        <v>299.31666666666666</v>
      </c>
      <c r="E244" s="509">
        <v>294.23333333333335</v>
      </c>
      <c r="F244" s="509">
        <v>287.41666666666669</v>
      </c>
      <c r="G244" s="509">
        <v>282.33333333333337</v>
      </c>
      <c r="H244" s="509">
        <v>306.13333333333333</v>
      </c>
      <c r="I244" s="509">
        <v>311.2166666666667</v>
      </c>
      <c r="J244" s="509">
        <v>318.0333333333333</v>
      </c>
      <c r="K244" s="508">
        <v>304.39999999999998</v>
      </c>
      <c r="L244" s="508">
        <v>292.5</v>
      </c>
      <c r="M244" s="508">
        <v>14.55692</v>
      </c>
    </row>
    <row r="245" spans="1:13">
      <c r="A245" s="254">
        <v>235</v>
      </c>
      <c r="B245" s="511" t="s">
        <v>255</v>
      </c>
      <c r="C245" s="508">
        <v>121.55</v>
      </c>
      <c r="D245" s="509">
        <v>121.98333333333333</v>
      </c>
      <c r="E245" s="509">
        <v>119.91666666666667</v>
      </c>
      <c r="F245" s="509">
        <v>118.28333333333333</v>
      </c>
      <c r="G245" s="509">
        <v>116.21666666666667</v>
      </c>
      <c r="H245" s="509">
        <v>123.61666666666667</v>
      </c>
      <c r="I245" s="509">
        <v>125.68333333333334</v>
      </c>
      <c r="J245" s="509">
        <v>127.31666666666668</v>
      </c>
      <c r="K245" s="508">
        <v>124.05</v>
      </c>
      <c r="L245" s="508">
        <v>120.35</v>
      </c>
      <c r="M245" s="508">
        <v>16.319140000000001</v>
      </c>
    </row>
    <row r="246" spans="1:13">
      <c r="A246" s="254">
        <v>236</v>
      </c>
      <c r="B246" s="511" t="s">
        <v>125</v>
      </c>
      <c r="C246" s="508">
        <v>100.7</v>
      </c>
      <c r="D246" s="509">
        <v>100.66666666666667</v>
      </c>
      <c r="E246" s="509">
        <v>99.833333333333343</v>
      </c>
      <c r="F246" s="509">
        <v>98.966666666666669</v>
      </c>
      <c r="G246" s="509">
        <v>98.13333333333334</v>
      </c>
      <c r="H246" s="509">
        <v>101.53333333333335</v>
      </c>
      <c r="I246" s="509">
        <v>102.36666666666669</v>
      </c>
      <c r="J246" s="509">
        <v>103.23333333333335</v>
      </c>
      <c r="K246" s="508">
        <v>101.5</v>
      </c>
      <c r="L246" s="508">
        <v>99.8</v>
      </c>
      <c r="M246" s="508">
        <v>300.46249</v>
      </c>
    </row>
    <row r="247" spans="1:13">
      <c r="A247" s="254">
        <v>237</v>
      </c>
      <c r="B247" s="511" t="s">
        <v>399</v>
      </c>
      <c r="C247" s="508">
        <v>17.8</v>
      </c>
      <c r="D247" s="509">
        <v>18.133333333333336</v>
      </c>
      <c r="E247" s="509">
        <v>17.366666666666674</v>
      </c>
      <c r="F247" s="509">
        <v>16.933333333333337</v>
      </c>
      <c r="G247" s="509">
        <v>16.166666666666675</v>
      </c>
      <c r="H247" s="509">
        <v>18.566666666666674</v>
      </c>
      <c r="I247" s="509">
        <v>19.333333333333332</v>
      </c>
      <c r="J247" s="509">
        <v>19.766666666666673</v>
      </c>
      <c r="K247" s="508">
        <v>18.899999999999999</v>
      </c>
      <c r="L247" s="508">
        <v>17.7</v>
      </c>
      <c r="M247" s="508">
        <v>134.88126</v>
      </c>
    </row>
    <row r="248" spans="1:13">
      <c r="A248" s="254">
        <v>238</v>
      </c>
      <c r="B248" s="511" t="s">
        <v>772</v>
      </c>
      <c r="C248" s="508">
        <v>1938.45</v>
      </c>
      <c r="D248" s="509">
        <v>1896.2833333333335</v>
      </c>
      <c r="E248" s="509">
        <v>1817.7166666666672</v>
      </c>
      <c r="F248" s="509">
        <v>1696.9833333333336</v>
      </c>
      <c r="G248" s="509">
        <v>1618.4166666666672</v>
      </c>
      <c r="H248" s="509">
        <v>2017.0166666666671</v>
      </c>
      <c r="I248" s="509">
        <v>2095.583333333333</v>
      </c>
      <c r="J248" s="509">
        <v>2216.3166666666671</v>
      </c>
      <c r="K248" s="508">
        <v>1974.85</v>
      </c>
      <c r="L248" s="508">
        <v>1775.55</v>
      </c>
      <c r="M248" s="508">
        <v>66.162570000000002</v>
      </c>
    </row>
    <row r="249" spans="1:13">
      <c r="A249" s="254">
        <v>239</v>
      </c>
      <c r="B249" s="511" t="s">
        <v>748</v>
      </c>
      <c r="C249" s="508">
        <v>297.8</v>
      </c>
      <c r="D249" s="509">
        <v>296.31666666666666</v>
      </c>
      <c r="E249" s="509">
        <v>290.63333333333333</v>
      </c>
      <c r="F249" s="509">
        <v>283.46666666666664</v>
      </c>
      <c r="G249" s="509">
        <v>277.7833333333333</v>
      </c>
      <c r="H249" s="509">
        <v>303.48333333333335</v>
      </c>
      <c r="I249" s="509">
        <v>309.16666666666663</v>
      </c>
      <c r="J249" s="509">
        <v>316.33333333333337</v>
      </c>
      <c r="K249" s="508">
        <v>302</v>
      </c>
      <c r="L249" s="508">
        <v>289.14999999999998</v>
      </c>
      <c r="M249" s="508">
        <v>0.86987999999999999</v>
      </c>
    </row>
    <row r="250" spans="1:13">
      <c r="A250" s="254">
        <v>240</v>
      </c>
      <c r="B250" s="511" t="s">
        <v>120</v>
      </c>
      <c r="C250" s="508">
        <v>494.2</v>
      </c>
      <c r="D250" s="509">
        <v>495.16666666666669</v>
      </c>
      <c r="E250" s="509">
        <v>489.33333333333337</v>
      </c>
      <c r="F250" s="509">
        <v>484.4666666666667</v>
      </c>
      <c r="G250" s="509">
        <v>478.63333333333338</v>
      </c>
      <c r="H250" s="509">
        <v>500.03333333333336</v>
      </c>
      <c r="I250" s="509">
        <v>505.86666666666673</v>
      </c>
      <c r="J250" s="509">
        <v>510.73333333333335</v>
      </c>
      <c r="K250" s="508">
        <v>501</v>
      </c>
      <c r="L250" s="508">
        <v>490.3</v>
      </c>
      <c r="M250" s="508">
        <v>26.02299</v>
      </c>
    </row>
    <row r="251" spans="1:13">
      <c r="A251" s="254">
        <v>241</v>
      </c>
      <c r="B251" s="511" t="s">
        <v>829</v>
      </c>
      <c r="C251" s="508">
        <v>252.25</v>
      </c>
      <c r="D251" s="509">
        <v>255.98333333333335</v>
      </c>
      <c r="E251" s="509">
        <v>246.9666666666667</v>
      </c>
      <c r="F251" s="509">
        <v>241.68333333333334</v>
      </c>
      <c r="G251" s="509">
        <v>232.66666666666669</v>
      </c>
      <c r="H251" s="509">
        <v>261.26666666666671</v>
      </c>
      <c r="I251" s="509">
        <v>270.28333333333336</v>
      </c>
      <c r="J251" s="509">
        <v>275.56666666666672</v>
      </c>
      <c r="K251" s="508">
        <v>265</v>
      </c>
      <c r="L251" s="508">
        <v>250.7</v>
      </c>
      <c r="M251" s="508">
        <v>56.07199</v>
      </c>
    </row>
    <row r="252" spans="1:13">
      <c r="A252" s="254">
        <v>242</v>
      </c>
      <c r="B252" s="511" t="s">
        <v>122</v>
      </c>
      <c r="C252" s="508">
        <v>1067.95</v>
      </c>
      <c r="D252" s="509">
        <v>1075.9000000000001</v>
      </c>
      <c r="E252" s="509">
        <v>1055.2000000000003</v>
      </c>
      <c r="F252" s="509">
        <v>1042.4500000000003</v>
      </c>
      <c r="G252" s="509">
        <v>1021.7500000000005</v>
      </c>
      <c r="H252" s="509">
        <v>1088.6500000000001</v>
      </c>
      <c r="I252" s="509">
        <v>1109.3499999999999</v>
      </c>
      <c r="J252" s="509">
        <v>1122.0999999999999</v>
      </c>
      <c r="K252" s="508">
        <v>1096.5999999999999</v>
      </c>
      <c r="L252" s="508">
        <v>1063.1500000000001</v>
      </c>
      <c r="M252" s="508">
        <v>63.588859999999997</v>
      </c>
    </row>
    <row r="253" spans="1:13">
      <c r="A253" s="254">
        <v>243</v>
      </c>
      <c r="B253" s="511" t="s">
        <v>256</v>
      </c>
      <c r="C253" s="508">
        <v>4909.8</v>
      </c>
      <c r="D253" s="509">
        <v>4934.6500000000005</v>
      </c>
      <c r="E253" s="509">
        <v>4850.6000000000013</v>
      </c>
      <c r="F253" s="509">
        <v>4791.4000000000005</v>
      </c>
      <c r="G253" s="509">
        <v>4707.3500000000013</v>
      </c>
      <c r="H253" s="509">
        <v>4993.8500000000013</v>
      </c>
      <c r="I253" s="509">
        <v>5077.9000000000005</v>
      </c>
      <c r="J253" s="509">
        <v>5137.1000000000013</v>
      </c>
      <c r="K253" s="508">
        <v>5018.7</v>
      </c>
      <c r="L253" s="508">
        <v>4875.45</v>
      </c>
      <c r="M253" s="508">
        <v>3.6898499999999999</v>
      </c>
    </row>
    <row r="254" spans="1:13">
      <c r="A254" s="254">
        <v>244</v>
      </c>
      <c r="B254" s="511" t="s">
        <v>124</v>
      </c>
      <c r="C254" s="508">
        <v>1267</v>
      </c>
      <c r="D254" s="509">
        <v>1270.1666666666667</v>
      </c>
      <c r="E254" s="509">
        <v>1255.8333333333335</v>
      </c>
      <c r="F254" s="509">
        <v>1244.6666666666667</v>
      </c>
      <c r="G254" s="509">
        <v>1230.3333333333335</v>
      </c>
      <c r="H254" s="509">
        <v>1281.3333333333335</v>
      </c>
      <c r="I254" s="509">
        <v>1295.666666666667</v>
      </c>
      <c r="J254" s="509">
        <v>1306.8333333333335</v>
      </c>
      <c r="K254" s="508">
        <v>1284.5</v>
      </c>
      <c r="L254" s="508">
        <v>1259</v>
      </c>
      <c r="M254" s="508">
        <v>57.562860000000001</v>
      </c>
    </row>
    <row r="255" spans="1:13">
      <c r="A255" s="254">
        <v>245</v>
      </c>
      <c r="B255" s="511" t="s">
        <v>749</v>
      </c>
      <c r="C255" s="508">
        <v>741.65</v>
      </c>
      <c r="D255" s="509">
        <v>743.5</v>
      </c>
      <c r="E255" s="509">
        <v>735</v>
      </c>
      <c r="F255" s="509">
        <v>728.35</v>
      </c>
      <c r="G255" s="509">
        <v>719.85</v>
      </c>
      <c r="H255" s="509">
        <v>750.15</v>
      </c>
      <c r="I255" s="509">
        <v>758.65</v>
      </c>
      <c r="J255" s="509">
        <v>765.3</v>
      </c>
      <c r="K255" s="508">
        <v>752</v>
      </c>
      <c r="L255" s="508">
        <v>736.85</v>
      </c>
      <c r="M255" s="508">
        <v>0.16361000000000001</v>
      </c>
    </row>
    <row r="256" spans="1:13">
      <c r="A256" s="254">
        <v>246</v>
      </c>
      <c r="B256" s="511" t="s">
        <v>400</v>
      </c>
      <c r="C256" s="508">
        <v>308.64999999999998</v>
      </c>
      <c r="D256" s="509">
        <v>310.75</v>
      </c>
      <c r="E256" s="509">
        <v>304.95</v>
      </c>
      <c r="F256" s="509">
        <v>301.25</v>
      </c>
      <c r="G256" s="509">
        <v>295.45</v>
      </c>
      <c r="H256" s="509">
        <v>314.45</v>
      </c>
      <c r="I256" s="509">
        <v>320.24999999999994</v>
      </c>
      <c r="J256" s="509">
        <v>323.95</v>
      </c>
      <c r="K256" s="508">
        <v>316.55</v>
      </c>
      <c r="L256" s="508">
        <v>307.05</v>
      </c>
      <c r="M256" s="508">
        <v>9.3090200000000003</v>
      </c>
    </row>
    <row r="257" spans="1:13">
      <c r="A257" s="254">
        <v>247</v>
      </c>
      <c r="B257" s="511" t="s">
        <v>121</v>
      </c>
      <c r="C257" s="508">
        <v>1674.7</v>
      </c>
      <c r="D257" s="509">
        <v>1659.9166666666667</v>
      </c>
      <c r="E257" s="509">
        <v>1634.8333333333335</v>
      </c>
      <c r="F257" s="509">
        <v>1594.9666666666667</v>
      </c>
      <c r="G257" s="509">
        <v>1569.8833333333334</v>
      </c>
      <c r="H257" s="509">
        <v>1699.7833333333335</v>
      </c>
      <c r="I257" s="509">
        <v>1724.866666666667</v>
      </c>
      <c r="J257" s="509">
        <v>1764.7333333333336</v>
      </c>
      <c r="K257" s="508">
        <v>1685</v>
      </c>
      <c r="L257" s="508">
        <v>1620.05</v>
      </c>
      <c r="M257" s="508">
        <v>10.881410000000001</v>
      </c>
    </row>
    <row r="258" spans="1:13">
      <c r="A258" s="254">
        <v>248</v>
      </c>
      <c r="B258" s="511" t="s">
        <v>257</v>
      </c>
      <c r="C258" s="508">
        <v>1903.1</v>
      </c>
      <c r="D258" s="509">
        <v>1883.45</v>
      </c>
      <c r="E258" s="509">
        <v>1841.9</v>
      </c>
      <c r="F258" s="509">
        <v>1780.7</v>
      </c>
      <c r="G258" s="509">
        <v>1739.15</v>
      </c>
      <c r="H258" s="509">
        <v>1944.65</v>
      </c>
      <c r="I258" s="509">
        <v>1986.1999999999998</v>
      </c>
      <c r="J258" s="509">
        <v>2047.4</v>
      </c>
      <c r="K258" s="508">
        <v>1925</v>
      </c>
      <c r="L258" s="508">
        <v>1822.25</v>
      </c>
      <c r="M258" s="508">
        <v>2.36754</v>
      </c>
    </row>
    <row r="259" spans="1:13">
      <c r="A259" s="254">
        <v>249</v>
      </c>
      <c r="B259" s="511" t="s">
        <v>401</v>
      </c>
      <c r="C259" s="508">
        <v>1143.7</v>
      </c>
      <c r="D259" s="509">
        <v>1144.5333333333335</v>
      </c>
      <c r="E259" s="509">
        <v>1115.2166666666672</v>
      </c>
      <c r="F259" s="509">
        <v>1086.7333333333336</v>
      </c>
      <c r="G259" s="509">
        <v>1057.4166666666672</v>
      </c>
      <c r="H259" s="509">
        <v>1173.0166666666671</v>
      </c>
      <c r="I259" s="509">
        <v>1202.3333333333333</v>
      </c>
      <c r="J259" s="509">
        <v>1230.8166666666671</v>
      </c>
      <c r="K259" s="508">
        <v>1173.8499999999999</v>
      </c>
      <c r="L259" s="508">
        <v>1116.05</v>
      </c>
      <c r="M259" s="508">
        <v>1.2241</v>
      </c>
    </row>
    <row r="260" spans="1:13">
      <c r="A260" s="254">
        <v>250</v>
      </c>
      <c r="B260" s="511" t="s">
        <v>402</v>
      </c>
      <c r="C260" s="508">
        <v>2660.65</v>
      </c>
      <c r="D260" s="509">
        <v>2687.916666666667</v>
      </c>
      <c r="E260" s="509">
        <v>2594.2833333333338</v>
      </c>
      <c r="F260" s="509">
        <v>2527.916666666667</v>
      </c>
      <c r="G260" s="509">
        <v>2434.2833333333338</v>
      </c>
      <c r="H260" s="509">
        <v>2754.2833333333338</v>
      </c>
      <c r="I260" s="509">
        <v>2847.916666666667</v>
      </c>
      <c r="J260" s="509">
        <v>2914.2833333333338</v>
      </c>
      <c r="K260" s="508">
        <v>2781.55</v>
      </c>
      <c r="L260" s="508">
        <v>2621.55</v>
      </c>
      <c r="M260" s="508">
        <v>1.7957799999999999</v>
      </c>
    </row>
    <row r="261" spans="1:13">
      <c r="A261" s="254">
        <v>251</v>
      </c>
      <c r="B261" s="511" t="s">
        <v>403</v>
      </c>
      <c r="C261" s="508">
        <v>394</v>
      </c>
      <c r="D261" s="509">
        <v>388.16666666666669</v>
      </c>
      <c r="E261" s="509">
        <v>379.43333333333339</v>
      </c>
      <c r="F261" s="509">
        <v>364.86666666666673</v>
      </c>
      <c r="G261" s="509">
        <v>356.13333333333344</v>
      </c>
      <c r="H261" s="509">
        <v>402.73333333333335</v>
      </c>
      <c r="I261" s="509">
        <v>411.46666666666658</v>
      </c>
      <c r="J261" s="509">
        <v>426.0333333333333</v>
      </c>
      <c r="K261" s="508">
        <v>396.9</v>
      </c>
      <c r="L261" s="508">
        <v>373.6</v>
      </c>
      <c r="M261" s="508">
        <v>7.8784400000000003</v>
      </c>
    </row>
    <row r="262" spans="1:13">
      <c r="A262" s="254">
        <v>252</v>
      </c>
      <c r="B262" s="511" t="s">
        <v>404</v>
      </c>
      <c r="C262" s="508">
        <v>146.30000000000001</v>
      </c>
      <c r="D262" s="509">
        <v>147.03333333333333</v>
      </c>
      <c r="E262" s="509">
        <v>144.56666666666666</v>
      </c>
      <c r="F262" s="509">
        <v>142.83333333333334</v>
      </c>
      <c r="G262" s="509">
        <v>140.36666666666667</v>
      </c>
      <c r="H262" s="509">
        <v>148.76666666666665</v>
      </c>
      <c r="I262" s="509">
        <v>151.23333333333329</v>
      </c>
      <c r="J262" s="509">
        <v>152.96666666666664</v>
      </c>
      <c r="K262" s="508">
        <v>149.5</v>
      </c>
      <c r="L262" s="508">
        <v>145.30000000000001</v>
      </c>
      <c r="M262" s="508">
        <v>9.8124699999999994</v>
      </c>
    </row>
    <row r="263" spans="1:13">
      <c r="A263" s="254">
        <v>253</v>
      </c>
      <c r="B263" s="511" t="s">
        <v>405</v>
      </c>
      <c r="C263" s="508">
        <v>126.45</v>
      </c>
      <c r="D263" s="509">
        <v>126.46666666666665</v>
      </c>
      <c r="E263" s="509">
        <v>123.1333333333333</v>
      </c>
      <c r="F263" s="509">
        <v>119.81666666666665</v>
      </c>
      <c r="G263" s="509">
        <v>116.48333333333329</v>
      </c>
      <c r="H263" s="509">
        <v>129.7833333333333</v>
      </c>
      <c r="I263" s="509">
        <v>133.11666666666665</v>
      </c>
      <c r="J263" s="509">
        <v>136.43333333333331</v>
      </c>
      <c r="K263" s="508">
        <v>129.80000000000001</v>
      </c>
      <c r="L263" s="508">
        <v>123.15</v>
      </c>
      <c r="M263" s="508">
        <v>32.157229999999998</v>
      </c>
    </row>
    <row r="264" spans="1:13">
      <c r="A264" s="254">
        <v>254</v>
      </c>
      <c r="B264" s="511" t="s">
        <v>406</v>
      </c>
      <c r="C264" s="508">
        <v>91.5</v>
      </c>
      <c r="D264" s="509">
        <v>92.166666666666671</v>
      </c>
      <c r="E264" s="509">
        <v>90.333333333333343</v>
      </c>
      <c r="F264" s="509">
        <v>89.166666666666671</v>
      </c>
      <c r="G264" s="509">
        <v>87.333333333333343</v>
      </c>
      <c r="H264" s="509">
        <v>93.333333333333343</v>
      </c>
      <c r="I264" s="509">
        <v>95.166666666666686</v>
      </c>
      <c r="J264" s="509">
        <v>96.333333333333343</v>
      </c>
      <c r="K264" s="508">
        <v>94</v>
      </c>
      <c r="L264" s="508">
        <v>91</v>
      </c>
      <c r="M264" s="508">
        <v>7.9266800000000002</v>
      </c>
    </row>
    <row r="265" spans="1:13">
      <c r="A265" s="254">
        <v>255</v>
      </c>
      <c r="B265" s="511" t="s">
        <v>258</v>
      </c>
      <c r="C265" s="508">
        <v>74.3</v>
      </c>
      <c r="D265" s="509">
        <v>73.86666666666666</v>
      </c>
      <c r="E265" s="509">
        <v>72.333333333333314</v>
      </c>
      <c r="F265" s="509">
        <v>70.36666666666666</v>
      </c>
      <c r="G265" s="509">
        <v>68.833333333333314</v>
      </c>
      <c r="H265" s="509">
        <v>75.833333333333314</v>
      </c>
      <c r="I265" s="509">
        <v>77.366666666666646</v>
      </c>
      <c r="J265" s="509">
        <v>79.333333333333314</v>
      </c>
      <c r="K265" s="508">
        <v>75.400000000000006</v>
      </c>
      <c r="L265" s="508">
        <v>71.900000000000006</v>
      </c>
      <c r="M265" s="508">
        <v>29.483640000000001</v>
      </c>
    </row>
    <row r="266" spans="1:13">
      <c r="A266" s="254">
        <v>256</v>
      </c>
      <c r="B266" s="511" t="s">
        <v>128</v>
      </c>
      <c r="C266" s="508">
        <v>405.1</v>
      </c>
      <c r="D266" s="509">
        <v>402.3</v>
      </c>
      <c r="E266" s="509">
        <v>396.15000000000003</v>
      </c>
      <c r="F266" s="509">
        <v>387.20000000000005</v>
      </c>
      <c r="G266" s="509">
        <v>381.05000000000007</v>
      </c>
      <c r="H266" s="509">
        <v>411.25</v>
      </c>
      <c r="I266" s="509">
        <v>417.4</v>
      </c>
      <c r="J266" s="509">
        <v>426.34999999999997</v>
      </c>
      <c r="K266" s="508">
        <v>408.45</v>
      </c>
      <c r="L266" s="508">
        <v>393.35</v>
      </c>
      <c r="M266" s="508">
        <v>58.342329999999997</v>
      </c>
    </row>
    <row r="267" spans="1:13">
      <c r="A267" s="254">
        <v>257</v>
      </c>
      <c r="B267" s="511" t="s">
        <v>751</v>
      </c>
      <c r="C267" s="508">
        <v>88.8</v>
      </c>
      <c r="D267" s="509">
        <v>89.583333333333329</v>
      </c>
      <c r="E267" s="509">
        <v>87.316666666666663</v>
      </c>
      <c r="F267" s="509">
        <v>85.833333333333329</v>
      </c>
      <c r="G267" s="509">
        <v>83.566666666666663</v>
      </c>
      <c r="H267" s="509">
        <v>91.066666666666663</v>
      </c>
      <c r="I267" s="509">
        <v>93.333333333333343</v>
      </c>
      <c r="J267" s="509">
        <v>94.816666666666663</v>
      </c>
      <c r="K267" s="508">
        <v>91.85</v>
      </c>
      <c r="L267" s="508">
        <v>88.1</v>
      </c>
      <c r="M267" s="508">
        <v>4.1447000000000003</v>
      </c>
    </row>
    <row r="268" spans="1:13">
      <c r="A268" s="254">
        <v>258</v>
      </c>
      <c r="B268" s="511" t="s">
        <v>407</v>
      </c>
      <c r="C268" s="508">
        <v>61.1</v>
      </c>
      <c r="D268" s="509">
        <v>62.199999999999996</v>
      </c>
      <c r="E268" s="509">
        <v>58.999999999999986</v>
      </c>
      <c r="F268" s="509">
        <v>56.899999999999991</v>
      </c>
      <c r="G268" s="509">
        <v>53.699999999999982</v>
      </c>
      <c r="H268" s="509">
        <v>64.299999999999983</v>
      </c>
      <c r="I268" s="509">
        <v>67.5</v>
      </c>
      <c r="J268" s="509">
        <v>69.599999999999994</v>
      </c>
      <c r="K268" s="508">
        <v>65.400000000000006</v>
      </c>
      <c r="L268" s="508">
        <v>60.1</v>
      </c>
      <c r="M268" s="508">
        <v>44.971809999999998</v>
      </c>
    </row>
    <row r="269" spans="1:13">
      <c r="A269" s="254">
        <v>259</v>
      </c>
      <c r="B269" s="511" t="s">
        <v>408</v>
      </c>
      <c r="C269" s="508">
        <v>92.3</v>
      </c>
      <c r="D269" s="509">
        <v>92.466666666666654</v>
      </c>
      <c r="E269" s="509">
        <v>90.533333333333303</v>
      </c>
      <c r="F269" s="509">
        <v>88.766666666666652</v>
      </c>
      <c r="G269" s="509">
        <v>86.8333333333333</v>
      </c>
      <c r="H269" s="509">
        <v>94.233333333333306</v>
      </c>
      <c r="I269" s="509">
        <v>96.166666666666671</v>
      </c>
      <c r="J269" s="509">
        <v>97.933333333333309</v>
      </c>
      <c r="K269" s="508">
        <v>94.4</v>
      </c>
      <c r="L269" s="508">
        <v>90.7</v>
      </c>
      <c r="M269" s="508">
        <v>15.600099999999999</v>
      </c>
    </row>
    <row r="270" spans="1:13">
      <c r="A270" s="254">
        <v>260</v>
      </c>
      <c r="B270" s="511" t="s">
        <v>409</v>
      </c>
      <c r="C270" s="508">
        <v>28.95</v>
      </c>
      <c r="D270" s="509">
        <v>29.05</v>
      </c>
      <c r="E270" s="509">
        <v>28.6</v>
      </c>
      <c r="F270" s="509">
        <v>28.25</v>
      </c>
      <c r="G270" s="509">
        <v>27.8</v>
      </c>
      <c r="H270" s="509">
        <v>29.400000000000002</v>
      </c>
      <c r="I270" s="509">
        <v>29.849999999999998</v>
      </c>
      <c r="J270" s="509">
        <v>30.200000000000003</v>
      </c>
      <c r="K270" s="508">
        <v>29.5</v>
      </c>
      <c r="L270" s="508">
        <v>28.7</v>
      </c>
      <c r="M270" s="508">
        <v>21.817969999999999</v>
      </c>
    </row>
    <row r="271" spans="1:13">
      <c r="A271" s="254">
        <v>261</v>
      </c>
      <c r="B271" s="511" t="s">
        <v>410</v>
      </c>
      <c r="C271" s="508">
        <v>68.25</v>
      </c>
      <c r="D271" s="509">
        <v>69.083333333333329</v>
      </c>
      <c r="E271" s="509">
        <v>67.166666666666657</v>
      </c>
      <c r="F271" s="509">
        <v>66.083333333333329</v>
      </c>
      <c r="G271" s="509">
        <v>64.166666666666657</v>
      </c>
      <c r="H271" s="509">
        <v>70.166666666666657</v>
      </c>
      <c r="I271" s="509">
        <v>72.083333333333314</v>
      </c>
      <c r="J271" s="509">
        <v>73.166666666666657</v>
      </c>
      <c r="K271" s="508">
        <v>71</v>
      </c>
      <c r="L271" s="508">
        <v>68</v>
      </c>
      <c r="M271" s="508">
        <v>12.64803</v>
      </c>
    </row>
    <row r="272" spans="1:13">
      <c r="A272" s="254">
        <v>262</v>
      </c>
      <c r="B272" s="511" t="s">
        <v>411</v>
      </c>
      <c r="C272" s="508">
        <v>79.7</v>
      </c>
      <c r="D272" s="509">
        <v>80.13333333333334</v>
      </c>
      <c r="E272" s="509">
        <v>78.366666666666674</v>
      </c>
      <c r="F272" s="509">
        <v>77.033333333333331</v>
      </c>
      <c r="G272" s="509">
        <v>75.266666666666666</v>
      </c>
      <c r="H272" s="509">
        <v>81.466666666666683</v>
      </c>
      <c r="I272" s="509">
        <v>83.233333333333363</v>
      </c>
      <c r="J272" s="509">
        <v>84.566666666666691</v>
      </c>
      <c r="K272" s="508">
        <v>81.900000000000006</v>
      </c>
      <c r="L272" s="508">
        <v>78.8</v>
      </c>
      <c r="M272" s="508">
        <v>23.70665</v>
      </c>
    </row>
    <row r="273" spans="1:13">
      <c r="A273" s="254">
        <v>263</v>
      </c>
      <c r="B273" s="511" t="s">
        <v>412</v>
      </c>
      <c r="C273" s="508">
        <v>123.15</v>
      </c>
      <c r="D273" s="509">
        <v>123.83333333333333</v>
      </c>
      <c r="E273" s="509">
        <v>121.81666666666666</v>
      </c>
      <c r="F273" s="509">
        <v>120.48333333333333</v>
      </c>
      <c r="G273" s="509">
        <v>118.46666666666667</v>
      </c>
      <c r="H273" s="509">
        <v>125.16666666666666</v>
      </c>
      <c r="I273" s="509">
        <v>127.18333333333334</v>
      </c>
      <c r="J273" s="509">
        <v>128.51666666666665</v>
      </c>
      <c r="K273" s="508">
        <v>125.85</v>
      </c>
      <c r="L273" s="508">
        <v>122.5</v>
      </c>
      <c r="M273" s="508">
        <v>2.52773</v>
      </c>
    </row>
    <row r="274" spans="1:13">
      <c r="A274" s="254">
        <v>264</v>
      </c>
      <c r="B274" s="511" t="s">
        <v>413</v>
      </c>
      <c r="C274" s="508">
        <v>70.25</v>
      </c>
      <c r="D274" s="509">
        <v>70.966666666666654</v>
      </c>
      <c r="E274" s="509">
        <v>69.333333333333314</v>
      </c>
      <c r="F274" s="509">
        <v>68.416666666666657</v>
      </c>
      <c r="G274" s="509">
        <v>66.783333333333317</v>
      </c>
      <c r="H274" s="509">
        <v>71.883333333333312</v>
      </c>
      <c r="I274" s="509">
        <v>73.516666666666666</v>
      </c>
      <c r="J274" s="509">
        <v>74.433333333333309</v>
      </c>
      <c r="K274" s="508">
        <v>72.599999999999994</v>
      </c>
      <c r="L274" s="508">
        <v>70.05</v>
      </c>
      <c r="M274" s="508">
        <v>6.4062400000000004</v>
      </c>
    </row>
    <row r="275" spans="1:13">
      <c r="A275" s="254">
        <v>265</v>
      </c>
      <c r="B275" s="511" t="s">
        <v>127</v>
      </c>
      <c r="C275" s="508">
        <v>345.4</v>
      </c>
      <c r="D275" s="509">
        <v>342.23333333333329</v>
      </c>
      <c r="E275" s="509">
        <v>335.76666666666659</v>
      </c>
      <c r="F275" s="509">
        <v>326.13333333333333</v>
      </c>
      <c r="G275" s="509">
        <v>319.66666666666663</v>
      </c>
      <c r="H275" s="509">
        <v>351.86666666666656</v>
      </c>
      <c r="I275" s="509">
        <v>358.33333333333326</v>
      </c>
      <c r="J275" s="509">
        <v>367.96666666666653</v>
      </c>
      <c r="K275" s="508">
        <v>348.7</v>
      </c>
      <c r="L275" s="508">
        <v>332.6</v>
      </c>
      <c r="M275" s="508">
        <v>59.959310000000002</v>
      </c>
    </row>
    <row r="276" spans="1:13">
      <c r="A276" s="254">
        <v>266</v>
      </c>
      <c r="B276" s="511" t="s">
        <v>414</v>
      </c>
      <c r="C276" s="508">
        <v>2732</v>
      </c>
      <c r="D276" s="509">
        <v>2714.4166666666665</v>
      </c>
      <c r="E276" s="509">
        <v>2608.833333333333</v>
      </c>
      <c r="F276" s="509">
        <v>2485.6666666666665</v>
      </c>
      <c r="G276" s="509">
        <v>2380.083333333333</v>
      </c>
      <c r="H276" s="509">
        <v>2837.583333333333</v>
      </c>
      <c r="I276" s="509">
        <v>2943.1666666666661</v>
      </c>
      <c r="J276" s="509">
        <v>3066.333333333333</v>
      </c>
      <c r="K276" s="508">
        <v>2820</v>
      </c>
      <c r="L276" s="508">
        <v>2591.25</v>
      </c>
      <c r="M276" s="508">
        <v>1.1413899999999999</v>
      </c>
    </row>
    <row r="277" spans="1:13">
      <c r="A277" s="254">
        <v>267</v>
      </c>
      <c r="B277" s="511" t="s">
        <v>129</v>
      </c>
      <c r="C277" s="508">
        <v>3037.4</v>
      </c>
      <c r="D277" s="509">
        <v>3018.75</v>
      </c>
      <c r="E277" s="509">
        <v>2987.5</v>
      </c>
      <c r="F277" s="509">
        <v>2937.6</v>
      </c>
      <c r="G277" s="509">
        <v>2906.35</v>
      </c>
      <c r="H277" s="509">
        <v>3068.65</v>
      </c>
      <c r="I277" s="509">
        <v>3099.9</v>
      </c>
      <c r="J277" s="509">
        <v>3149.8</v>
      </c>
      <c r="K277" s="508">
        <v>3050</v>
      </c>
      <c r="L277" s="508">
        <v>2968.85</v>
      </c>
      <c r="M277" s="508">
        <v>5.3014200000000002</v>
      </c>
    </row>
    <row r="278" spans="1:13">
      <c r="A278" s="254">
        <v>268</v>
      </c>
      <c r="B278" s="511" t="s">
        <v>130</v>
      </c>
      <c r="C278" s="508">
        <v>810.1</v>
      </c>
      <c r="D278" s="509">
        <v>786.94999999999993</v>
      </c>
      <c r="E278" s="509">
        <v>749.54999999999984</v>
      </c>
      <c r="F278" s="509">
        <v>688.99999999999989</v>
      </c>
      <c r="G278" s="509">
        <v>651.5999999999998</v>
      </c>
      <c r="H278" s="509">
        <v>847.49999999999989</v>
      </c>
      <c r="I278" s="509">
        <v>884.9</v>
      </c>
      <c r="J278" s="509">
        <v>945.44999999999993</v>
      </c>
      <c r="K278" s="508">
        <v>824.35</v>
      </c>
      <c r="L278" s="508">
        <v>726.4</v>
      </c>
      <c r="M278" s="508">
        <v>132.00978000000001</v>
      </c>
    </row>
    <row r="279" spans="1:13">
      <c r="A279" s="254">
        <v>269</v>
      </c>
      <c r="B279" s="511" t="s">
        <v>415</v>
      </c>
      <c r="C279" s="508">
        <v>147.9</v>
      </c>
      <c r="D279" s="509">
        <v>148.63333333333333</v>
      </c>
      <c r="E279" s="509">
        <v>146.36666666666665</v>
      </c>
      <c r="F279" s="509">
        <v>144.83333333333331</v>
      </c>
      <c r="G279" s="509">
        <v>142.56666666666663</v>
      </c>
      <c r="H279" s="509">
        <v>150.16666666666666</v>
      </c>
      <c r="I279" s="509">
        <v>152.43333333333331</v>
      </c>
      <c r="J279" s="509">
        <v>153.96666666666667</v>
      </c>
      <c r="K279" s="508">
        <v>150.9</v>
      </c>
      <c r="L279" s="508">
        <v>147.1</v>
      </c>
      <c r="M279" s="508">
        <v>2.5083199999999999</v>
      </c>
    </row>
    <row r="280" spans="1:13">
      <c r="A280" s="254">
        <v>270</v>
      </c>
      <c r="B280" s="511" t="s">
        <v>417</v>
      </c>
      <c r="C280" s="508">
        <v>494.1</v>
      </c>
      <c r="D280" s="509">
        <v>496.2</v>
      </c>
      <c r="E280" s="509">
        <v>487.5</v>
      </c>
      <c r="F280" s="509">
        <v>480.90000000000003</v>
      </c>
      <c r="G280" s="509">
        <v>472.20000000000005</v>
      </c>
      <c r="H280" s="509">
        <v>502.79999999999995</v>
      </c>
      <c r="I280" s="509">
        <v>511.49999999999989</v>
      </c>
      <c r="J280" s="509">
        <v>518.09999999999991</v>
      </c>
      <c r="K280" s="508">
        <v>504.9</v>
      </c>
      <c r="L280" s="508">
        <v>489.6</v>
      </c>
      <c r="M280" s="508">
        <v>3.2896000000000001</v>
      </c>
    </row>
    <row r="281" spans="1:13">
      <c r="A281" s="254">
        <v>271</v>
      </c>
      <c r="B281" s="511" t="s">
        <v>418</v>
      </c>
      <c r="C281" s="508">
        <v>208.4</v>
      </c>
      <c r="D281" s="509">
        <v>209.45000000000002</v>
      </c>
      <c r="E281" s="509">
        <v>206.95000000000005</v>
      </c>
      <c r="F281" s="509">
        <v>205.50000000000003</v>
      </c>
      <c r="G281" s="509">
        <v>203.00000000000006</v>
      </c>
      <c r="H281" s="509">
        <v>210.90000000000003</v>
      </c>
      <c r="I281" s="509">
        <v>213.39999999999998</v>
      </c>
      <c r="J281" s="509">
        <v>214.85000000000002</v>
      </c>
      <c r="K281" s="508">
        <v>211.95</v>
      </c>
      <c r="L281" s="508">
        <v>208</v>
      </c>
      <c r="M281" s="508">
        <v>3.0973700000000002</v>
      </c>
    </row>
    <row r="282" spans="1:13">
      <c r="A282" s="254">
        <v>272</v>
      </c>
      <c r="B282" s="511" t="s">
        <v>419</v>
      </c>
      <c r="C282" s="508">
        <v>194.7</v>
      </c>
      <c r="D282" s="509">
        <v>196.23333333333335</v>
      </c>
      <c r="E282" s="509">
        <v>192.4666666666667</v>
      </c>
      <c r="F282" s="509">
        <v>190.23333333333335</v>
      </c>
      <c r="G282" s="509">
        <v>186.4666666666667</v>
      </c>
      <c r="H282" s="509">
        <v>198.4666666666667</v>
      </c>
      <c r="I282" s="509">
        <v>202.23333333333335</v>
      </c>
      <c r="J282" s="509">
        <v>204.4666666666667</v>
      </c>
      <c r="K282" s="508">
        <v>200</v>
      </c>
      <c r="L282" s="508">
        <v>194</v>
      </c>
      <c r="M282" s="508">
        <v>3.4018899999999999</v>
      </c>
    </row>
    <row r="283" spans="1:13">
      <c r="A283" s="254">
        <v>273</v>
      </c>
      <c r="B283" s="511" t="s">
        <v>752</v>
      </c>
      <c r="C283" s="508">
        <v>732.85</v>
      </c>
      <c r="D283" s="509">
        <v>740.0333333333333</v>
      </c>
      <c r="E283" s="509">
        <v>715.06666666666661</v>
      </c>
      <c r="F283" s="509">
        <v>697.2833333333333</v>
      </c>
      <c r="G283" s="509">
        <v>672.31666666666661</v>
      </c>
      <c r="H283" s="509">
        <v>757.81666666666661</v>
      </c>
      <c r="I283" s="509">
        <v>782.7833333333333</v>
      </c>
      <c r="J283" s="509">
        <v>800.56666666666661</v>
      </c>
      <c r="K283" s="508">
        <v>765</v>
      </c>
      <c r="L283" s="508">
        <v>722.25</v>
      </c>
      <c r="M283" s="508">
        <v>0.90712999999999999</v>
      </c>
    </row>
    <row r="284" spans="1:13">
      <c r="A284" s="254">
        <v>274</v>
      </c>
      <c r="B284" s="511" t="s">
        <v>420</v>
      </c>
      <c r="C284" s="508">
        <v>937.4</v>
      </c>
      <c r="D284" s="509">
        <v>941.34999999999991</v>
      </c>
      <c r="E284" s="509">
        <v>927.14999999999986</v>
      </c>
      <c r="F284" s="509">
        <v>916.9</v>
      </c>
      <c r="G284" s="509">
        <v>902.69999999999993</v>
      </c>
      <c r="H284" s="509">
        <v>951.5999999999998</v>
      </c>
      <c r="I284" s="509">
        <v>965.79999999999984</v>
      </c>
      <c r="J284" s="509">
        <v>976.04999999999973</v>
      </c>
      <c r="K284" s="508">
        <v>955.55</v>
      </c>
      <c r="L284" s="508">
        <v>931.1</v>
      </c>
      <c r="M284" s="508">
        <v>1.25464</v>
      </c>
    </row>
    <row r="285" spans="1:13">
      <c r="A285" s="254">
        <v>275</v>
      </c>
      <c r="B285" s="511" t="s">
        <v>421</v>
      </c>
      <c r="C285" s="508">
        <v>387.95</v>
      </c>
      <c r="D285" s="509">
        <v>388.98333333333335</v>
      </c>
      <c r="E285" s="509">
        <v>382.9666666666667</v>
      </c>
      <c r="F285" s="509">
        <v>377.98333333333335</v>
      </c>
      <c r="G285" s="509">
        <v>371.9666666666667</v>
      </c>
      <c r="H285" s="509">
        <v>393.9666666666667</v>
      </c>
      <c r="I285" s="509">
        <v>399.98333333333335</v>
      </c>
      <c r="J285" s="509">
        <v>404.9666666666667</v>
      </c>
      <c r="K285" s="508">
        <v>395</v>
      </c>
      <c r="L285" s="508">
        <v>384</v>
      </c>
      <c r="M285" s="508">
        <v>4.9106399999999999</v>
      </c>
    </row>
    <row r="286" spans="1:13">
      <c r="A286" s="254">
        <v>276</v>
      </c>
      <c r="B286" s="511" t="s">
        <v>422</v>
      </c>
      <c r="C286" s="508">
        <v>561.29999999999995</v>
      </c>
      <c r="D286" s="509">
        <v>560.2833333333333</v>
      </c>
      <c r="E286" s="509">
        <v>556.11666666666656</v>
      </c>
      <c r="F286" s="509">
        <v>550.93333333333328</v>
      </c>
      <c r="G286" s="509">
        <v>546.76666666666654</v>
      </c>
      <c r="H286" s="509">
        <v>565.46666666666658</v>
      </c>
      <c r="I286" s="509">
        <v>569.63333333333333</v>
      </c>
      <c r="J286" s="509">
        <v>574.81666666666661</v>
      </c>
      <c r="K286" s="508">
        <v>564.45000000000005</v>
      </c>
      <c r="L286" s="508">
        <v>555.1</v>
      </c>
      <c r="M286" s="508">
        <v>2.5138400000000001</v>
      </c>
    </row>
    <row r="287" spans="1:13">
      <c r="A287" s="254">
        <v>277</v>
      </c>
      <c r="B287" s="511" t="s">
        <v>423</v>
      </c>
      <c r="C287" s="508">
        <v>67.8</v>
      </c>
      <c r="D287" s="509">
        <v>68.066666666666663</v>
      </c>
      <c r="E287" s="509">
        <v>67.23333333333332</v>
      </c>
      <c r="F287" s="509">
        <v>66.666666666666657</v>
      </c>
      <c r="G287" s="509">
        <v>65.833333333333314</v>
      </c>
      <c r="H287" s="509">
        <v>68.633333333333326</v>
      </c>
      <c r="I287" s="509">
        <v>69.466666666666669</v>
      </c>
      <c r="J287" s="509">
        <v>70.033333333333331</v>
      </c>
      <c r="K287" s="508">
        <v>68.900000000000006</v>
      </c>
      <c r="L287" s="508">
        <v>67.5</v>
      </c>
      <c r="M287" s="508">
        <v>18.76726</v>
      </c>
    </row>
    <row r="288" spans="1:13">
      <c r="A288" s="254">
        <v>278</v>
      </c>
      <c r="B288" s="511" t="s">
        <v>424</v>
      </c>
      <c r="C288" s="508">
        <v>58.85</v>
      </c>
      <c r="D288" s="509">
        <v>59.516666666666673</v>
      </c>
      <c r="E288" s="509">
        <v>57.833333333333343</v>
      </c>
      <c r="F288" s="509">
        <v>56.81666666666667</v>
      </c>
      <c r="G288" s="509">
        <v>55.13333333333334</v>
      </c>
      <c r="H288" s="509">
        <v>60.533333333333346</v>
      </c>
      <c r="I288" s="509">
        <v>62.216666666666669</v>
      </c>
      <c r="J288" s="509">
        <v>63.233333333333348</v>
      </c>
      <c r="K288" s="508">
        <v>61.2</v>
      </c>
      <c r="L288" s="508">
        <v>58.5</v>
      </c>
      <c r="M288" s="508">
        <v>15.23287</v>
      </c>
    </row>
    <row r="289" spans="1:13">
      <c r="A289" s="254">
        <v>279</v>
      </c>
      <c r="B289" s="511" t="s">
        <v>425</v>
      </c>
      <c r="C289" s="508">
        <v>517.20000000000005</v>
      </c>
      <c r="D289" s="509">
        <v>516.66666666666663</v>
      </c>
      <c r="E289" s="509">
        <v>511.5333333333333</v>
      </c>
      <c r="F289" s="509">
        <v>505.86666666666667</v>
      </c>
      <c r="G289" s="509">
        <v>500.73333333333335</v>
      </c>
      <c r="H289" s="509">
        <v>522.33333333333326</v>
      </c>
      <c r="I289" s="509">
        <v>527.4666666666667</v>
      </c>
      <c r="J289" s="509">
        <v>533.13333333333321</v>
      </c>
      <c r="K289" s="508">
        <v>521.79999999999995</v>
      </c>
      <c r="L289" s="508">
        <v>511</v>
      </c>
      <c r="M289" s="508">
        <v>1.3563400000000001</v>
      </c>
    </row>
    <row r="290" spans="1:13">
      <c r="A290" s="254">
        <v>280</v>
      </c>
      <c r="B290" s="511" t="s">
        <v>426</v>
      </c>
      <c r="C290" s="508">
        <v>451.3</v>
      </c>
      <c r="D290" s="509">
        <v>447.45</v>
      </c>
      <c r="E290" s="509">
        <v>439.9</v>
      </c>
      <c r="F290" s="509">
        <v>428.5</v>
      </c>
      <c r="G290" s="509">
        <v>420.95</v>
      </c>
      <c r="H290" s="509">
        <v>458.84999999999997</v>
      </c>
      <c r="I290" s="509">
        <v>466.40000000000003</v>
      </c>
      <c r="J290" s="509">
        <v>477.79999999999995</v>
      </c>
      <c r="K290" s="508">
        <v>455</v>
      </c>
      <c r="L290" s="508">
        <v>436.05</v>
      </c>
      <c r="M290" s="508">
        <v>5.7941900000000004</v>
      </c>
    </row>
    <row r="291" spans="1:13">
      <c r="A291" s="254">
        <v>281</v>
      </c>
      <c r="B291" s="511" t="s">
        <v>427</v>
      </c>
      <c r="C291" s="508">
        <v>244.05</v>
      </c>
      <c r="D291" s="509">
        <v>243.9</v>
      </c>
      <c r="E291" s="509">
        <v>240.8</v>
      </c>
      <c r="F291" s="509">
        <v>237.55</v>
      </c>
      <c r="G291" s="509">
        <v>234.45000000000002</v>
      </c>
      <c r="H291" s="509">
        <v>247.15</v>
      </c>
      <c r="I291" s="509">
        <v>250.24999999999997</v>
      </c>
      <c r="J291" s="509">
        <v>253.5</v>
      </c>
      <c r="K291" s="508">
        <v>247</v>
      </c>
      <c r="L291" s="508">
        <v>240.65</v>
      </c>
      <c r="M291" s="508">
        <v>0.60196000000000005</v>
      </c>
    </row>
    <row r="292" spans="1:13">
      <c r="A292" s="254">
        <v>282</v>
      </c>
      <c r="B292" s="511" t="s">
        <v>131</v>
      </c>
      <c r="C292" s="508">
        <v>1845.4</v>
      </c>
      <c r="D292" s="509">
        <v>1833.9000000000003</v>
      </c>
      <c r="E292" s="509">
        <v>1812.9000000000005</v>
      </c>
      <c r="F292" s="509">
        <v>1780.4000000000003</v>
      </c>
      <c r="G292" s="509">
        <v>1759.4000000000005</v>
      </c>
      <c r="H292" s="509">
        <v>1866.4000000000005</v>
      </c>
      <c r="I292" s="509">
        <v>1887.4</v>
      </c>
      <c r="J292" s="509">
        <v>1919.9000000000005</v>
      </c>
      <c r="K292" s="508">
        <v>1854.9</v>
      </c>
      <c r="L292" s="508">
        <v>1801.4</v>
      </c>
      <c r="M292" s="508">
        <v>32.600439999999999</v>
      </c>
    </row>
    <row r="293" spans="1:13">
      <c r="A293" s="254">
        <v>283</v>
      </c>
      <c r="B293" s="511" t="s">
        <v>132</v>
      </c>
      <c r="C293" s="508">
        <v>107.2</v>
      </c>
      <c r="D293" s="509">
        <v>106.55000000000001</v>
      </c>
      <c r="E293" s="509">
        <v>104.70000000000002</v>
      </c>
      <c r="F293" s="509">
        <v>102.2</v>
      </c>
      <c r="G293" s="509">
        <v>100.35000000000001</v>
      </c>
      <c r="H293" s="509">
        <v>109.05000000000003</v>
      </c>
      <c r="I293" s="509">
        <v>110.90000000000002</v>
      </c>
      <c r="J293" s="509">
        <v>113.40000000000003</v>
      </c>
      <c r="K293" s="508">
        <v>108.4</v>
      </c>
      <c r="L293" s="508">
        <v>104.05</v>
      </c>
      <c r="M293" s="508">
        <v>219.14798999999999</v>
      </c>
    </row>
    <row r="294" spans="1:13">
      <c r="A294" s="254">
        <v>284</v>
      </c>
      <c r="B294" s="511" t="s">
        <v>259</v>
      </c>
      <c r="C294" s="508">
        <v>2578.0500000000002</v>
      </c>
      <c r="D294" s="509">
        <v>2591.35</v>
      </c>
      <c r="E294" s="509">
        <v>2556.6999999999998</v>
      </c>
      <c r="F294" s="509">
        <v>2535.35</v>
      </c>
      <c r="G294" s="509">
        <v>2500.6999999999998</v>
      </c>
      <c r="H294" s="509">
        <v>2612.6999999999998</v>
      </c>
      <c r="I294" s="509">
        <v>2647.3500000000004</v>
      </c>
      <c r="J294" s="509">
        <v>2668.7</v>
      </c>
      <c r="K294" s="508">
        <v>2626</v>
      </c>
      <c r="L294" s="508">
        <v>2570</v>
      </c>
      <c r="M294" s="508">
        <v>0.94564999999999999</v>
      </c>
    </row>
    <row r="295" spans="1:13">
      <c r="A295" s="254">
        <v>285</v>
      </c>
      <c r="B295" s="511" t="s">
        <v>133</v>
      </c>
      <c r="C295" s="508">
        <v>433.2</v>
      </c>
      <c r="D295" s="509">
        <v>432.86666666666662</v>
      </c>
      <c r="E295" s="509">
        <v>428.33333333333326</v>
      </c>
      <c r="F295" s="509">
        <v>423.46666666666664</v>
      </c>
      <c r="G295" s="509">
        <v>418.93333333333328</v>
      </c>
      <c r="H295" s="509">
        <v>437.73333333333323</v>
      </c>
      <c r="I295" s="509">
        <v>442.26666666666665</v>
      </c>
      <c r="J295" s="509">
        <v>447.13333333333321</v>
      </c>
      <c r="K295" s="508">
        <v>437.4</v>
      </c>
      <c r="L295" s="508">
        <v>428</v>
      </c>
      <c r="M295" s="508">
        <v>33.314129999999999</v>
      </c>
    </row>
    <row r="296" spans="1:13">
      <c r="A296" s="254">
        <v>286</v>
      </c>
      <c r="B296" s="511" t="s">
        <v>753</v>
      </c>
      <c r="C296" s="508">
        <v>221.1</v>
      </c>
      <c r="D296" s="509">
        <v>220.11666666666667</v>
      </c>
      <c r="E296" s="509">
        <v>218.23333333333335</v>
      </c>
      <c r="F296" s="509">
        <v>215.36666666666667</v>
      </c>
      <c r="G296" s="509">
        <v>213.48333333333335</v>
      </c>
      <c r="H296" s="509">
        <v>222.98333333333335</v>
      </c>
      <c r="I296" s="509">
        <v>224.86666666666667</v>
      </c>
      <c r="J296" s="509">
        <v>227.73333333333335</v>
      </c>
      <c r="K296" s="508">
        <v>222</v>
      </c>
      <c r="L296" s="508">
        <v>217.25</v>
      </c>
      <c r="M296" s="508">
        <v>0.75038000000000005</v>
      </c>
    </row>
    <row r="297" spans="1:13">
      <c r="A297" s="254">
        <v>287</v>
      </c>
      <c r="B297" s="511" t="s">
        <v>428</v>
      </c>
      <c r="C297" s="508">
        <v>6397.2</v>
      </c>
      <c r="D297" s="509">
        <v>6463.6166666666659</v>
      </c>
      <c r="E297" s="509">
        <v>6231.3333333333321</v>
      </c>
      <c r="F297" s="509">
        <v>6065.4666666666662</v>
      </c>
      <c r="G297" s="509">
        <v>5833.1833333333325</v>
      </c>
      <c r="H297" s="509">
        <v>6629.4833333333318</v>
      </c>
      <c r="I297" s="509">
        <v>6861.7666666666664</v>
      </c>
      <c r="J297" s="509">
        <v>7027.6333333333314</v>
      </c>
      <c r="K297" s="508">
        <v>6695.9</v>
      </c>
      <c r="L297" s="508">
        <v>6297.75</v>
      </c>
      <c r="M297" s="508">
        <v>0.13916000000000001</v>
      </c>
    </row>
    <row r="298" spans="1:13">
      <c r="A298" s="254">
        <v>288</v>
      </c>
      <c r="B298" s="511" t="s">
        <v>260</v>
      </c>
      <c r="C298" s="508">
        <v>3608.05</v>
      </c>
      <c r="D298" s="509">
        <v>3631.0833333333335</v>
      </c>
      <c r="E298" s="509">
        <v>3566.9666666666672</v>
      </c>
      <c r="F298" s="509">
        <v>3525.8833333333337</v>
      </c>
      <c r="G298" s="509">
        <v>3461.7666666666673</v>
      </c>
      <c r="H298" s="509">
        <v>3672.166666666667</v>
      </c>
      <c r="I298" s="509">
        <v>3736.2833333333328</v>
      </c>
      <c r="J298" s="509">
        <v>3777.3666666666668</v>
      </c>
      <c r="K298" s="508">
        <v>3695.2</v>
      </c>
      <c r="L298" s="508">
        <v>3590</v>
      </c>
      <c r="M298" s="508">
        <v>1.90862</v>
      </c>
    </row>
    <row r="299" spans="1:13">
      <c r="A299" s="254">
        <v>289</v>
      </c>
      <c r="B299" s="511" t="s">
        <v>134</v>
      </c>
      <c r="C299" s="508">
        <v>1472.85</v>
      </c>
      <c r="D299" s="509">
        <v>1465.6833333333334</v>
      </c>
      <c r="E299" s="509">
        <v>1445.3666666666668</v>
      </c>
      <c r="F299" s="509">
        <v>1417.8833333333334</v>
      </c>
      <c r="G299" s="509">
        <v>1397.5666666666668</v>
      </c>
      <c r="H299" s="509">
        <v>1493.1666666666667</v>
      </c>
      <c r="I299" s="509">
        <v>1513.4833333333333</v>
      </c>
      <c r="J299" s="509">
        <v>1540.9666666666667</v>
      </c>
      <c r="K299" s="508">
        <v>1486</v>
      </c>
      <c r="L299" s="508">
        <v>1438.2</v>
      </c>
      <c r="M299" s="508">
        <v>24.94481</v>
      </c>
    </row>
    <row r="300" spans="1:13">
      <c r="A300" s="254">
        <v>290</v>
      </c>
      <c r="B300" s="511" t="s">
        <v>429</v>
      </c>
      <c r="C300" s="508">
        <v>363.7</v>
      </c>
      <c r="D300" s="509">
        <v>361.64999999999992</v>
      </c>
      <c r="E300" s="509">
        <v>354.39999999999986</v>
      </c>
      <c r="F300" s="509">
        <v>345.09999999999997</v>
      </c>
      <c r="G300" s="509">
        <v>337.84999999999991</v>
      </c>
      <c r="H300" s="509">
        <v>370.94999999999982</v>
      </c>
      <c r="I300" s="509">
        <v>378.19999999999993</v>
      </c>
      <c r="J300" s="509">
        <v>387.49999999999977</v>
      </c>
      <c r="K300" s="508">
        <v>368.9</v>
      </c>
      <c r="L300" s="508">
        <v>352.35</v>
      </c>
      <c r="M300" s="508">
        <v>31.228940000000001</v>
      </c>
    </row>
    <row r="301" spans="1:13">
      <c r="A301" s="254">
        <v>291</v>
      </c>
      <c r="B301" s="511" t="s">
        <v>430</v>
      </c>
      <c r="C301" s="508">
        <v>40.65</v>
      </c>
      <c r="D301" s="509">
        <v>40.866666666666667</v>
      </c>
      <c r="E301" s="509">
        <v>40.283333333333331</v>
      </c>
      <c r="F301" s="509">
        <v>39.916666666666664</v>
      </c>
      <c r="G301" s="509">
        <v>39.333333333333329</v>
      </c>
      <c r="H301" s="509">
        <v>41.233333333333334</v>
      </c>
      <c r="I301" s="509">
        <v>41.816666666666663</v>
      </c>
      <c r="J301" s="509">
        <v>42.183333333333337</v>
      </c>
      <c r="K301" s="508">
        <v>41.45</v>
      </c>
      <c r="L301" s="508">
        <v>40.5</v>
      </c>
      <c r="M301" s="508">
        <v>7.4377000000000004</v>
      </c>
    </row>
    <row r="302" spans="1:13">
      <c r="A302" s="254">
        <v>292</v>
      </c>
      <c r="B302" s="511" t="s">
        <v>431</v>
      </c>
      <c r="C302" s="508">
        <v>1642.95</v>
      </c>
      <c r="D302" s="509">
        <v>1623.8166666666666</v>
      </c>
      <c r="E302" s="509">
        <v>1594.1333333333332</v>
      </c>
      <c r="F302" s="509">
        <v>1545.3166666666666</v>
      </c>
      <c r="G302" s="509">
        <v>1515.6333333333332</v>
      </c>
      <c r="H302" s="509">
        <v>1672.6333333333332</v>
      </c>
      <c r="I302" s="509">
        <v>1702.3166666666666</v>
      </c>
      <c r="J302" s="509">
        <v>1751.1333333333332</v>
      </c>
      <c r="K302" s="508">
        <v>1653.5</v>
      </c>
      <c r="L302" s="508">
        <v>1575</v>
      </c>
      <c r="M302" s="508">
        <v>1.1714800000000001</v>
      </c>
    </row>
    <row r="303" spans="1:13">
      <c r="A303" s="254">
        <v>293</v>
      </c>
      <c r="B303" s="511" t="s">
        <v>135</v>
      </c>
      <c r="C303" s="508">
        <v>1023.15</v>
      </c>
      <c r="D303" s="509">
        <v>1023.0166666666668</v>
      </c>
      <c r="E303" s="509">
        <v>1011.1333333333334</v>
      </c>
      <c r="F303" s="509">
        <v>999.11666666666667</v>
      </c>
      <c r="G303" s="509">
        <v>987.23333333333335</v>
      </c>
      <c r="H303" s="509">
        <v>1035.0333333333335</v>
      </c>
      <c r="I303" s="509">
        <v>1046.916666666667</v>
      </c>
      <c r="J303" s="509">
        <v>1058.9333333333336</v>
      </c>
      <c r="K303" s="508">
        <v>1034.9000000000001</v>
      </c>
      <c r="L303" s="508">
        <v>1011</v>
      </c>
      <c r="M303" s="508">
        <v>18.245570000000001</v>
      </c>
    </row>
    <row r="304" spans="1:13">
      <c r="A304" s="254">
        <v>294</v>
      </c>
      <c r="B304" s="511" t="s">
        <v>432</v>
      </c>
      <c r="C304" s="508">
        <v>1749</v>
      </c>
      <c r="D304" s="509">
        <v>1748.1000000000001</v>
      </c>
      <c r="E304" s="509">
        <v>1722.2000000000003</v>
      </c>
      <c r="F304" s="509">
        <v>1695.4</v>
      </c>
      <c r="G304" s="509">
        <v>1669.5000000000002</v>
      </c>
      <c r="H304" s="509">
        <v>1774.9000000000003</v>
      </c>
      <c r="I304" s="509">
        <v>1800.8000000000004</v>
      </c>
      <c r="J304" s="509">
        <v>1827.6000000000004</v>
      </c>
      <c r="K304" s="508">
        <v>1774</v>
      </c>
      <c r="L304" s="508">
        <v>1721.3</v>
      </c>
      <c r="M304" s="508">
        <v>0.32512999999999997</v>
      </c>
    </row>
    <row r="305" spans="1:13">
      <c r="A305" s="254">
        <v>295</v>
      </c>
      <c r="B305" s="511" t="s">
        <v>433</v>
      </c>
      <c r="C305" s="508">
        <v>940.05</v>
      </c>
      <c r="D305" s="509">
        <v>927.11666666666667</v>
      </c>
      <c r="E305" s="509">
        <v>902.18333333333339</v>
      </c>
      <c r="F305" s="509">
        <v>864.31666666666672</v>
      </c>
      <c r="G305" s="509">
        <v>839.38333333333344</v>
      </c>
      <c r="H305" s="509">
        <v>964.98333333333335</v>
      </c>
      <c r="I305" s="509">
        <v>989.91666666666652</v>
      </c>
      <c r="J305" s="509">
        <v>1027.7833333333333</v>
      </c>
      <c r="K305" s="508">
        <v>952.05</v>
      </c>
      <c r="L305" s="508">
        <v>889.25</v>
      </c>
      <c r="M305" s="508">
        <v>1.50545</v>
      </c>
    </row>
    <row r="306" spans="1:13">
      <c r="A306" s="254">
        <v>296</v>
      </c>
      <c r="B306" s="511" t="s">
        <v>434</v>
      </c>
      <c r="C306" s="508">
        <v>47.8</v>
      </c>
      <c r="D306" s="509">
        <v>45.4</v>
      </c>
      <c r="E306" s="509">
        <v>43</v>
      </c>
      <c r="F306" s="509">
        <v>38.200000000000003</v>
      </c>
      <c r="G306" s="509">
        <v>35.800000000000004</v>
      </c>
      <c r="H306" s="509">
        <v>50.199999999999996</v>
      </c>
      <c r="I306" s="509">
        <v>52.599999999999987</v>
      </c>
      <c r="J306" s="509">
        <v>57.399999999999991</v>
      </c>
      <c r="K306" s="508">
        <v>47.8</v>
      </c>
      <c r="L306" s="508">
        <v>40.6</v>
      </c>
      <c r="M306" s="508">
        <v>349.64470999999998</v>
      </c>
    </row>
    <row r="307" spans="1:13">
      <c r="A307" s="254">
        <v>297</v>
      </c>
      <c r="B307" s="511" t="s">
        <v>435</v>
      </c>
      <c r="C307" s="508">
        <v>158.80000000000001</v>
      </c>
      <c r="D307" s="509">
        <v>157.79999999999998</v>
      </c>
      <c r="E307" s="509">
        <v>152.24999999999997</v>
      </c>
      <c r="F307" s="509">
        <v>145.69999999999999</v>
      </c>
      <c r="G307" s="509">
        <v>140.14999999999998</v>
      </c>
      <c r="H307" s="509">
        <v>164.34999999999997</v>
      </c>
      <c r="I307" s="509">
        <v>169.89999999999998</v>
      </c>
      <c r="J307" s="509">
        <v>176.44999999999996</v>
      </c>
      <c r="K307" s="508">
        <v>163.35</v>
      </c>
      <c r="L307" s="508">
        <v>151.25</v>
      </c>
      <c r="M307" s="508">
        <v>28.039899999999999</v>
      </c>
    </row>
    <row r="308" spans="1:13">
      <c r="A308" s="254">
        <v>298</v>
      </c>
      <c r="B308" s="511" t="s">
        <v>146</v>
      </c>
      <c r="C308" s="508">
        <v>89025.45</v>
      </c>
      <c r="D308" s="509">
        <v>88013.833333333328</v>
      </c>
      <c r="E308" s="509">
        <v>86163.666666666657</v>
      </c>
      <c r="F308" s="509">
        <v>83301.883333333331</v>
      </c>
      <c r="G308" s="509">
        <v>81451.71666666666</v>
      </c>
      <c r="H308" s="509">
        <v>90875.616666666654</v>
      </c>
      <c r="I308" s="509">
        <v>92725.783333333311</v>
      </c>
      <c r="J308" s="509">
        <v>95587.566666666651</v>
      </c>
      <c r="K308" s="508">
        <v>89864</v>
      </c>
      <c r="L308" s="508">
        <v>85152.05</v>
      </c>
      <c r="M308" s="508">
        <v>0.48753000000000002</v>
      </c>
    </row>
    <row r="309" spans="1:13">
      <c r="A309" s="254">
        <v>299</v>
      </c>
      <c r="B309" s="511" t="s">
        <v>143</v>
      </c>
      <c r="C309" s="508">
        <v>1158.55</v>
      </c>
      <c r="D309" s="509">
        <v>1157.2666666666667</v>
      </c>
      <c r="E309" s="509">
        <v>1142.9833333333333</v>
      </c>
      <c r="F309" s="509">
        <v>1127.4166666666667</v>
      </c>
      <c r="G309" s="509">
        <v>1113.1333333333334</v>
      </c>
      <c r="H309" s="509">
        <v>1172.8333333333333</v>
      </c>
      <c r="I309" s="509">
        <v>1187.1166666666666</v>
      </c>
      <c r="J309" s="509">
        <v>1202.6833333333332</v>
      </c>
      <c r="K309" s="508">
        <v>1171.55</v>
      </c>
      <c r="L309" s="508">
        <v>1141.7</v>
      </c>
      <c r="M309" s="508">
        <v>3.8695400000000002</v>
      </c>
    </row>
    <row r="310" spans="1:13">
      <c r="A310" s="254">
        <v>300</v>
      </c>
      <c r="B310" s="511" t="s">
        <v>436</v>
      </c>
      <c r="C310" s="508">
        <v>3676.3</v>
      </c>
      <c r="D310" s="509">
        <v>3705.9</v>
      </c>
      <c r="E310" s="509">
        <v>3630.4</v>
      </c>
      <c r="F310" s="509">
        <v>3584.5</v>
      </c>
      <c r="G310" s="509">
        <v>3509</v>
      </c>
      <c r="H310" s="509">
        <v>3751.8</v>
      </c>
      <c r="I310" s="509">
        <v>3827.3</v>
      </c>
      <c r="J310" s="509">
        <v>3873.2000000000003</v>
      </c>
      <c r="K310" s="508">
        <v>3781.4</v>
      </c>
      <c r="L310" s="508">
        <v>3660</v>
      </c>
      <c r="M310" s="508">
        <v>4.3229999999999998E-2</v>
      </c>
    </row>
    <row r="311" spans="1:13">
      <c r="A311" s="254">
        <v>301</v>
      </c>
      <c r="B311" s="511" t="s">
        <v>437</v>
      </c>
      <c r="C311" s="508">
        <v>286.10000000000002</v>
      </c>
      <c r="D311" s="509">
        <v>284.68333333333334</v>
      </c>
      <c r="E311" s="509">
        <v>281.36666666666667</v>
      </c>
      <c r="F311" s="509">
        <v>276.63333333333333</v>
      </c>
      <c r="G311" s="509">
        <v>273.31666666666666</v>
      </c>
      <c r="H311" s="509">
        <v>289.41666666666669</v>
      </c>
      <c r="I311" s="509">
        <v>292.73333333333341</v>
      </c>
      <c r="J311" s="509">
        <v>297.4666666666667</v>
      </c>
      <c r="K311" s="508">
        <v>288</v>
      </c>
      <c r="L311" s="508">
        <v>279.95</v>
      </c>
      <c r="M311" s="508">
        <v>1.35877</v>
      </c>
    </row>
    <row r="312" spans="1:13">
      <c r="A312" s="254">
        <v>302</v>
      </c>
      <c r="B312" s="511" t="s">
        <v>137</v>
      </c>
      <c r="C312" s="508">
        <v>206.05</v>
      </c>
      <c r="D312" s="509">
        <v>205.9</v>
      </c>
      <c r="E312" s="509">
        <v>201.9</v>
      </c>
      <c r="F312" s="509">
        <v>197.75</v>
      </c>
      <c r="G312" s="509">
        <v>193.75</v>
      </c>
      <c r="H312" s="509">
        <v>210.05</v>
      </c>
      <c r="I312" s="509">
        <v>214.05</v>
      </c>
      <c r="J312" s="509">
        <v>218.20000000000002</v>
      </c>
      <c r="K312" s="508">
        <v>209.9</v>
      </c>
      <c r="L312" s="508">
        <v>201.75</v>
      </c>
      <c r="M312" s="508">
        <v>82.34693</v>
      </c>
    </row>
    <row r="313" spans="1:13">
      <c r="A313" s="254">
        <v>303</v>
      </c>
      <c r="B313" s="511" t="s">
        <v>136</v>
      </c>
      <c r="C313" s="508">
        <v>819.45</v>
      </c>
      <c r="D313" s="509">
        <v>829.45000000000016</v>
      </c>
      <c r="E313" s="509">
        <v>806.20000000000027</v>
      </c>
      <c r="F313" s="509">
        <v>792.95000000000016</v>
      </c>
      <c r="G313" s="509">
        <v>769.70000000000027</v>
      </c>
      <c r="H313" s="509">
        <v>842.70000000000027</v>
      </c>
      <c r="I313" s="509">
        <v>865.95</v>
      </c>
      <c r="J313" s="509">
        <v>879.20000000000027</v>
      </c>
      <c r="K313" s="508">
        <v>852.7</v>
      </c>
      <c r="L313" s="508">
        <v>816.2</v>
      </c>
      <c r="M313" s="508">
        <v>92.236189999999993</v>
      </c>
    </row>
    <row r="314" spans="1:13">
      <c r="A314" s="254">
        <v>304</v>
      </c>
      <c r="B314" s="511" t="s">
        <v>438</v>
      </c>
      <c r="C314" s="508">
        <v>183.45</v>
      </c>
      <c r="D314" s="509">
        <v>183.63333333333333</v>
      </c>
      <c r="E314" s="509">
        <v>180.41666666666666</v>
      </c>
      <c r="F314" s="509">
        <v>177.38333333333333</v>
      </c>
      <c r="G314" s="509">
        <v>174.16666666666666</v>
      </c>
      <c r="H314" s="509">
        <v>186.66666666666666</v>
      </c>
      <c r="I314" s="509">
        <v>189.88333333333335</v>
      </c>
      <c r="J314" s="509">
        <v>192.91666666666666</v>
      </c>
      <c r="K314" s="508">
        <v>186.85</v>
      </c>
      <c r="L314" s="508">
        <v>180.6</v>
      </c>
      <c r="M314" s="508">
        <v>2.3810799999999999</v>
      </c>
    </row>
    <row r="315" spans="1:13">
      <c r="A315" s="254">
        <v>305</v>
      </c>
      <c r="B315" s="511" t="s">
        <v>439</v>
      </c>
      <c r="C315" s="508">
        <v>229.85</v>
      </c>
      <c r="D315" s="509">
        <v>228.7166666666667</v>
      </c>
      <c r="E315" s="509">
        <v>226.43333333333339</v>
      </c>
      <c r="F315" s="509">
        <v>223.01666666666671</v>
      </c>
      <c r="G315" s="509">
        <v>220.73333333333341</v>
      </c>
      <c r="H315" s="509">
        <v>232.13333333333338</v>
      </c>
      <c r="I315" s="509">
        <v>234.41666666666669</v>
      </c>
      <c r="J315" s="509">
        <v>237.83333333333337</v>
      </c>
      <c r="K315" s="508">
        <v>231</v>
      </c>
      <c r="L315" s="508">
        <v>225.3</v>
      </c>
      <c r="M315" s="508">
        <v>0.21312</v>
      </c>
    </row>
    <row r="316" spans="1:13">
      <c r="A316" s="254">
        <v>306</v>
      </c>
      <c r="B316" s="511" t="s">
        <v>440</v>
      </c>
      <c r="C316" s="508">
        <v>483</v>
      </c>
      <c r="D316" s="509">
        <v>485.98333333333335</v>
      </c>
      <c r="E316" s="509">
        <v>474.4666666666667</v>
      </c>
      <c r="F316" s="509">
        <v>465.93333333333334</v>
      </c>
      <c r="G316" s="509">
        <v>454.41666666666669</v>
      </c>
      <c r="H316" s="509">
        <v>494.51666666666671</v>
      </c>
      <c r="I316" s="509">
        <v>506.03333333333336</v>
      </c>
      <c r="J316" s="509">
        <v>514.56666666666672</v>
      </c>
      <c r="K316" s="508">
        <v>497.5</v>
      </c>
      <c r="L316" s="508">
        <v>477.45</v>
      </c>
      <c r="M316" s="508">
        <v>0.36702000000000001</v>
      </c>
    </row>
    <row r="317" spans="1:13">
      <c r="A317" s="254">
        <v>307</v>
      </c>
      <c r="B317" s="511" t="s">
        <v>138</v>
      </c>
      <c r="C317" s="508">
        <v>174.45</v>
      </c>
      <c r="D317" s="509">
        <v>175.56666666666663</v>
      </c>
      <c r="E317" s="509">
        <v>171.03333333333327</v>
      </c>
      <c r="F317" s="509">
        <v>167.61666666666665</v>
      </c>
      <c r="G317" s="509">
        <v>163.08333333333329</v>
      </c>
      <c r="H317" s="509">
        <v>178.98333333333326</v>
      </c>
      <c r="I317" s="509">
        <v>183.51666666666662</v>
      </c>
      <c r="J317" s="509">
        <v>186.93333333333325</v>
      </c>
      <c r="K317" s="508">
        <v>180.1</v>
      </c>
      <c r="L317" s="508">
        <v>172.15</v>
      </c>
      <c r="M317" s="508">
        <v>42.197609999999997</v>
      </c>
    </row>
    <row r="318" spans="1:13">
      <c r="A318" s="254">
        <v>308</v>
      </c>
      <c r="B318" s="511" t="s">
        <v>261</v>
      </c>
      <c r="C318" s="508">
        <v>43.4</v>
      </c>
      <c r="D318" s="509">
        <v>43.033333333333331</v>
      </c>
      <c r="E318" s="509">
        <v>41.266666666666666</v>
      </c>
      <c r="F318" s="509">
        <v>39.133333333333333</v>
      </c>
      <c r="G318" s="509">
        <v>37.366666666666667</v>
      </c>
      <c r="H318" s="509">
        <v>45.166666666666664</v>
      </c>
      <c r="I318" s="509">
        <v>46.93333333333333</v>
      </c>
      <c r="J318" s="509">
        <v>49.066666666666663</v>
      </c>
      <c r="K318" s="508">
        <v>44.8</v>
      </c>
      <c r="L318" s="508">
        <v>40.9</v>
      </c>
      <c r="M318" s="508">
        <v>117.38101</v>
      </c>
    </row>
    <row r="319" spans="1:13">
      <c r="A319" s="254">
        <v>309</v>
      </c>
      <c r="B319" s="511" t="s">
        <v>139</v>
      </c>
      <c r="C319" s="508">
        <v>401.8</v>
      </c>
      <c r="D319" s="509">
        <v>400.18333333333334</v>
      </c>
      <c r="E319" s="509">
        <v>397.66666666666669</v>
      </c>
      <c r="F319" s="509">
        <v>393.53333333333336</v>
      </c>
      <c r="G319" s="509">
        <v>391.01666666666671</v>
      </c>
      <c r="H319" s="509">
        <v>404.31666666666666</v>
      </c>
      <c r="I319" s="509">
        <v>406.83333333333331</v>
      </c>
      <c r="J319" s="509">
        <v>410.96666666666664</v>
      </c>
      <c r="K319" s="508">
        <v>402.7</v>
      </c>
      <c r="L319" s="508">
        <v>396.05</v>
      </c>
      <c r="M319" s="508">
        <v>19.71538</v>
      </c>
    </row>
    <row r="320" spans="1:13">
      <c r="A320" s="254">
        <v>310</v>
      </c>
      <c r="B320" s="511" t="s">
        <v>140</v>
      </c>
      <c r="C320" s="508">
        <v>7015</v>
      </c>
      <c r="D320" s="509">
        <v>6988.3</v>
      </c>
      <c r="E320" s="509">
        <v>6943.75</v>
      </c>
      <c r="F320" s="509">
        <v>6872.5</v>
      </c>
      <c r="G320" s="509">
        <v>6827.95</v>
      </c>
      <c r="H320" s="509">
        <v>7059.55</v>
      </c>
      <c r="I320" s="509">
        <v>7104.1000000000013</v>
      </c>
      <c r="J320" s="509">
        <v>7175.35</v>
      </c>
      <c r="K320" s="508">
        <v>7032.85</v>
      </c>
      <c r="L320" s="508">
        <v>6917.05</v>
      </c>
      <c r="M320" s="508">
        <v>14.176</v>
      </c>
    </row>
    <row r="321" spans="1:13">
      <c r="A321" s="254">
        <v>311</v>
      </c>
      <c r="B321" s="511" t="s">
        <v>142</v>
      </c>
      <c r="C321" s="508">
        <v>861.1</v>
      </c>
      <c r="D321" s="509">
        <v>872.5</v>
      </c>
      <c r="E321" s="509">
        <v>847.35</v>
      </c>
      <c r="F321" s="509">
        <v>833.6</v>
      </c>
      <c r="G321" s="509">
        <v>808.45</v>
      </c>
      <c r="H321" s="509">
        <v>886.25</v>
      </c>
      <c r="I321" s="509">
        <v>911.40000000000009</v>
      </c>
      <c r="J321" s="509">
        <v>925.15</v>
      </c>
      <c r="K321" s="508">
        <v>897.65</v>
      </c>
      <c r="L321" s="508">
        <v>858.75</v>
      </c>
      <c r="M321" s="508">
        <v>16.958179999999999</v>
      </c>
    </row>
    <row r="322" spans="1:13">
      <c r="A322" s="254">
        <v>312</v>
      </c>
      <c r="B322" s="511" t="s">
        <v>441</v>
      </c>
      <c r="C322" s="508">
        <v>1959.8</v>
      </c>
      <c r="D322" s="509">
        <v>1969.7</v>
      </c>
      <c r="E322" s="509">
        <v>1939.6000000000001</v>
      </c>
      <c r="F322" s="509">
        <v>1919.4</v>
      </c>
      <c r="G322" s="509">
        <v>1889.3000000000002</v>
      </c>
      <c r="H322" s="509">
        <v>1989.9</v>
      </c>
      <c r="I322" s="509">
        <v>2020</v>
      </c>
      <c r="J322" s="509">
        <v>2040.2</v>
      </c>
      <c r="K322" s="508">
        <v>1999.8</v>
      </c>
      <c r="L322" s="508">
        <v>1949.5</v>
      </c>
      <c r="M322" s="508">
        <v>0.64359</v>
      </c>
    </row>
    <row r="323" spans="1:13">
      <c r="A323" s="254">
        <v>313</v>
      </c>
      <c r="B323" s="511" t="s">
        <v>144</v>
      </c>
      <c r="C323" s="508">
        <v>1634.2</v>
      </c>
      <c r="D323" s="509">
        <v>1624.5666666666666</v>
      </c>
      <c r="E323" s="509">
        <v>1606.4333333333332</v>
      </c>
      <c r="F323" s="509">
        <v>1578.6666666666665</v>
      </c>
      <c r="G323" s="509">
        <v>1560.5333333333331</v>
      </c>
      <c r="H323" s="509">
        <v>1652.3333333333333</v>
      </c>
      <c r="I323" s="509">
        <v>1670.4666666666665</v>
      </c>
      <c r="J323" s="509">
        <v>1698.2333333333333</v>
      </c>
      <c r="K323" s="508">
        <v>1642.7</v>
      </c>
      <c r="L323" s="508">
        <v>1596.8</v>
      </c>
      <c r="M323" s="508">
        <v>5.65909</v>
      </c>
    </row>
    <row r="324" spans="1:13">
      <c r="A324" s="254">
        <v>314</v>
      </c>
      <c r="B324" s="511" t="s">
        <v>442</v>
      </c>
      <c r="C324" s="508">
        <v>107.3</v>
      </c>
      <c r="D324" s="509">
        <v>106.23333333333333</v>
      </c>
      <c r="E324" s="509">
        <v>104.36666666666667</v>
      </c>
      <c r="F324" s="509">
        <v>101.43333333333334</v>
      </c>
      <c r="G324" s="509">
        <v>99.566666666666677</v>
      </c>
      <c r="H324" s="509">
        <v>109.16666666666667</v>
      </c>
      <c r="I324" s="509">
        <v>111.03333333333332</v>
      </c>
      <c r="J324" s="509">
        <v>113.96666666666667</v>
      </c>
      <c r="K324" s="508">
        <v>108.1</v>
      </c>
      <c r="L324" s="508">
        <v>103.3</v>
      </c>
      <c r="M324" s="508">
        <v>20.719390000000001</v>
      </c>
    </row>
    <row r="325" spans="1:13">
      <c r="A325" s="254">
        <v>315</v>
      </c>
      <c r="B325" s="511" t="s">
        <v>443</v>
      </c>
      <c r="C325" s="508">
        <v>570.15</v>
      </c>
      <c r="D325" s="509">
        <v>570.7166666666667</v>
      </c>
      <c r="E325" s="509">
        <v>562.43333333333339</v>
      </c>
      <c r="F325" s="509">
        <v>554.7166666666667</v>
      </c>
      <c r="G325" s="509">
        <v>546.43333333333339</v>
      </c>
      <c r="H325" s="509">
        <v>578.43333333333339</v>
      </c>
      <c r="I325" s="509">
        <v>586.7166666666667</v>
      </c>
      <c r="J325" s="509">
        <v>594.43333333333339</v>
      </c>
      <c r="K325" s="508">
        <v>579</v>
      </c>
      <c r="L325" s="508">
        <v>563</v>
      </c>
      <c r="M325" s="508">
        <v>1.11181</v>
      </c>
    </row>
    <row r="326" spans="1:13">
      <c r="A326" s="254">
        <v>316</v>
      </c>
      <c r="B326" s="511" t="s">
        <v>754</v>
      </c>
      <c r="C326" s="508">
        <v>195.25</v>
      </c>
      <c r="D326" s="509">
        <v>194.76666666666665</v>
      </c>
      <c r="E326" s="509">
        <v>191.98333333333329</v>
      </c>
      <c r="F326" s="509">
        <v>188.71666666666664</v>
      </c>
      <c r="G326" s="509">
        <v>185.93333333333328</v>
      </c>
      <c r="H326" s="509">
        <v>198.0333333333333</v>
      </c>
      <c r="I326" s="509">
        <v>200.81666666666666</v>
      </c>
      <c r="J326" s="509">
        <v>204.08333333333331</v>
      </c>
      <c r="K326" s="508">
        <v>197.55</v>
      </c>
      <c r="L326" s="508">
        <v>191.5</v>
      </c>
      <c r="M326" s="508">
        <v>13.827669999999999</v>
      </c>
    </row>
    <row r="327" spans="1:13">
      <c r="A327" s="254">
        <v>317</v>
      </c>
      <c r="B327" s="511" t="s">
        <v>145</v>
      </c>
      <c r="C327" s="508">
        <v>231.55</v>
      </c>
      <c r="D327" s="509">
        <v>227.06666666666669</v>
      </c>
      <c r="E327" s="509">
        <v>220.63333333333338</v>
      </c>
      <c r="F327" s="509">
        <v>209.7166666666667</v>
      </c>
      <c r="G327" s="509">
        <v>203.28333333333339</v>
      </c>
      <c r="H327" s="509">
        <v>237.98333333333338</v>
      </c>
      <c r="I327" s="509">
        <v>244.41666666666671</v>
      </c>
      <c r="J327" s="509">
        <v>255.33333333333337</v>
      </c>
      <c r="K327" s="508">
        <v>233.5</v>
      </c>
      <c r="L327" s="508">
        <v>216.15</v>
      </c>
      <c r="M327" s="508">
        <v>408.75486999999998</v>
      </c>
    </row>
    <row r="328" spans="1:13">
      <c r="A328" s="254">
        <v>318</v>
      </c>
      <c r="B328" s="511" t="s">
        <v>444</v>
      </c>
      <c r="C328" s="508">
        <v>607.70000000000005</v>
      </c>
      <c r="D328" s="509">
        <v>609.1</v>
      </c>
      <c r="E328" s="509">
        <v>602.6</v>
      </c>
      <c r="F328" s="509">
        <v>597.5</v>
      </c>
      <c r="G328" s="509">
        <v>591</v>
      </c>
      <c r="H328" s="509">
        <v>614.20000000000005</v>
      </c>
      <c r="I328" s="509">
        <v>620.70000000000005</v>
      </c>
      <c r="J328" s="509">
        <v>625.80000000000007</v>
      </c>
      <c r="K328" s="508">
        <v>615.6</v>
      </c>
      <c r="L328" s="508">
        <v>604</v>
      </c>
      <c r="M328" s="508">
        <v>1.4335899999999999</v>
      </c>
    </row>
    <row r="329" spans="1:13">
      <c r="A329" s="254">
        <v>319</v>
      </c>
      <c r="B329" s="511" t="s">
        <v>262</v>
      </c>
      <c r="C329" s="508">
        <v>1639.3</v>
      </c>
      <c r="D329" s="509">
        <v>1643.1166666666668</v>
      </c>
      <c r="E329" s="509">
        <v>1621.2333333333336</v>
      </c>
      <c r="F329" s="509">
        <v>1603.1666666666667</v>
      </c>
      <c r="G329" s="509">
        <v>1581.2833333333335</v>
      </c>
      <c r="H329" s="509">
        <v>1661.1833333333336</v>
      </c>
      <c r="I329" s="509">
        <v>1683.0666666666668</v>
      </c>
      <c r="J329" s="509">
        <v>1701.1333333333337</v>
      </c>
      <c r="K329" s="508">
        <v>1665</v>
      </c>
      <c r="L329" s="508">
        <v>1625.05</v>
      </c>
      <c r="M329" s="508">
        <v>1.21376</v>
      </c>
    </row>
    <row r="330" spans="1:13">
      <c r="A330" s="254">
        <v>320</v>
      </c>
      <c r="B330" s="511" t="s">
        <v>445</v>
      </c>
      <c r="C330" s="508">
        <v>1503.95</v>
      </c>
      <c r="D330" s="509">
        <v>1512.1499999999999</v>
      </c>
      <c r="E330" s="509">
        <v>1489.7999999999997</v>
      </c>
      <c r="F330" s="509">
        <v>1475.6499999999999</v>
      </c>
      <c r="G330" s="509">
        <v>1453.2999999999997</v>
      </c>
      <c r="H330" s="509">
        <v>1526.2999999999997</v>
      </c>
      <c r="I330" s="509">
        <v>1548.6499999999996</v>
      </c>
      <c r="J330" s="509">
        <v>1562.7999999999997</v>
      </c>
      <c r="K330" s="508">
        <v>1534.5</v>
      </c>
      <c r="L330" s="508">
        <v>1498</v>
      </c>
      <c r="M330" s="508">
        <v>1.94963</v>
      </c>
    </row>
    <row r="331" spans="1:13">
      <c r="A331" s="254">
        <v>321</v>
      </c>
      <c r="B331" s="511" t="s">
        <v>147</v>
      </c>
      <c r="C331" s="508">
        <v>1302.0999999999999</v>
      </c>
      <c r="D331" s="509">
        <v>1305.8166666666666</v>
      </c>
      <c r="E331" s="509">
        <v>1281.2833333333333</v>
      </c>
      <c r="F331" s="509">
        <v>1260.4666666666667</v>
      </c>
      <c r="G331" s="509">
        <v>1235.9333333333334</v>
      </c>
      <c r="H331" s="509">
        <v>1326.6333333333332</v>
      </c>
      <c r="I331" s="509">
        <v>1351.1666666666665</v>
      </c>
      <c r="J331" s="509">
        <v>1371.9833333333331</v>
      </c>
      <c r="K331" s="508">
        <v>1330.35</v>
      </c>
      <c r="L331" s="508">
        <v>1285</v>
      </c>
      <c r="M331" s="508">
        <v>13.00733</v>
      </c>
    </row>
    <row r="332" spans="1:13">
      <c r="A332" s="254">
        <v>322</v>
      </c>
      <c r="B332" s="511" t="s">
        <v>263</v>
      </c>
      <c r="C332" s="508">
        <v>820.75</v>
      </c>
      <c r="D332" s="509">
        <v>817.4</v>
      </c>
      <c r="E332" s="509">
        <v>809.8</v>
      </c>
      <c r="F332" s="509">
        <v>798.85</v>
      </c>
      <c r="G332" s="509">
        <v>791.25</v>
      </c>
      <c r="H332" s="509">
        <v>828.34999999999991</v>
      </c>
      <c r="I332" s="509">
        <v>835.95</v>
      </c>
      <c r="J332" s="509">
        <v>846.89999999999986</v>
      </c>
      <c r="K332" s="508">
        <v>825</v>
      </c>
      <c r="L332" s="508">
        <v>806.45</v>
      </c>
      <c r="M332" s="508">
        <v>2.0728300000000002</v>
      </c>
    </row>
    <row r="333" spans="1:13">
      <c r="A333" s="254">
        <v>323</v>
      </c>
      <c r="B333" s="511" t="s">
        <v>149</v>
      </c>
      <c r="C333" s="508">
        <v>49</v>
      </c>
      <c r="D333" s="509">
        <v>48</v>
      </c>
      <c r="E333" s="509">
        <v>44.6</v>
      </c>
      <c r="F333" s="509">
        <v>40.200000000000003</v>
      </c>
      <c r="G333" s="509">
        <v>36.800000000000004</v>
      </c>
      <c r="H333" s="509">
        <v>52.4</v>
      </c>
      <c r="I333" s="509">
        <v>55.800000000000004</v>
      </c>
      <c r="J333" s="509">
        <v>60.199999999999996</v>
      </c>
      <c r="K333" s="508">
        <v>51.4</v>
      </c>
      <c r="L333" s="508">
        <v>43.6</v>
      </c>
      <c r="M333" s="508">
        <v>1083.1050700000001</v>
      </c>
    </row>
    <row r="334" spans="1:13">
      <c r="A334" s="254">
        <v>324</v>
      </c>
      <c r="B334" s="511" t="s">
        <v>150</v>
      </c>
      <c r="C334" s="508">
        <v>92.4</v>
      </c>
      <c r="D334" s="509">
        <v>91.233333333333334</v>
      </c>
      <c r="E334" s="509">
        <v>88.666666666666671</v>
      </c>
      <c r="F334" s="509">
        <v>84.933333333333337</v>
      </c>
      <c r="G334" s="509">
        <v>82.366666666666674</v>
      </c>
      <c r="H334" s="509">
        <v>94.966666666666669</v>
      </c>
      <c r="I334" s="509">
        <v>97.533333333333331</v>
      </c>
      <c r="J334" s="509">
        <v>101.26666666666667</v>
      </c>
      <c r="K334" s="508">
        <v>93.8</v>
      </c>
      <c r="L334" s="508">
        <v>87.5</v>
      </c>
      <c r="M334" s="508">
        <v>86.220560000000006</v>
      </c>
    </row>
    <row r="335" spans="1:13">
      <c r="A335" s="254">
        <v>325</v>
      </c>
      <c r="B335" s="511" t="s">
        <v>446</v>
      </c>
      <c r="C335" s="508">
        <v>597.25</v>
      </c>
      <c r="D335" s="509">
        <v>594.33333333333337</v>
      </c>
      <c r="E335" s="509">
        <v>587.91666666666674</v>
      </c>
      <c r="F335" s="509">
        <v>578.58333333333337</v>
      </c>
      <c r="G335" s="509">
        <v>572.16666666666674</v>
      </c>
      <c r="H335" s="509">
        <v>603.66666666666674</v>
      </c>
      <c r="I335" s="509">
        <v>610.08333333333348</v>
      </c>
      <c r="J335" s="509">
        <v>619.41666666666674</v>
      </c>
      <c r="K335" s="508">
        <v>600.75</v>
      </c>
      <c r="L335" s="508">
        <v>585</v>
      </c>
      <c r="M335" s="508">
        <v>0.51898</v>
      </c>
    </row>
    <row r="336" spans="1:13">
      <c r="A336" s="254">
        <v>326</v>
      </c>
      <c r="B336" s="511" t="s">
        <v>264</v>
      </c>
      <c r="C336" s="508">
        <v>24.5</v>
      </c>
      <c r="D336" s="509">
        <v>24.633333333333336</v>
      </c>
      <c r="E336" s="509">
        <v>24.066666666666674</v>
      </c>
      <c r="F336" s="509">
        <v>23.633333333333336</v>
      </c>
      <c r="G336" s="509">
        <v>23.066666666666674</v>
      </c>
      <c r="H336" s="509">
        <v>25.066666666666674</v>
      </c>
      <c r="I336" s="509">
        <v>25.633333333333336</v>
      </c>
      <c r="J336" s="509">
        <v>26.066666666666674</v>
      </c>
      <c r="K336" s="508">
        <v>25.2</v>
      </c>
      <c r="L336" s="508">
        <v>24.2</v>
      </c>
      <c r="M336" s="508">
        <v>232.15734</v>
      </c>
    </row>
    <row r="337" spans="1:13">
      <c r="A337" s="254">
        <v>327</v>
      </c>
      <c r="B337" s="511" t="s">
        <v>447</v>
      </c>
      <c r="C337" s="508">
        <v>54.95</v>
      </c>
      <c r="D337" s="509">
        <v>54.9</v>
      </c>
      <c r="E337" s="509">
        <v>53.25</v>
      </c>
      <c r="F337" s="509">
        <v>51.550000000000004</v>
      </c>
      <c r="G337" s="509">
        <v>49.900000000000006</v>
      </c>
      <c r="H337" s="509">
        <v>56.599999999999994</v>
      </c>
      <c r="I337" s="509">
        <v>58.249999999999986</v>
      </c>
      <c r="J337" s="509">
        <v>59.949999999999989</v>
      </c>
      <c r="K337" s="508">
        <v>56.55</v>
      </c>
      <c r="L337" s="508">
        <v>53.2</v>
      </c>
      <c r="M337" s="508">
        <v>89.961240000000004</v>
      </c>
    </row>
    <row r="338" spans="1:13">
      <c r="A338" s="254">
        <v>328</v>
      </c>
      <c r="B338" s="511" t="s">
        <v>152</v>
      </c>
      <c r="C338" s="508">
        <v>131.55000000000001</v>
      </c>
      <c r="D338" s="509">
        <v>130.5</v>
      </c>
      <c r="E338" s="509">
        <v>128.75</v>
      </c>
      <c r="F338" s="509">
        <v>125.95</v>
      </c>
      <c r="G338" s="509">
        <v>124.2</v>
      </c>
      <c r="H338" s="509">
        <v>133.30000000000001</v>
      </c>
      <c r="I338" s="509">
        <v>135.05000000000001</v>
      </c>
      <c r="J338" s="509">
        <v>137.85</v>
      </c>
      <c r="K338" s="508">
        <v>132.25</v>
      </c>
      <c r="L338" s="508">
        <v>127.7</v>
      </c>
      <c r="M338" s="508">
        <v>182.38353000000001</v>
      </c>
    </row>
    <row r="339" spans="1:13">
      <c r="A339" s="254">
        <v>329</v>
      </c>
      <c r="B339" s="511" t="s">
        <v>694</v>
      </c>
      <c r="C339" s="508">
        <v>171.5</v>
      </c>
      <c r="D339" s="509">
        <v>170.54999999999998</v>
      </c>
      <c r="E339" s="509">
        <v>166.59999999999997</v>
      </c>
      <c r="F339" s="509">
        <v>161.69999999999999</v>
      </c>
      <c r="G339" s="509">
        <v>157.74999999999997</v>
      </c>
      <c r="H339" s="509">
        <v>175.44999999999996</v>
      </c>
      <c r="I339" s="509">
        <v>179.39999999999995</v>
      </c>
      <c r="J339" s="509">
        <v>184.29999999999995</v>
      </c>
      <c r="K339" s="508">
        <v>174.5</v>
      </c>
      <c r="L339" s="508">
        <v>165.65</v>
      </c>
      <c r="M339" s="508">
        <v>14.660819999999999</v>
      </c>
    </row>
    <row r="340" spans="1:13">
      <c r="A340" s="254">
        <v>330</v>
      </c>
      <c r="B340" s="511" t="s">
        <v>153</v>
      </c>
      <c r="C340" s="508">
        <v>108.45</v>
      </c>
      <c r="D340" s="509">
        <v>108.46666666666665</v>
      </c>
      <c r="E340" s="509">
        <v>107.13333333333331</v>
      </c>
      <c r="F340" s="509">
        <v>105.81666666666666</v>
      </c>
      <c r="G340" s="509">
        <v>104.48333333333332</v>
      </c>
      <c r="H340" s="509">
        <v>109.7833333333333</v>
      </c>
      <c r="I340" s="509">
        <v>111.11666666666665</v>
      </c>
      <c r="J340" s="509">
        <v>112.43333333333329</v>
      </c>
      <c r="K340" s="508">
        <v>109.8</v>
      </c>
      <c r="L340" s="508">
        <v>107.15</v>
      </c>
      <c r="M340" s="508">
        <v>272.05189000000001</v>
      </c>
    </row>
    <row r="341" spans="1:13">
      <c r="A341" s="254">
        <v>331</v>
      </c>
      <c r="B341" s="511" t="s">
        <v>448</v>
      </c>
      <c r="C341" s="508">
        <v>433.95</v>
      </c>
      <c r="D341" s="509">
        <v>435.06666666666661</v>
      </c>
      <c r="E341" s="509">
        <v>428.98333333333323</v>
      </c>
      <c r="F341" s="509">
        <v>424.01666666666665</v>
      </c>
      <c r="G341" s="509">
        <v>417.93333333333328</v>
      </c>
      <c r="H341" s="509">
        <v>440.03333333333319</v>
      </c>
      <c r="I341" s="509">
        <v>446.11666666666656</v>
      </c>
      <c r="J341" s="509">
        <v>451.08333333333314</v>
      </c>
      <c r="K341" s="508">
        <v>441.15</v>
      </c>
      <c r="L341" s="508">
        <v>430.1</v>
      </c>
      <c r="M341" s="508">
        <v>3.84388</v>
      </c>
    </row>
    <row r="342" spans="1:13">
      <c r="A342" s="254">
        <v>332</v>
      </c>
      <c r="B342" s="511" t="s">
        <v>148</v>
      </c>
      <c r="C342" s="508">
        <v>59.8</v>
      </c>
      <c r="D342" s="509">
        <v>59.866666666666667</v>
      </c>
      <c r="E342" s="509">
        <v>58.583333333333336</v>
      </c>
      <c r="F342" s="509">
        <v>57.366666666666667</v>
      </c>
      <c r="G342" s="509">
        <v>56.083333333333336</v>
      </c>
      <c r="H342" s="509">
        <v>61.083333333333336</v>
      </c>
      <c r="I342" s="509">
        <v>62.366666666666667</v>
      </c>
      <c r="J342" s="509">
        <v>63.583333333333336</v>
      </c>
      <c r="K342" s="508">
        <v>61.15</v>
      </c>
      <c r="L342" s="508">
        <v>58.65</v>
      </c>
      <c r="M342" s="508">
        <v>416.05570999999998</v>
      </c>
    </row>
    <row r="343" spans="1:13">
      <c r="A343" s="254">
        <v>333</v>
      </c>
      <c r="B343" s="511" t="s">
        <v>449</v>
      </c>
      <c r="C343" s="508">
        <v>63.5</v>
      </c>
      <c r="D343" s="509">
        <v>61.4</v>
      </c>
      <c r="E343" s="509">
        <v>59.3</v>
      </c>
      <c r="F343" s="509">
        <v>55.1</v>
      </c>
      <c r="G343" s="509">
        <v>53</v>
      </c>
      <c r="H343" s="509">
        <v>65.599999999999994</v>
      </c>
      <c r="I343" s="509">
        <v>67.7</v>
      </c>
      <c r="J343" s="509">
        <v>71.899999999999991</v>
      </c>
      <c r="K343" s="508">
        <v>63.5</v>
      </c>
      <c r="L343" s="508">
        <v>57.2</v>
      </c>
      <c r="M343" s="508">
        <v>261.97050000000002</v>
      </c>
    </row>
    <row r="344" spans="1:13">
      <c r="A344" s="254">
        <v>334</v>
      </c>
      <c r="B344" s="511" t="s">
        <v>450</v>
      </c>
      <c r="C344" s="508">
        <v>2657.5</v>
      </c>
      <c r="D344" s="509">
        <v>2640.5166666666669</v>
      </c>
      <c r="E344" s="509">
        <v>2554.0333333333338</v>
      </c>
      <c r="F344" s="509">
        <v>2450.5666666666671</v>
      </c>
      <c r="G344" s="509">
        <v>2364.0833333333339</v>
      </c>
      <c r="H344" s="509">
        <v>2743.9833333333336</v>
      </c>
      <c r="I344" s="509">
        <v>2830.4666666666662</v>
      </c>
      <c r="J344" s="509">
        <v>2933.9333333333334</v>
      </c>
      <c r="K344" s="508">
        <v>2727</v>
      </c>
      <c r="L344" s="508">
        <v>2537.0500000000002</v>
      </c>
      <c r="M344" s="508">
        <v>3.5149300000000001</v>
      </c>
    </row>
    <row r="345" spans="1:13">
      <c r="A345" s="254">
        <v>335</v>
      </c>
      <c r="B345" s="511" t="s">
        <v>755</v>
      </c>
      <c r="C345" s="508">
        <v>89.45</v>
      </c>
      <c r="D345" s="509">
        <v>89.149999999999991</v>
      </c>
      <c r="E345" s="509">
        <v>87.299999999999983</v>
      </c>
      <c r="F345" s="509">
        <v>85.149999999999991</v>
      </c>
      <c r="G345" s="509">
        <v>83.299999999999983</v>
      </c>
      <c r="H345" s="509">
        <v>91.299999999999983</v>
      </c>
      <c r="I345" s="509">
        <v>93.149999999999977</v>
      </c>
      <c r="J345" s="509">
        <v>95.299999999999983</v>
      </c>
      <c r="K345" s="508">
        <v>91</v>
      </c>
      <c r="L345" s="508">
        <v>87</v>
      </c>
      <c r="M345" s="508">
        <v>2.47926</v>
      </c>
    </row>
    <row r="346" spans="1:13">
      <c r="A346" s="254">
        <v>336</v>
      </c>
      <c r="B346" s="511" t="s">
        <v>151</v>
      </c>
      <c r="C346" s="508">
        <v>16292.45</v>
      </c>
      <c r="D346" s="509">
        <v>16253.35</v>
      </c>
      <c r="E346" s="509">
        <v>16139.1</v>
      </c>
      <c r="F346" s="509">
        <v>15985.75</v>
      </c>
      <c r="G346" s="509">
        <v>15871.5</v>
      </c>
      <c r="H346" s="509">
        <v>16406.7</v>
      </c>
      <c r="I346" s="509">
        <v>16520.95</v>
      </c>
      <c r="J346" s="509">
        <v>16674.300000000003</v>
      </c>
      <c r="K346" s="508">
        <v>16367.6</v>
      </c>
      <c r="L346" s="508">
        <v>16100</v>
      </c>
      <c r="M346" s="508">
        <v>0.90717999999999999</v>
      </c>
    </row>
    <row r="347" spans="1:13">
      <c r="A347" s="254">
        <v>337</v>
      </c>
      <c r="B347" s="511" t="s">
        <v>792</v>
      </c>
      <c r="C347" s="508">
        <v>42.7</v>
      </c>
      <c r="D347" s="509">
        <v>41.75</v>
      </c>
      <c r="E347" s="509">
        <v>39</v>
      </c>
      <c r="F347" s="509">
        <v>35.299999999999997</v>
      </c>
      <c r="G347" s="509">
        <v>32.549999999999997</v>
      </c>
      <c r="H347" s="509">
        <v>45.45</v>
      </c>
      <c r="I347" s="509">
        <v>48.2</v>
      </c>
      <c r="J347" s="509">
        <v>51.900000000000006</v>
      </c>
      <c r="K347" s="508">
        <v>44.5</v>
      </c>
      <c r="L347" s="508">
        <v>38.049999999999997</v>
      </c>
      <c r="M347" s="508">
        <v>184.18279000000001</v>
      </c>
    </row>
    <row r="348" spans="1:13">
      <c r="A348" s="254">
        <v>338</v>
      </c>
      <c r="B348" s="511" t="s">
        <v>451</v>
      </c>
      <c r="C348" s="508">
        <v>1810.45</v>
      </c>
      <c r="D348" s="509">
        <v>1817.4833333333333</v>
      </c>
      <c r="E348" s="509">
        <v>1793.4666666666667</v>
      </c>
      <c r="F348" s="509">
        <v>1776.4833333333333</v>
      </c>
      <c r="G348" s="509">
        <v>1752.4666666666667</v>
      </c>
      <c r="H348" s="509">
        <v>1834.4666666666667</v>
      </c>
      <c r="I348" s="509">
        <v>1858.4833333333336</v>
      </c>
      <c r="J348" s="509">
        <v>1875.4666666666667</v>
      </c>
      <c r="K348" s="508">
        <v>1841.5</v>
      </c>
      <c r="L348" s="508">
        <v>1800.5</v>
      </c>
      <c r="M348" s="508">
        <v>5.8720000000000001E-2</v>
      </c>
    </row>
    <row r="349" spans="1:13">
      <c r="A349" s="254">
        <v>339</v>
      </c>
      <c r="B349" s="511" t="s">
        <v>791</v>
      </c>
      <c r="C349" s="508">
        <v>345.25</v>
      </c>
      <c r="D349" s="509">
        <v>341.7833333333333</v>
      </c>
      <c r="E349" s="509">
        <v>332.11666666666662</v>
      </c>
      <c r="F349" s="509">
        <v>318.98333333333329</v>
      </c>
      <c r="G349" s="509">
        <v>309.31666666666661</v>
      </c>
      <c r="H349" s="509">
        <v>354.91666666666663</v>
      </c>
      <c r="I349" s="509">
        <v>364.58333333333337</v>
      </c>
      <c r="J349" s="509">
        <v>377.71666666666664</v>
      </c>
      <c r="K349" s="508">
        <v>351.45</v>
      </c>
      <c r="L349" s="508">
        <v>328.65</v>
      </c>
      <c r="M349" s="508">
        <v>10.30673</v>
      </c>
    </row>
    <row r="350" spans="1:13">
      <c r="A350" s="254">
        <v>340</v>
      </c>
      <c r="B350" s="511" t="s">
        <v>265</v>
      </c>
      <c r="C350" s="508">
        <v>554.45000000000005</v>
      </c>
      <c r="D350" s="509">
        <v>555.4666666666667</v>
      </c>
      <c r="E350" s="509">
        <v>544.98333333333335</v>
      </c>
      <c r="F350" s="509">
        <v>535.51666666666665</v>
      </c>
      <c r="G350" s="509">
        <v>525.0333333333333</v>
      </c>
      <c r="H350" s="509">
        <v>564.93333333333339</v>
      </c>
      <c r="I350" s="509">
        <v>575.41666666666674</v>
      </c>
      <c r="J350" s="509">
        <v>584.88333333333344</v>
      </c>
      <c r="K350" s="508">
        <v>565.95000000000005</v>
      </c>
      <c r="L350" s="508">
        <v>546</v>
      </c>
      <c r="M350" s="508">
        <v>2.6273</v>
      </c>
    </row>
    <row r="351" spans="1:13">
      <c r="A351" s="254">
        <v>341</v>
      </c>
      <c r="B351" s="511" t="s">
        <v>155</v>
      </c>
      <c r="C351" s="508">
        <v>117.05</v>
      </c>
      <c r="D351" s="509">
        <v>116.06666666666666</v>
      </c>
      <c r="E351" s="509">
        <v>114.48333333333332</v>
      </c>
      <c r="F351" s="509">
        <v>111.91666666666666</v>
      </c>
      <c r="G351" s="509">
        <v>110.33333333333331</v>
      </c>
      <c r="H351" s="509">
        <v>118.63333333333333</v>
      </c>
      <c r="I351" s="509">
        <v>120.21666666666667</v>
      </c>
      <c r="J351" s="509">
        <v>122.78333333333333</v>
      </c>
      <c r="K351" s="508">
        <v>117.65</v>
      </c>
      <c r="L351" s="508">
        <v>113.5</v>
      </c>
      <c r="M351" s="508">
        <v>416.72980000000001</v>
      </c>
    </row>
    <row r="352" spans="1:13">
      <c r="A352" s="254">
        <v>342</v>
      </c>
      <c r="B352" s="511" t="s">
        <v>154</v>
      </c>
      <c r="C352" s="508">
        <v>127.25</v>
      </c>
      <c r="D352" s="509">
        <v>127</v>
      </c>
      <c r="E352" s="509">
        <v>125.85</v>
      </c>
      <c r="F352" s="509">
        <v>124.44999999999999</v>
      </c>
      <c r="G352" s="509">
        <v>123.29999999999998</v>
      </c>
      <c r="H352" s="509">
        <v>128.4</v>
      </c>
      <c r="I352" s="509">
        <v>129.55000000000001</v>
      </c>
      <c r="J352" s="509">
        <v>130.95000000000002</v>
      </c>
      <c r="K352" s="508">
        <v>128.15</v>
      </c>
      <c r="L352" s="508">
        <v>125.6</v>
      </c>
      <c r="M352" s="508">
        <v>14.35981</v>
      </c>
    </row>
    <row r="353" spans="1:13">
      <c r="A353" s="254">
        <v>343</v>
      </c>
      <c r="B353" s="511" t="s">
        <v>452</v>
      </c>
      <c r="C353" s="508">
        <v>70.5</v>
      </c>
      <c r="D353" s="509">
        <v>70.716666666666654</v>
      </c>
      <c r="E353" s="509">
        <v>69.983333333333306</v>
      </c>
      <c r="F353" s="509">
        <v>69.466666666666654</v>
      </c>
      <c r="G353" s="509">
        <v>68.733333333333306</v>
      </c>
      <c r="H353" s="509">
        <v>71.233333333333306</v>
      </c>
      <c r="I353" s="509">
        <v>71.966666666666654</v>
      </c>
      <c r="J353" s="509">
        <v>72.483333333333306</v>
      </c>
      <c r="K353" s="508">
        <v>71.45</v>
      </c>
      <c r="L353" s="508">
        <v>70.2</v>
      </c>
      <c r="M353" s="508">
        <v>0.44922000000000001</v>
      </c>
    </row>
    <row r="354" spans="1:13">
      <c r="A354" s="254">
        <v>344</v>
      </c>
      <c r="B354" s="511" t="s">
        <v>266</v>
      </c>
      <c r="C354" s="508">
        <v>3152.75</v>
      </c>
      <c r="D354" s="509">
        <v>3123.8333333333335</v>
      </c>
      <c r="E354" s="509">
        <v>3078.916666666667</v>
      </c>
      <c r="F354" s="509">
        <v>3005.0833333333335</v>
      </c>
      <c r="G354" s="509">
        <v>2960.166666666667</v>
      </c>
      <c r="H354" s="509">
        <v>3197.666666666667</v>
      </c>
      <c r="I354" s="509">
        <v>3242.5833333333339</v>
      </c>
      <c r="J354" s="509">
        <v>3316.416666666667</v>
      </c>
      <c r="K354" s="508">
        <v>3168.75</v>
      </c>
      <c r="L354" s="508">
        <v>3050</v>
      </c>
      <c r="M354" s="508">
        <v>0.85714000000000001</v>
      </c>
    </row>
    <row r="355" spans="1:13">
      <c r="A355" s="254">
        <v>345</v>
      </c>
      <c r="B355" s="511" t="s">
        <v>453</v>
      </c>
      <c r="C355" s="508">
        <v>94.4</v>
      </c>
      <c r="D355" s="509">
        <v>94.466666666666654</v>
      </c>
      <c r="E355" s="509">
        <v>92.433333333333309</v>
      </c>
      <c r="F355" s="509">
        <v>90.466666666666654</v>
      </c>
      <c r="G355" s="509">
        <v>88.433333333333309</v>
      </c>
      <c r="H355" s="509">
        <v>96.433333333333309</v>
      </c>
      <c r="I355" s="509">
        <v>98.46666666666664</v>
      </c>
      <c r="J355" s="509">
        <v>100.43333333333331</v>
      </c>
      <c r="K355" s="508">
        <v>96.5</v>
      </c>
      <c r="L355" s="508">
        <v>92.5</v>
      </c>
      <c r="M355" s="508">
        <v>6.6268799999999999</v>
      </c>
    </row>
    <row r="356" spans="1:13">
      <c r="A356" s="254">
        <v>346</v>
      </c>
      <c r="B356" s="511" t="s">
        <v>454</v>
      </c>
      <c r="C356" s="508">
        <v>271.60000000000002</v>
      </c>
      <c r="D356" s="509">
        <v>272.53333333333336</v>
      </c>
      <c r="E356" s="509">
        <v>268.06666666666672</v>
      </c>
      <c r="F356" s="509">
        <v>264.53333333333336</v>
      </c>
      <c r="G356" s="509">
        <v>260.06666666666672</v>
      </c>
      <c r="H356" s="509">
        <v>276.06666666666672</v>
      </c>
      <c r="I356" s="509">
        <v>280.5333333333333</v>
      </c>
      <c r="J356" s="509">
        <v>284.06666666666672</v>
      </c>
      <c r="K356" s="508">
        <v>277</v>
      </c>
      <c r="L356" s="508">
        <v>269</v>
      </c>
      <c r="M356" s="508">
        <v>2.2523200000000001</v>
      </c>
    </row>
    <row r="357" spans="1:13">
      <c r="A357" s="254">
        <v>347</v>
      </c>
      <c r="B357" s="511" t="s">
        <v>455</v>
      </c>
      <c r="C357" s="508">
        <v>229.75</v>
      </c>
      <c r="D357" s="509">
        <v>229.95000000000002</v>
      </c>
      <c r="E357" s="509">
        <v>224.90000000000003</v>
      </c>
      <c r="F357" s="509">
        <v>220.05</v>
      </c>
      <c r="G357" s="509">
        <v>215.00000000000003</v>
      </c>
      <c r="H357" s="509">
        <v>234.80000000000004</v>
      </c>
      <c r="I357" s="509">
        <v>239.85000000000005</v>
      </c>
      <c r="J357" s="509">
        <v>244.70000000000005</v>
      </c>
      <c r="K357" s="508">
        <v>235</v>
      </c>
      <c r="L357" s="508">
        <v>225.1</v>
      </c>
      <c r="M357" s="508">
        <v>0.96777000000000002</v>
      </c>
    </row>
    <row r="358" spans="1:13">
      <c r="A358" s="254">
        <v>348</v>
      </c>
      <c r="B358" s="511" t="s">
        <v>267</v>
      </c>
      <c r="C358" s="508">
        <v>2174.6999999999998</v>
      </c>
      <c r="D358" s="509">
        <v>2173.85</v>
      </c>
      <c r="E358" s="509">
        <v>2151.6999999999998</v>
      </c>
      <c r="F358" s="509">
        <v>2128.6999999999998</v>
      </c>
      <c r="G358" s="509">
        <v>2106.5499999999997</v>
      </c>
      <c r="H358" s="509">
        <v>2196.85</v>
      </c>
      <c r="I358" s="509">
        <v>2219.0000000000005</v>
      </c>
      <c r="J358" s="509">
        <v>2242</v>
      </c>
      <c r="K358" s="508">
        <v>2196</v>
      </c>
      <c r="L358" s="508">
        <v>2150.85</v>
      </c>
      <c r="M358" s="508">
        <v>2.3694099999999998</v>
      </c>
    </row>
    <row r="359" spans="1:13">
      <c r="A359" s="254">
        <v>349</v>
      </c>
      <c r="B359" s="511" t="s">
        <v>268</v>
      </c>
      <c r="C359" s="508">
        <v>432.5</v>
      </c>
      <c r="D359" s="509">
        <v>436.7833333333333</v>
      </c>
      <c r="E359" s="509">
        <v>425.71666666666658</v>
      </c>
      <c r="F359" s="509">
        <v>418.93333333333328</v>
      </c>
      <c r="G359" s="509">
        <v>407.86666666666656</v>
      </c>
      <c r="H359" s="509">
        <v>443.56666666666661</v>
      </c>
      <c r="I359" s="509">
        <v>454.63333333333333</v>
      </c>
      <c r="J359" s="509">
        <v>461.41666666666663</v>
      </c>
      <c r="K359" s="508">
        <v>447.85</v>
      </c>
      <c r="L359" s="508">
        <v>430</v>
      </c>
      <c r="M359" s="508">
        <v>3.5768399999999998</v>
      </c>
    </row>
    <row r="360" spans="1:13">
      <c r="A360" s="254">
        <v>350</v>
      </c>
      <c r="B360" s="511" t="s">
        <v>456</v>
      </c>
      <c r="C360" s="508">
        <v>268</v>
      </c>
      <c r="D360" s="509">
        <v>267.86666666666662</v>
      </c>
      <c r="E360" s="509">
        <v>264.33333333333326</v>
      </c>
      <c r="F360" s="509">
        <v>260.66666666666663</v>
      </c>
      <c r="G360" s="509">
        <v>257.13333333333327</v>
      </c>
      <c r="H360" s="509">
        <v>271.53333333333325</v>
      </c>
      <c r="I360" s="509">
        <v>275.06666666666666</v>
      </c>
      <c r="J360" s="509">
        <v>278.73333333333323</v>
      </c>
      <c r="K360" s="508">
        <v>271.39999999999998</v>
      </c>
      <c r="L360" s="508">
        <v>264.2</v>
      </c>
      <c r="M360" s="508">
        <v>3.3294700000000002</v>
      </c>
    </row>
    <row r="361" spans="1:13">
      <c r="A361" s="254">
        <v>351</v>
      </c>
      <c r="B361" s="511" t="s">
        <v>758</v>
      </c>
      <c r="C361" s="508">
        <v>477</v>
      </c>
      <c r="D361" s="509">
        <v>477.26666666666665</v>
      </c>
      <c r="E361" s="509">
        <v>472.2833333333333</v>
      </c>
      <c r="F361" s="509">
        <v>467.56666666666666</v>
      </c>
      <c r="G361" s="509">
        <v>462.58333333333331</v>
      </c>
      <c r="H361" s="509">
        <v>481.98333333333329</v>
      </c>
      <c r="I361" s="509">
        <v>486.96666666666664</v>
      </c>
      <c r="J361" s="509">
        <v>491.68333333333328</v>
      </c>
      <c r="K361" s="508">
        <v>482.25</v>
      </c>
      <c r="L361" s="508">
        <v>472.55</v>
      </c>
      <c r="M361" s="508">
        <v>1.0995200000000001</v>
      </c>
    </row>
    <row r="362" spans="1:13">
      <c r="A362" s="254">
        <v>352</v>
      </c>
      <c r="B362" s="511" t="s">
        <v>457</v>
      </c>
      <c r="C362" s="508">
        <v>73.95</v>
      </c>
      <c r="D362" s="509">
        <v>74.3</v>
      </c>
      <c r="E362" s="509">
        <v>72.349999999999994</v>
      </c>
      <c r="F362" s="509">
        <v>70.75</v>
      </c>
      <c r="G362" s="509">
        <v>68.8</v>
      </c>
      <c r="H362" s="509">
        <v>75.899999999999991</v>
      </c>
      <c r="I362" s="509">
        <v>77.850000000000009</v>
      </c>
      <c r="J362" s="509">
        <v>79.449999999999989</v>
      </c>
      <c r="K362" s="508">
        <v>76.25</v>
      </c>
      <c r="L362" s="508">
        <v>72.7</v>
      </c>
      <c r="M362" s="508">
        <v>16.592569999999998</v>
      </c>
    </row>
    <row r="363" spans="1:13">
      <c r="A363" s="254">
        <v>353</v>
      </c>
      <c r="B363" s="511" t="s">
        <v>163</v>
      </c>
      <c r="C363" s="508">
        <v>1369.85</v>
      </c>
      <c r="D363" s="509">
        <v>1368.4166666666667</v>
      </c>
      <c r="E363" s="509">
        <v>1349.9333333333334</v>
      </c>
      <c r="F363" s="509">
        <v>1330.0166666666667</v>
      </c>
      <c r="G363" s="509">
        <v>1311.5333333333333</v>
      </c>
      <c r="H363" s="509">
        <v>1388.3333333333335</v>
      </c>
      <c r="I363" s="509">
        <v>1406.8166666666666</v>
      </c>
      <c r="J363" s="509">
        <v>1426.7333333333336</v>
      </c>
      <c r="K363" s="508">
        <v>1386.9</v>
      </c>
      <c r="L363" s="508">
        <v>1348.5</v>
      </c>
      <c r="M363" s="508">
        <v>7.8572800000000003</v>
      </c>
    </row>
    <row r="364" spans="1:13">
      <c r="A364" s="254">
        <v>354</v>
      </c>
      <c r="B364" s="511" t="s">
        <v>156</v>
      </c>
      <c r="C364" s="508">
        <v>28099.200000000001</v>
      </c>
      <c r="D364" s="509">
        <v>28218.666666666668</v>
      </c>
      <c r="E364" s="509">
        <v>27807.333333333336</v>
      </c>
      <c r="F364" s="509">
        <v>27515.466666666667</v>
      </c>
      <c r="G364" s="509">
        <v>27104.133333333335</v>
      </c>
      <c r="H364" s="509">
        <v>28510.533333333336</v>
      </c>
      <c r="I364" s="509">
        <v>28921.866666666672</v>
      </c>
      <c r="J364" s="509">
        <v>29213.733333333337</v>
      </c>
      <c r="K364" s="508">
        <v>28630</v>
      </c>
      <c r="L364" s="508">
        <v>27926.799999999999</v>
      </c>
      <c r="M364" s="508">
        <v>0.26717000000000002</v>
      </c>
    </row>
    <row r="365" spans="1:13">
      <c r="A365" s="254">
        <v>355</v>
      </c>
      <c r="B365" s="511" t="s">
        <v>458</v>
      </c>
      <c r="C365" s="508">
        <v>1687.15</v>
      </c>
      <c r="D365" s="509">
        <v>1677.5166666666667</v>
      </c>
      <c r="E365" s="509">
        <v>1650.6833333333334</v>
      </c>
      <c r="F365" s="509">
        <v>1614.2166666666667</v>
      </c>
      <c r="G365" s="509">
        <v>1587.3833333333334</v>
      </c>
      <c r="H365" s="509">
        <v>1713.9833333333333</v>
      </c>
      <c r="I365" s="509">
        <v>1740.8166666666668</v>
      </c>
      <c r="J365" s="509">
        <v>1777.2833333333333</v>
      </c>
      <c r="K365" s="508">
        <v>1704.35</v>
      </c>
      <c r="L365" s="508">
        <v>1641.05</v>
      </c>
      <c r="M365" s="508">
        <v>1.53308</v>
      </c>
    </row>
    <row r="366" spans="1:13">
      <c r="A366" s="254">
        <v>356</v>
      </c>
      <c r="B366" s="511" t="s">
        <v>158</v>
      </c>
      <c r="C366" s="508">
        <v>251.4</v>
      </c>
      <c r="D366" s="509">
        <v>253.94999999999996</v>
      </c>
      <c r="E366" s="509">
        <v>247.89999999999992</v>
      </c>
      <c r="F366" s="509">
        <v>244.39999999999995</v>
      </c>
      <c r="G366" s="509">
        <v>238.34999999999991</v>
      </c>
      <c r="H366" s="509">
        <v>257.44999999999993</v>
      </c>
      <c r="I366" s="509">
        <v>263.49999999999994</v>
      </c>
      <c r="J366" s="509">
        <v>266.99999999999994</v>
      </c>
      <c r="K366" s="508">
        <v>260</v>
      </c>
      <c r="L366" s="508">
        <v>250.45</v>
      </c>
      <c r="M366" s="508">
        <v>34.664349999999999</v>
      </c>
    </row>
    <row r="367" spans="1:13">
      <c r="A367" s="254">
        <v>357</v>
      </c>
      <c r="B367" s="511" t="s">
        <v>269</v>
      </c>
      <c r="C367" s="508">
        <v>4631.5</v>
      </c>
      <c r="D367" s="509">
        <v>4602.5</v>
      </c>
      <c r="E367" s="509">
        <v>4555</v>
      </c>
      <c r="F367" s="509">
        <v>4478.5</v>
      </c>
      <c r="G367" s="509">
        <v>4431</v>
      </c>
      <c r="H367" s="509">
        <v>4679</v>
      </c>
      <c r="I367" s="509">
        <v>4726.5</v>
      </c>
      <c r="J367" s="509">
        <v>4803</v>
      </c>
      <c r="K367" s="508">
        <v>4650</v>
      </c>
      <c r="L367" s="508">
        <v>4526</v>
      </c>
      <c r="M367" s="508">
        <v>0.49037999999999998</v>
      </c>
    </row>
    <row r="368" spans="1:13">
      <c r="A368" s="254">
        <v>358</v>
      </c>
      <c r="B368" s="511" t="s">
        <v>459</v>
      </c>
      <c r="C368" s="508">
        <v>197.9</v>
      </c>
      <c r="D368" s="509">
        <v>198.41666666666666</v>
      </c>
      <c r="E368" s="509">
        <v>195.98333333333332</v>
      </c>
      <c r="F368" s="509">
        <v>194.06666666666666</v>
      </c>
      <c r="G368" s="509">
        <v>191.63333333333333</v>
      </c>
      <c r="H368" s="509">
        <v>200.33333333333331</v>
      </c>
      <c r="I368" s="509">
        <v>202.76666666666665</v>
      </c>
      <c r="J368" s="509">
        <v>204.68333333333331</v>
      </c>
      <c r="K368" s="508">
        <v>200.85</v>
      </c>
      <c r="L368" s="508">
        <v>196.5</v>
      </c>
      <c r="M368" s="508">
        <v>6.8175299999999996</v>
      </c>
    </row>
    <row r="369" spans="1:13">
      <c r="A369" s="254">
        <v>359</v>
      </c>
      <c r="B369" s="511" t="s">
        <v>460</v>
      </c>
      <c r="C369" s="508">
        <v>828.65</v>
      </c>
      <c r="D369" s="509">
        <v>829.9</v>
      </c>
      <c r="E369" s="509">
        <v>820.8</v>
      </c>
      <c r="F369" s="509">
        <v>812.94999999999993</v>
      </c>
      <c r="G369" s="509">
        <v>803.84999999999991</v>
      </c>
      <c r="H369" s="509">
        <v>837.75</v>
      </c>
      <c r="I369" s="509">
        <v>846.85000000000014</v>
      </c>
      <c r="J369" s="509">
        <v>854.7</v>
      </c>
      <c r="K369" s="508">
        <v>839</v>
      </c>
      <c r="L369" s="508">
        <v>822.05</v>
      </c>
      <c r="M369" s="508">
        <v>1.24116</v>
      </c>
    </row>
    <row r="370" spans="1:13">
      <c r="A370" s="254">
        <v>360</v>
      </c>
      <c r="B370" s="511" t="s">
        <v>160</v>
      </c>
      <c r="C370" s="508">
        <v>1698.15</v>
      </c>
      <c r="D370" s="509">
        <v>1697.9166666666667</v>
      </c>
      <c r="E370" s="509">
        <v>1684.8833333333334</v>
      </c>
      <c r="F370" s="509">
        <v>1671.6166666666668</v>
      </c>
      <c r="G370" s="509">
        <v>1658.5833333333335</v>
      </c>
      <c r="H370" s="509">
        <v>1711.1833333333334</v>
      </c>
      <c r="I370" s="509">
        <v>1724.2166666666667</v>
      </c>
      <c r="J370" s="509">
        <v>1737.4833333333333</v>
      </c>
      <c r="K370" s="508">
        <v>1710.95</v>
      </c>
      <c r="L370" s="508">
        <v>1684.65</v>
      </c>
      <c r="M370" s="508">
        <v>5.1893399999999996</v>
      </c>
    </row>
    <row r="371" spans="1:13">
      <c r="A371" s="254">
        <v>361</v>
      </c>
      <c r="B371" s="511" t="s">
        <v>157</v>
      </c>
      <c r="C371" s="508">
        <v>1879.3</v>
      </c>
      <c r="D371" s="509">
        <v>1893.3</v>
      </c>
      <c r="E371" s="509">
        <v>1841</v>
      </c>
      <c r="F371" s="509">
        <v>1802.7</v>
      </c>
      <c r="G371" s="509">
        <v>1750.4</v>
      </c>
      <c r="H371" s="509">
        <v>1931.6</v>
      </c>
      <c r="I371" s="509">
        <v>1983.8999999999996</v>
      </c>
      <c r="J371" s="509">
        <v>2022.1999999999998</v>
      </c>
      <c r="K371" s="508">
        <v>1945.6</v>
      </c>
      <c r="L371" s="508">
        <v>1855</v>
      </c>
      <c r="M371" s="508">
        <v>19.935639999999999</v>
      </c>
    </row>
    <row r="372" spans="1:13">
      <c r="A372" s="254">
        <v>362</v>
      </c>
      <c r="B372" s="511" t="s">
        <v>756</v>
      </c>
      <c r="C372" s="508">
        <v>717.45</v>
      </c>
      <c r="D372" s="509">
        <v>715.66666666666663</v>
      </c>
      <c r="E372" s="509">
        <v>706.33333333333326</v>
      </c>
      <c r="F372" s="509">
        <v>695.21666666666658</v>
      </c>
      <c r="G372" s="509">
        <v>685.88333333333321</v>
      </c>
      <c r="H372" s="509">
        <v>726.7833333333333</v>
      </c>
      <c r="I372" s="509">
        <v>736.11666666666656</v>
      </c>
      <c r="J372" s="509">
        <v>747.23333333333335</v>
      </c>
      <c r="K372" s="508">
        <v>725</v>
      </c>
      <c r="L372" s="508">
        <v>704.55</v>
      </c>
      <c r="M372" s="508">
        <v>1.4760800000000001</v>
      </c>
    </row>
    <row r="373" spans="1:13">
      <c r="A373" s="254">
        <v>363</v>
      </c>
      <c r="B373" s="511" t="s">
        <v>461</v>
      </c>
      <c r="C373" s="508">
        <v>1350.2</v>
      </c>
      <c r="D373" s="509">
        <v>1350.85</v>
      </c>
      <c r="E373" s="509">
        <v>1339.1999999999998</v>
      </c>
      <c r="F373" s="509">
        <v>1328.1999999999998</v>
      </c>
      <c r="G373" s="509">
        <v>1316.5499999999997</v>
      </c>
      <c r="H373" s="509">
        <v>1361.85</v>
      </c>
      <c r="I373" s="509">
        <v>1373.5</v>
      </c>
      <c r="J373" s="509">
        <v>1384.5</v>
      </c>
      <c r="K373" s="508">
        <v>1362.5</v>
      </c>
      <c r="L373" s="508">
        <v>1339.85</v>
      </c>
      <c r="M373" s="508">
        <v>0.89641999999999999</v>
      </c>
    </row>
    <row r="374" spans="1:13">
      <c r="A374" s="254">
        <v>364</v>
      </c>
      <c r="B374" s="511" t="s">
        <v>757</v>
      </c>
      <c r="C374" s="508">
        <v>782.25</v>
      </c>
      <c r="D374" s="509">
        <v>786.36666666666667</v>
      </c>
      <c r="E374" s="509">
        <v>775.93333333333339</v>
      </c>
      <c r="F374" s="509">
        <v>769.61666666666667</v>
      </c>
      <c r="G374" s="509">
        <v>759.18333333333339</v>
      </c>
      <c r="H374" s="509">
        <v>792.68333333333339</v>
      </c>
      <c r="I374" s="509">
        <v>803.11666666666656</v>
      </c>
      <c r="J374" s="509">
        <v>809.43333333333339</v>
      </c>
      <c r="K374" s="508">
        <v>796.8</v>
      </c>
      <c r="L374" s="508">
        <v>780.05</v>
      </c>
      <c r="M374" s="508">
        <v>0.59426999999999996</v>
      </c>
    </row>
    <row r="375" spans="1:13">
      <c r="A375" s="254">
        <v>365</v>
      </c>
      <c r="B375" s="511" t="s">
        <v>159</v>
      </c>
      <c r="C375" s="508">
        <v>126.85</v>
      </c>
      <c r="D375" s="509">
        <v>125.85000000000001</v>
      </c>
      <c r="E375" s="509">
        <v>124.20000000000002</v>
      </c>
      <c r="F375" s="509">
        <v>121.55000000000001</v>
      </c>
      <c r="G375" s="509">
        <v>119.90000000000002</v>
      </c>
      <c r="H375" s="509">
        <v>128.5</v>
      </c>
      <c r="I375" s="509">
        <v>130.15000000000003</v>
      </c>
      <c r="J375" s="509">
        <v>132.80000000000001</v>
      </c>
      <c r="K375" s="508">
        <v>127.5</v>
      </c>
      <c r="L375" s="508">
        <v>123.2</v>
      </c>
      <c r="M375" s="508">
        <v>72.755269999999996</v>
      </c>
    </row>
    <row r="376" spans="1:13">
      <c r="A376" s="254">
        <v>366</v>
      </c>
      <c r="B376" s="511" t="s">
        <v>162</v>
      </c>
      <c r="C376" s="508">
        <v>227.25</v>
      </c>
      <c r="D376" s="509">
        <v>224.48333333333335</v>
      </c>
      <c r="E376" s="509">
        <v>220.16666666666669</v>
      </c>
      <c r="F376" s="509">
        <v>213.08333333333334</v>
      </c>
      <c r="G376" s="509">
        <v>208.76666666666668</v>
      </c>
      <c r="H376" s="509">
        <v>231.56666666666669</v>
      </c>
      <c r="I376" s="509">
        <v>235.88333333333335</v>
      </c>
      <c r="J376" s="509">
        <v>242.9666666666667</v>
      </c>
      <c r="K376" s="508">
        <v>228.8</v>
      </c>
      <c r="L376" s="508">
        <v>217.4</v>
      </c>
      <c r="M376" s="508">
        <v>176.86096000000001</v>
      </c>
    </row>
    <row r="377" spans="1:13">
      <c r="A377" s="254">
        <v>367</v>
      </c>
      <c r="B377" s="511" t="s">
        <v>462</v>
      </c>
      <c r="C377" s="508">
        <v>165.95</v>
      </c>
      <c r="D377" s="509">
        <v>165.66666666666666</v>
      </c>
      <c r="E377" s="509">
        <v>160.33333333333331</v>
      </c>
      <c r="F377" s="509">
        <v>154.71666666666667</v>
      </c>
      <c r="G377" s="509">
        <v>149.38333333333333</v>
      </c>
      <c r="H377" s="509">
        <v>171.2833333333333</v>
      </c>
      <c r="I377" s="509">
        <v>176.61666666666662</v>
      </c>
      <c r="J377" s="509">
        <v>182.23333333333329</v>
      </c>
      <c r="K377" s="508">
        <v>171</v>
      </c>
      <c r="L377" s="508">
        <v>160.05000000000001</v>
      </c>
      <c r="M377" s="508">
        <v>46.13532</v>
      </c>
    </row>
    <row r="378" spans="1:13">
      <c r="A378" s="254">
        <v>368</v>
      </c>
      <c r="B378" s="511" t="s">
        <v>270</v>
      </c>
      <c r="C378" s="508">
        <v>303.35000000000002</v>
      </c>
      <c r="D378" s="509">
        <v>303.25</v>
      </c>
      <c r="E378" s="509">
        <v>298.85000000000002</v>
      </c>
      <c r="F378" s="509">
        <v>294.35000000000002</v>
      </c>
      <c r="G378" s="509">
        <v>289.95000000000005</v>
      </c>
      <c r="H378" s="509">
        <v>307.75</v>
      </c>
      <c r="I378" s="509">
        <v>312.14999999999998</v>
      </c>
      <c r="J378" s="509">
        <v>316.64999999999998</v>
      </c>
      <c r="K378" s="508">
        <v>307.64999999999998</v>
      </c>
      <c r="L378" s="508">
        <v>298.75</v>
      </c>
      <c r="M378" s="508">
        <v>7.2673300000000003</v>
      </c>
    </row>
    <row r="379" spans="1:13">
      <c r="A379" s="254">
        <v>369</v>
      </c>
      <c r="B379" s="511" t="s">
        <v>463</v>
      </c>
      <c r="C379" s="508">
        <v>103.75</v>
      </c>
      <c r="D379" s="509">
        <v>105.26666666666667</v>
      </c>
      <c r="E379" s="509">
        <v>101.63333333333333</v>
      </c>
      <c r="F379" s="509">
        <v>99.516666666666666</v>
      </c>
      <c r="G379" s="509">
        <v>95.883333333333326</v>
      </c>
      <c r="H379" s="509">
        <v>107.38333333333333</v>
      </c>
      <c r="I379" s="509">
        <v>111.01666666666668</v>
      </c>
      <c r="J379" s="509">
        <v>113.13333333333333</v>
      </c>
      <c r="K379" s="508">
        <v>108.9</v>
      </c>
      <c r="L379" s="508">
        <v>103.15</v>
      </c>
      <c r="M379" s="508">
        <v>5.6741799999999998</v>
      </c>
    </row>
    <row r="380" spans="1:13">
      <c r="A380" s="254">
        <v>370</v>
      </c>
      <c r="B380" s="511" t="s">
        <v>464</v>
      </c>
      <c r="C380" s="508">
        <v>6599.4</v>
      </c>
      <c r="D380" s="509">
        <v>6668.55</v>
      </c>
      <c r="E380" s="509">
        <v>6508.1</v>
      </c>
      <c r="F380" s="509">
        <v>6416.8</v>
      </c>
      <c r="G380" s="509">
        <v>6256.35</v>
      </c>
      <c r="H380" s="509">
        <v>6759.85</v>
      </c>
      <c r="I380" s="509">
        <v>6920.2999999999993</v>
      </c>
      <c r="J380" s="509">
        <v>7011.6</v>
      </c>
      <c r="K380" s="508">
        <v>6829</v>
      </c>
      <c r="L380" s="508">
        <v>6577.25</v>
      </c>
      <c r="M380" s="508">
        <v>0.14077999999999999</v>
      </c>
    </row>
    <row r="381" spans="1:13">
      <c r="A381" s="254">
        <v>371</v>
      </c>
      <c r="B381" s="511" t="s">
        <v>271</v>
      </c>
      <c r="C381" s="508">
        <v>13016.75</v>
      </c>
      <c r="D381" s="509">
        <v>13020.1</v>
      </c>
      <c r="E381" s="509">
        <v>12943.400000000001</v>
      </c>
      <c r="F381" s="509">
        <v>12870.050000000001</v>
      </c>
      <c r="G381" s="509">
        <v>12793.350000000002</v>
      </c>
      <c r="H381" s="509">
        <v>13093.45</v>
      </c>
      <c r="I381" s="509">
        <v>13170.150000000001</v>
      </c>
      <c r="J381" s="509">
        <v>13243.5</v>
      </c>
      <c r="K381" s="508">
        <v>13096.8</v>
      </c>
      <c r="L381" s="508">
        <v>12946.75</v>
      </c>
      <c r="M381" s="508">
        <v>4.0840000000000001E-2</v>
      </c>
    </row>
    <row r="382" spans="1:13">
      <c r="A382" s="254">
        <v>372</v>
      </c>
      <c r="B382" s="511" t="s">
        <v>161</v>
      </c>
      <c r="C382" s="508">
        <v>40.799999999999997</v>
      </c>
      <c r="D382" s="509">
        <v>40.93333333333333</v>
      </c>
      <c r="E382" s="509">
        <v>40.416666666666657</v>
      </c>
      <c r="F382" s="509">
        <v>40.033333333333324</v>
      </c>
      <c r="G382" s="509">
        <v>39.516666666666652</v>
      </c>
      <c r="H382" s="509">
        <v>41.316666666666663</v>
      </c>
      <c r="I382" s="509">
        <v>41.833333333333329</v>
      </c>
      <c r="J382" s="509">
        <v>42.216666666666669</v>
      </c>
      <c r="K382" s="508">
        <v>41.45</v>
      </c>
      <c r="L382" s="508">
        <v>40.549999999999997</v>
      </c>
      <c r="M382" s="508">
        <v>1209.23262</v>
      </c>
    </row>
    <row r="383" spans="1:13">
      <c r="A383" s="254">
        <v>373</v>
      </c>
      <c r="B383" s="511" t="s">
        <v>272</v>
      </c>
      <c r="C383" s="508">
        <v>751.1</v>
      </c>
      <c r="D383" s="509">
        <v>755.7166666666667</v>
      </c>
      <c r="E383" s="509">
        <v>737.63333333333344</v>
      </c>
      <c r="F383" s="509">
        <v>724.16666666666674</v>
      </c>
      <c r="G383" s="509">
        <v>706.08333333333348</v>
      </c>
      <c r="H383" s="509">
        <v>769.18333333333339</v>
      </c>
      <c r="I383" s="509">
        <v>787.26666666666665</v>
      </c>
      <c r="J383" s="509">
        <v>800.73333333333335</v>
      </c>
      <c r="K383" s="508">
        <v>773.8</v>
      </c>
      <c r="L383" s="508">
        <v>742.25</v>
      </c>
      <c r="M383" s="508">
        <v>2.5002300000000002</v>
      </c>
    </row>
    <row r="384" spans="1:13">
      <c r="A384" s="254">
        <v>374</v>
      </c>
      <c r="B384" s="511" t="s">
        <v>165</v>
      </c>
      <c r="C384" s="508">
        <v>236.05</v>
      </c>
      <c r="D384" s="509">
        <v>235.93333333333331</v>
      </c>
      <c r="E384" s="509">
        <v>232.16666666666663</v>
      </c>
      <c r="F384" s="509">
        <v>228.28333333333333</v>
      </c>
      <c r="G384" s="509">
        <v>224.51666666666665</v>
      </c>
      <c r="H384" s="509">
        <v>239.81666666666661</v>
      </c>
      <c r="I384" s="509">
        <v>243.58333333333331</v>
      </c>
      <c r="J384" s="509">
        <v>247.46666666666658</v>
      </c>
      <c r="K384" s="508">
        <v>239.7</v>
      </c>
      <c r="L384" s="508">
        <v>232.05</v>
      </c>
      <c r="M384" s="508">
        <v>144.73106000000001</v>
      </c>
    </row>
    <row r="385" spans="1:13">
      <c r="A385" s="254">
        <v>375</v>
      </c>
      <c r="B385" s="511" t="s">
        <v>166</v>
      </c>
      <c r="C385" s="508">
        <v>138.94999999999999</v>
      </c>
      <c r="D385" s="509">
        <v>138.38333333333335</v>
      </c>
      <c r="E385" s="509">
        <v>136.8666666666667</v>
      </c>
      <c r="F385" s="509">
        <v>134.78333333333336</v>
      </c>
      <c r="G385" s="509">
        <v>133.26666666666671</v>
      </c>
      <c r="H385" s="509">
        <v>140.4666666666667</v>
      </c>
      <c r="I385" s="509">
        <v>141.98333333333335</v>
      </c>
      <c r="J385" s="509">
        <v>144.06666666666669</v>
      </c>
      <c r="K385" s="508">
        <v>139.9</v>
      </c>
      <c r="L385" s="508">
        <v>136.30000000000001</v>
      </c>
      <c r="M385" s="508">
        <v>49.429989999999997</v>
      </c>
    </row>
    <row r="386" spans="1:13">
      <c r="A386" s="254">
        <v>376</v>
      </c>
      <c r="B386" s="511" t="s">
        <v>465</v>
      </c>
      <c r="C386" s="508">
        <v>258.95</v>
      </c>
      <c r="D386" s="509">
        <v>254.63333333333333</v>
      </c>
      <c r="E386" s="509">
        <v>246.41666666666663</v>
      </c>
      <c r="F386" s="509">
        <v>233.8833333333333</v>
      </c>
      <c r="G386" s="509">
        <v>225.6666666666666</v>
      </c>
      <c r="H386" s="509">
        <v>267.16666666666663</v>
      </c>
      <c r="I386" s="509">
        <v>275.38333333333333</v>
      </c>
      <c r="J386" s="509">
        <v>287.91666666666669</v>
      </c>
      <c r="K386" s="508">
        <v>262.85000000000002</v>
      </c>
      <c r="L386" s="508">
        <v>242.1</v>
      </c>
      <c r="M386" s="508">
        <v>21.939260000000001</v>
      </c>
    </row>
    <row r="387" spans="1:13">
      <c r="A387" s="254">
        <v>377</v>
      </c>
      <c r="B387" s="511" t="s">
        <v>466</v>
      </c>
      <c r="C387" s="508">
        <v>594.65</v>
      </c>
      <c r="D387" s="509">
        <v>584.83333333333337</v>
      </c>
      <c r="E387" s="509">
        <v>569.81666666666672</v>
      </c>
      <c r="F387" s="509">
        <v>544.98333333333335</v>
      </c>
      <c r="G387" s="509">
        <v>529.9666666666667</v>
      </c>
      <c r="H387" s="509">
        <v>609.66666666666674</v>
      </c>
      <c r="I387" s="509">
        <v>624.68333333333339</v>
      </c>
      <c r="J387" s="509">
        <v>649.51666666666677</v>
      </c>
      <c r="K387" s="508">
        <v>599.85</v>
      </c>
      <c r="L387" s="508">
        <v>560</v>
      </c>
      <c r="M387" s="508">
        <v>4.4124600000000003</v>
      </c>
    </row>
    <row r="388" spans="1:13">
      <c r="A388" s="254">
        <v>378</v>
      </c>
      <c r="B388" s="511" t="s">
        <v>467</v>
      </c>
      <c r="C388" s="508">
        <v>32.450000000000003</v>
      </c>
      <c r="D388" s="509">
        <v>32.550000000000004</v>
      </c>
      <c r="E388" s="509">
        <v>31.650000000000006</v>
      </c>
      <c r="F388" s="509">
        <v>30.85</v>
      </c>
      <c r="G388" s="509">
        <v>29.950000000000003</v>
      </c>
      <c r="H388" s="509">
        <v>33.350000000000009</v>
      </c>
      <c r="I388" s="509">
        <v>34.25</v>
      </c>
      <c r="J388" s="509">
        <v>35.050000000000011</v>
      </c>
      <c r="K388" s="508">
        <v>33.450000000000003</v>
      </c>
      <c r="L388" s="508">
        <v>31.75</v>
      </c>
      <c r="M388" s="508">
        <v>138.88775000000001</v>
      </c>
    </row>
    <row r="389" spans="1:13">
      <c r="A389" s="254">
        <v>379</v>
      </c>
      <c r="B389" s="511" t="s">
        <v>468</v>
      </c>
      <c r="C389" s="508">
        <v>164.2</v>
      </c>
      <c r="D389" s="509">
        <v>166.51666666666665</v>
      </c>
      <c r="E389" s="509">
        <v>160.68333333333331</v>
      </c>
      <c r="F389" s="509">
        <v>157.16666666666666</v>
      </c>
      <c r="G389" s="509">
        <v>151.33333333333331</v>
      </c>
      <c r="H389" s="509">
        <v>170.0333333333333</v>
      </c>
      <c r="I389" s="509">
        <v>175.86666666666667</v>
      </c>
      <c r="J389" s="509">
        <v>179.3833333333333</v>
      </c>
      <c r="K389" s="508">
        <v>172.35</v>
      </c>
      <c r="L389" s="508">
        <v>163</v>
      </c>
      <c r="M389" s="508">
        <v>35.725099999999998</v>
      </c>
    </row>
    <row r="390" spans="1:13">
      <c r="A390" s="254">
        <v>380</v>
      </c>
      <c r="B390" s="511" t="s">
        <v>273</v>
      </c>
      <c r="C390" s="508">
        <v>505.3</v>
      </c>
      <c r="D390" s="509">
        <v>507.41666666666669</v>
      </c>
      <c r="E390" s="509">
        <v>500.38333333333333</v>
      </c>
      <c r="F390" s="509">
        <v>495.46666666666664</v>
      </c>
      <c r="G390" s="509">
        <v>488.43333333333328</v>
      </c>
      <c r="H390" s="509">
        <v>512.33333333333337</v>
      </c>
      <c r="I390" s="509">
        <v>519.36666666666679</v>
      </c>
      <c r="J390" s="509">
        <v>524.28333333333342</v>
      </c>
      <c r="K390" s="508">
        <v>514.45000000000005</v>
      </c>
      <c r="L390" s="508">
        <v>502.5</v>
      </c>
      <c r="M390" s="508">
        <v>1.0003</v>
      </c>
    </row>
    <row r="391" spans="1:13">
      <c r="A391" s="254">
        <v>381</v>
      </c>
      <c r="B391" s="511" t="s">
        <v>469</v>
      </c>
      <c r="C391" s="508">
        <v>257.25</v>
      </c>
      <c r="D391" s="509">
        <v>257.08333333333331</v>
      </c>
      <c r="E391" s="509">
        <v>254.26666666666665</v>
      </c>
      <c r="F391" s="509">
        <v>251.28333333333333</v>
      </c>
      <c r="G391" s="509">
        <v>248.46666666666667</v>
      </c>
      <c r="H391" s="509">
        <v>260.06666666666661</v>
      </c>
      <c r="I391" s="509">
        <v>262.88333333333333</v>
      </c>
      <c r="J391" s="509">
        <v>265.86666666666662</v>
      </c>
      <c r="K391" s="508">
        <v>259.89999999999998</v>
      </c>
      <c r="L391" s="508">
        <v>254.1</v>
      </c>
      <c r="M391" s="508">
        <v>4.6486900000000002</v>
      </c>
    </row>
    <row r="392" spans="1:13">
      <c r="A392" s="254">
        <v>382</v>
      </c>
      <c r="B392" s="511" t="s">
        <v>470</v>
      </c>
      <c r="C392" s="508">
        <v>91.05</v>
      </c>
      <c r="D392" s="509">
        <v>87.033333333333346</v>
      </c>
      <c r="E392" s="509">
        <v>83.016666666666694</v>
      </c>
      <c r="F392" s="509">
        <v>74.983333333333348</v>
      </c>
      <c r="G392" s="509">
        <v>70.966666666666697</v>
      </c>
      <c r="H392" s="509">
        <v>95.066666666666691</v>
      </c>
      <c r="I392" s="509">
        <v>99.083333333333343</v>
      </c>
      <c r="J392" s="509">
        <v>107.11666666666669</v>
      </c>
      <c r="K392" s="508">
        <v>91.05</v>
      </c>
      <c r="L392" s="508">
        <v>79</v>
      </c>
      <c r="M392" s="508">
        <v>485.24776000000003</v>
      </c>
    </row>
    <row r="393" spans="1:13">
      <c r="A393" s="254">
        <v>383</v>
      </c>
      <c r="B393" s="511" t="s">
        <v>471</v>
      </c>
      <c r="C393" s="508">
        <v>1930.3</v>
      </c>
      <c r="D393" s="509">
        <v>1926.2</v>
      </c>
      <c r="E393" s="509">
        <v>1913.45</v>
      </c>
      <c r="F393" s="509">
        <v>1896.6</v>
      </c>
      <c r="G393" s="509">
        <v>1883.85</v>
      </c>
      <c r="H393" s="509">
        <v>1943.0500000000002</v>
      </c>
      <c r="I393" s="509">
        <v>1955.8000000000002</v>
      </c>
      <c r="J393" s="509">
        <v>1972.6500000000003</v>
      </c>
      <c r="K393" s="508">
        <v>1938.95</v>
      </c>
      <c r="L393" s="508">
        <v>1909.35</v>
      </c>
      <c r="M393" s="508">
        <v>0.45572000000000001</v>
      </c>
    </row>
    <row r="394" spans="1:13">
      <c r="A394" s="254">
        <v>384</v>
      </c>
      <c r="B394" s="511" t="s">
        <v>472</v>
      </c>
      <c r="C394" s="508">
        <v>379.2</v>
      </c>
      <c r="D394" s="509">
        <v>378.61666666666662</v>
      </c>
      <c r="E394" s="509">
        <v>370.78333333333325</v>
      </c>
      <c r="F394" s="509">
        <v>362.36666666666662</v>
      </c>
      <c r="G394" s="509">
        <v>354.53333333333325</v>
      </c>
      <c r="H394" s="509">
        <v>387.03333333333325</v>
      </c>
      <c r="I394" s="509">
        <v>394.86666666666662</v>
      </c>
      <c r="J394" s="509">
        <v>403.28333333333325</v>
      </c>
      <c r="K394" s="508">
        <v>386.45</v>
      </c>
      <c r="L394" s="508">
        <v>370.2</v>
      </c>
      <c r="M394" s="508">
        <v>12.18206</v>
      </c>
    </row>
    <row r="395" spans="1:13">
      <c r="A395" s="254">
        <v>385</v>
      </c>
      <c r="B395" s="511" t="s">
        <v>473</v>
      </c>
      <c r="C395" s="508">
        <v>184.2</v>
      </c>
      <c r="D395" s="509">
        <v>185.06666666666669</v>
      </c>
      <c r="E395" s="509">
        <v>181.43333333333339</v>
      </c>
      <c r="F395" s="509">
        <v>178.66666666666671</v>
      </c>
      <c r="G395" s="509">
        <v>175.03333333333342</v>
      </c>
      <c r="H395" s="509">
        <v>187.83333333333337</v>
      </c>
      <c r="I395" s="509">
        <v>191.46666666666664</v>
      </c>
      <c r="J395" s="509">
        <v>194.23333333333335</v>
      </c>
      <c r="K395" s="508">
        <v>188.7</v>
      </c>
      <c r="L395" s="508">
        <v>182.3</v>
      </c>
      <c r="M395" s="508">
        <v>2.1172</v>
      </c>
    </row>
    <row r="396" spans="1:13">
      <c r="A396" s="254">
        <v>386</v>
      </c>
      <c r="B396" s="511" t="s">
        <v>474</v>
      </c>
      <c r="C396" s="508">
        <v>838.45</v>
      </c>
      <c r="D396" s="509">
        <v>848.48333333333323</v>
      </c>
      <c r="E396" s="509">
        <v>821.96666666666647</v>
      </c>
      <c r="F396" s="509">
        <v>805.48333333333323</v>
      </c>
      <c r="G396" s="509">
        <v>778.96666666666647</v>
      </c>
      <c r="H396" s="509">
        <v>864.96666666666647</v>
      </c>
      <c r="I396" s="509">
        <v>891.48333333333312</v>
      </c>
      <c r="J396" s="509">
        <v>907.96666666666647</v>
      </c>
      <c r="K396" s="508">
        <v>875</v>
      </c>
      <c r="L396" s="508">
        <v>832</v>
      </c>
      <c r="M396" s="508">
        <v>2.3914800000000001</v>
      </c>
    </row>
    <row r="397" spans="1:13">
      <c r="A397" s="254">
        <v>387</v>
      </c>
      <c r="B397" s="511" t="s">
        <v>167</v>
      </c>
      <c r="C397" s="508">
        <v>2101.6999999999998</v>
      </c>
      <c r="D397" s="509">
        <v>2092.0666666666666</v>
      </c>
      <c r="E397" s="509">
        <v>2072.1333333333332</v>
      </c>
      <c r="F397" s="509">
        <v>2042.5666666666666</v>
      </c>
      <c r="G397" s="509">
        <v>2022.6333333333332</v>
      </c>
      <c r="H397" s="509">
        <v>2121.6333333333332</v>
      </c>
      <c r="I397" s="509">
        <v>2141.5666666666666</v>
      </c>
      <c r="J397" s="509">
        <v>2171.1333333333332</v>
      </c>
      <c r="K397" s="508">
        <v>2112</v>
      </c>
      <c r="L397" s="508">
        <v>2062.5</v>
      </c>
      <c r="M397" s="508">
        <v>81.596699999999998</v>
      </c>
    </row>
    <row r="398" spans="1:13">
      <c r="A398" s="254">
        <v>388</v>
      </c>
      <c r="B398" s="511" t="s">
        <v>816</v>
      </c>
      <c r="C398" s="508">
        <v>1098.3499999999999</v>
      </c>
      <c r="D398" s="509">
        <v>1095.0166666666667</v>
      </c>
      <c r="E398" s="509">
        <v>1079.3333333333333</v>
      </c>
      <c r="F398" s="509">
        <v>1060.3166666666666</v>
      </c>
      <c r="G398" s="509">
        <v>1044.6333333333332</v>
      </c>
      <c r="H398" s="509">
        <v>1114.0333333333333</v>
      </c>
      <c r="I398" s="509">
        <v>1129.7166666666667</v>
      </c>
      <c r="J398" s="509">
        <v>1148.7333333333333</v>
      </c>
      <c r="K398" s="508">
        <v>1110.7</v>
      </c>
      <c r="L398" s="508">
        <v>1076</v>
      </c>
      <c r="M398" s="508">
        <v>12.05339</v>
      </c>
    </row>
    <row r="399" spans="1:13">
      <c r="A399" s="254">
        <v>389</v>
      </c>
      <c r="B399" s="511" t="s">
        <v>274</v>
      </c>
      <c r="C399" s="508">
        <v>876.4</v>
      </c>
      <c r="D399" s="509">
        <v>869.20000000000016</v>
      </c>
      <c r="E399" s="509">
        <v>859.40000000000032</v>
      </c>
      <c r="F399" s="509">
        <v>842.4000000000002</v>
      </c>
      <c r="G399" s="509">
        <v>832.60000000000036</v>
      </c>
      <c r="H399" s="509">
        <v>886.20000000000027</v>
      </c>
      <c r="I399" s="509">
        <v>896.00000000000023</v>
      </c>
      <c r="J399" s="509">
        <v>913.00000000000023</v>
      </c>
      <c r="K399" s="508">
        <v>879</v>
      </c>
      <c r="L399" s="508">
        <v>852.2</v>
      </c>
      <c r="M399" s="508">
        <v>26.48545</v>
      </c>
    </row>
    <row r="400" spans="1:13">
      <c r="A400" s="254">
        <v>390</v>
      </c>
      <c r="B400" s="511" t="s">
        <v>476</v>
      </c>
      <c r="C400" s="508">
        <v>26.7</v>
      </c>
      <c r="D400" s="509">
        <v>26.483333333333331</v>
      </c>
      <c r="E400" s="509">
        <v>25.86666666666666</v>
      </c>
      <c r="F400" s="509">
        <v>25.033333333333328</v>
      </c>
      <c r="G400" s="509">
        <v>24.416666666666657</v>
      </c>
      <c r="H400" s="509">
        <v>27.316666666666663</v>
      </c>
      <c r="I400" s="509">
        <v>27.93333333333333</v>
      </c>
      <c r="J400" s="509">
        <v>28.766666666666666</v>
      </c>
      <c r="K400" s="508">
        <v>27.1</v>
      </c>
      <c r="L400" s="508">
        <v>25.65</v>
      </c>
      <c r="M400" s="508">
        <v>179.64723000000001</v>
      </c>
    </row>
    <row r="401" spans="1:13">
      <c r="A401" s="254">
        <v>391</v>
      </c>
      <c r="B401" s="511" t="s">
        <v>477</v>
      </c>
      <c r="C401" s="508">
        <v>2229.1999999999998</v>
      </c>
      <c r="D401" s="509">
        <v>2234.9500000000003</v>
      </c>
      <c r="E401" s="509">
        <v>2204.9000000000005</v>
      </c>
      <c r="F401" s="509">
        <v>2180.6000000000004</v>
      </c>
      <c r="G401" s="509">
        <v>2150.5500000000006</v>
      </c>
      <c r="H401" s="509">
        <v>2259.2500000000005</v>
      </c>
      <c r="I401" s="509">
        <v>2289.3000000000006</v>
      </c>
      <c r="J401" s="509">
        <v>2313.6000000000004</v>
      </c>
      <c r="K401" s="508">
        <v>2265</v>
      </c>
      <c r="L401" s="508">
        <v>2210.65</v>
      </c>
      <c r="M401" s="508">
        <v>0.31480000000000002</v>
      </c>
    </row>
    <row r="402" spans="1:13">
      <c r="A402" s="254">
        <v>392</v>
      </c>
      <c r="B402" s="511" t="s">
        <v>172</v>
      </c>
      <c r="C402" s="508">
        <v>5421.75</v>
      </c>
      <c r="D402" s="509">
        <v>5443.25</v>
      </c>
      <c r="E402" s="509">
        <v>5367.1</v>
      </c>
      <c r="F402" s="509">
        <v>5312.4500000000007</v>
      </c>
      <c r="G402" s="509">
        <v>5236.3000000000011</v>
      </c>
      <c r="H402" s="509">
        <v>5497.9</v>
      </c>
      <c r="I402" s="509">
        <v>5574.0499999999993</v>
      </c>
      <c r="J402" s="509">
        <v>5628.6999999999989</v>
      </c>
      <c r="K402" s="508">
        <v>5519.4</v>
      </c>
      <c r="L402" s="508">
        <v>5388.6</v>
      </c>
      <c r="M402" s="508">
        <v>1.0966499999999999</v>
      </c>
    </row>
    <row r="403" spans="1:13">
      <c r="A403" s="254">
        <v>393</v>
      </c>
      <c r="B403" s="511" t="s">
        <v>478</v>
      </c>
      <c r="C403" s="508">
        <v>8288.7999999999993</v>
      </c>
      <c r="D403" s="509">
        <v>8296.2666666666664</v>
      </c>
      <c r="E403" s="509">
        <v>8192.5333333333328</v>
      </c>
      <c r="F403" s="509">
        <v>8096.2666666666664</v>
      </c>
      <c r="G403" s="509">
        <v>7992.5333333333328</v>
      </c>
      <c r="H403" s="509">
        <v>8392.5333333333328</v>
      </c>
      <c r="I403" s="509">
        <v>8496.2666666666664</v>
      </c>
      <c r="J403" s="509">
        <v>8592.5333333333328</v>
      </c>
      <c r="K403" s="508">
        <v>8400</v>
      </c>
      <c r="L403" s="508">
        <v>8200</v>
      </c>
      <c r="M403" s="508">
        <v>0.31051000000000001</v>
      </c>
    </row>
    <row r="404" spans="1:13">
      <c r="A404" s="254">
        <v>394</v>
      </c>
      <c r="B404" s="511" t="s">
        <v>479</v>
      </c>
      <c r="C404" s="508">
        <v>5161.95</v>
      </c>
      <c r="D404" s="509">
        <v>5187.6000000000004</v>
      </c>
      <c r="E404" s="509">
        <v>5106.2000000000007</v>
      </c>
      <c r="F404" s="509">
        <v>5050.4500000000007</v>
      </c>
      <c r="G404" s="509">
        <v>4969.0500000000011</v>
      </c>
      <c r="H404" s="509">
        <v>5243.35</v>
      </c>
      <c r="I404" s="509">
        <v>5324.75</v>
      </c>
      <c r="J404" s="509">
        <v>5380.5</v>
      </c>
      <c r="K404" s="508">
        <v>5269</v>
      </c>
      <c r="L404" s="508">
        <v>5131.8500000000004</v>
      </c>
      <c r="M404" s="508">
        <v>6.7119999999999999E-2</v>
      </c>
    </row>
    <row r="405" spans="1:13">
      <c r="A405" s="254">
        <v>395</v>
      </c>
      <c r="B405" s="511" t="s">
        <v>759</v>
      </c>
      <c r="C405" s="508">
        <v>113.35</v>
      </c>
      <c r="D405" s="509">
        <v>114.21666666666665</v>
      </c>
      <c r="E405" s="509">
        <v>111.73333333333331</v>
      </c>
      <c r="F405" s="509">
        <v>110.11666666666665</v>
      </c>
      <c r="G405" s="509">
        <v>107.6333333333333</v>
      </c>
      <c r="H405" s="509">
        <v>115.83333333333331</v>
      </c>
      <c r="I405" s="509">
        <v>118.31666666666666</v>
      </c>
      <c r="J405" s="509">
        <v>119.93333333333332</v>
      </c>
      <c r="K405" s="508">
        <v>116.7</v>
      </c>
      <c r="L405" s="508">
        <v>112.6</v>
      </c>
      <c r="M405" s="508">
        <v>7.3025700000000002</v>
      </c>
    </row>
    <row r="406" spans="1:13">
      <c r="A406" s="254">
        <v>396</v>
      </c>
      <c r="B406" s="511" t="s">
        <v>480</v>
      </c>
      <c r="C406" s="508">
        <v>425.8</v>
      </c>
      <c r="D406" s="509">
        <v>428.31666666666661</v>
      </c>
      <c r="E406" s="509">
        <v>422.63333333333321</v>
      </c>
      <c r="F406" s="509">
        <v>419.46666666666658</v>
      </c>
      <c r="G406" s="509">
        <v>413.78333333333319</v>
      </c>
      <c r="H406" s="509">
        <v>431.48333333333323</v>
      </c>
      <c r="I406" s="509">
        <v>437.16666666666663</v>
      </c>
      <c r="J406" s="509">
        <v>440.33333333333326</v>
      </c>
      <c r="K406" s="508">
        <v>434</v>
      </c>
      <c r="L406" s="508">
        <v>425.15</v>
      </c>
      <c r="M406" s="508">
        <v>1.11643</v>
      </c>
    </row>
    <row r="407" spans="1:13">
      <c r="A407" s="254">
        <v>397</v>
      </c>
      <c r="B407" s="511" t="s">
        <v>761</v>
      </c>
      <c r="C407" s="508">
        <v>246.95</v>
      </c>
      <c r="D407" s="509">
        <v>245.21666666666667</v>
      </c>
      <c r="E407" s="509">
        <v>241.43333333333334</v>
      </c>
      <c r="F407" s="509">
        <v>235.91666666666666</v>
      </c>
      <c r="G407" s="509">
        <v>232.13333333333333</v>
      </c>
      <c r="H407" s="509">
        <v>250.73333333333335</v>
      </c>
      <c r="I407" s="509">
        <v>254.51666666666671</v>
      </c>
      <c r="J407" s="509">
        <v>260.03333333333336</v>
      </c>
      <c r="K407" s="508">
        <v>249</v>
      </c>
      <c r="L407" s="508">
        <v>239.7</v>
      </c>
      <c r="M407" s="508">
        <v>3.5811099999999998</v>
      </c>
    </row>
    <row r="408" spans="1:13">
      <c r="A408" s="254">
        <v>398</v>
      </c>
      <c r="B408" s="511" t="s">
        <v>481</v>
      </c>
      <c r="C408" s="508">
        <v>2008.35</v>
      </c>
      <c r="D408" s="509">
        <v>2018.75</v>
      </c>
      <c r="E408" s="509">
        <v>1983.1999999999998</v>
      </c>
      <c r="F408" s="509">
        <v>1958.0499999999997</v>
      </c>
      <c r="G408" s="509">
        <v>1922.4999999999995</v>
      </c>
      <c r="H408" s="509">
        <v>2043.9</v>
      </c>
      <c r="I408" s="509">
        <v>2079.4500000000003</v>
      </c>
      <c r="J408" s="509">
        <v>2104.6000000000004</v>
      </c>
      <c r="K408" s="508">
        <v>2054.3000000000002</v>
      </c>
      <c r="L408" s="508">
        <v>1993.6</v>
      </c>
      <c r="M408" s="508">
        <v>0.33757999999999999</v>
      </c>
    </row>
    <row r="409" spans="1:13">
      <c r="A409" s="254">
        <v>399</v>
      </c>
      <c r="B409" s="511" t="s">
        <v>482</v>
      </c>
      <c r="C409" s="508">
        <v>366.5</v>
      </c>
      <c r="D409" s="509">
        <v>367.58333333333331</v>
      </c>
      <c r="E409" s="509">
        <v>361.16666666666663</v>
      </c>
      <c r="F409" s="509">
        <v>355.83333333333331</v>
      </c>
      <c r="G409" s="509">
        <v>349.41666666666663</v>
      </c>
      <c r="H409" s="509">
        <v>372.91666666666663</v>
      </c>
      <c r="I409" s="509">
        <v>379.33333333333326</v>
      </c>
      <c r="J409" s="509">
        <v>384.66666666666663</v>
      </c>
      <c r="K409" s="508">
        <v>374</v>
      </c>
      <c r="L409" s="508">
        <v>362.25</v>
      </c>
      <c r="M409" s="508">
        <v>1.16991</v>
      </c>
    </row>
    <row r="410" spans="1:13">
      <c r="A410" s="254">
        <v>400</v>
      </c>
      <c r="B410" s="511" t="s">
        <v>760</v>
      </c>
      <c r="C410" s="508">
        <v>103.75</v>
      </c>
      <c r="D410" s="509">
        <v>104.18333333333332</v>
      </c>
      <c r="E410" s="509">
        <v>100.66666666666664</v>
      </c>
      <c r="F410" s="509">
        <v>97.583333333333314</v>
      </c>
      <c r="G410" s="509">
        <v>94.066666666666634</v>
      </c>
      <c r="H410" s="509">
        <v>107.26666666666665</v>
      </c>
      <c r="I410" s="509">
        <v>110.78333333333333</v>
      </c>
      <c r="J410" s="509">
        <v>113.86666666666666</v>
      </c>
      <c r="K410" s="508">
        <v>107.7</v>
      </c>
      <c r="L410" s="508">
        <v>101.1</v>
      </c>
      <c r="M410" s="508">
        <v>129.27968000000001</v>
      </c>
    </row>
    <row r="411" spans="1:13">
      <c r="A411" s="254">
        <v>401</v>
      </c>
      <c r="B411" s="511" t="s">
        <v>483</v>
      </c>
      <c r="C411" s="508">
        <v>212.65</v>
      </c>
      <c r="D411" s="509">
        <v>211.38333333333335</v>
      </c>
      <c r="E411" s="509">
        <v>207.9666666666667</v>
      </c>
      <c r="F411" s="509">
        <v>203.28333333333333</v>
      </c>
      <c r="G411" s="509">
        <v>199.86666666666667</v>
      </c>
      <c r="H411" s="509">
        <v>216.06666666666672</v>
      </c>
      <c r="I411" s="509">
        <v>219.48333333333341</v>
      </c>
      <c r="J411" s="509">
        <v>224.16666666666674</v>
      </c>
      <c r="K411" s="508">
        <v>214.8</v>
      </c>
      <c r="L411" s="508">
        <v>206.7</v>
      </c>
      <c r="M411" s="508">
        <v>1.70472</v>
      </c>
    </row>
    <row r="412" spans="1:13">
      <c r="A412" s="254">
        <v>402</v>
      </c>
      <c r="B412" s="511" t="s">
        <v>170</v>
      </c>
      <c r="C412" s="508">
        <v>27706.95</v>
      </c>
      <c r="D412" s="509">
        <v>27379.983333333334</v>
      </c>
      <c r="E412" s="509">
        <v>26927.466666666667</v>
      </c>
      <c r="F412" s="509">
        <v>26147.983333333334</v>
      </c>
      <c r="G412" s="509">
        <v>25695.466666666667</v>
      </c>
      <c r="H412" s="509">
        <v>28159.466666666667</v>
      </c>
      <c r="I412" s="509">
        <v>28611.983333333337</v>
      </c>
      <c r="J412" s="509">
        <v>29391.466666666667</v>
      </c>
      <c r="K412" s="508">
        <v>27832.5</v>
      </c>
      <c r="L412" s="508">
        <v>26600.5</v>
      </c>
      <c r="M412" s="508">
        <v>0.58804999999999996</v>
      </c>
    </row>
    <row r="413" spans="1:13">
      <c r="A413" s="254">
        <v>403</v>
      </c>
      <c r="B413" s="511" t="s">
        <v>484</v>
      </c>
      <c r="C413" s="508">
        <v>1517.8</v>
      </c>
      <c r="D413" s="509">
        <v>1544.5</v>
      </c>
      <c r="E413" s="509">
        <v>1469</v>
      </c>
      <c r="F413" s="509">
        <v>1420.2</v>
      </c>
      <c r="G413" s="509">
        <v>1344.7</v>
      </c>
      <c r="H413" s="509">
        <v>1593.3</v>
      </c>
      <c r="I413" s="509">
        <v>1668.8</v>
      </c>
      <c r="J413" s="509">
        <v>1717.6</v>
      </c>
      <c r="K413" s="508">
        <v>1620</v>
      </c>
      <c r="L413" s="508">
        <v>1495.7</v>
      </c>
      <c r="M413" s="508">
        <v>0.24188000000000001</v>
      </c>
    </row>
    <row r="414" spans="1:13">
      <c r="A414" s="254">
        <v>404</v>
      </c>
      <c r="B414" s="511" t="s">
        <v>173</v>
      </c>
      <c r="C414" s="508">
        <v>1333.6</v>
      </c>
      <c r="D414" s="509">
        <v>1327.5166666666667</v>
      </c>
      <c r="E414" s="509">
        <v>1309.2333333333333</v>
      </c>
      <c r="F414" s="509">
        <v>1284.8666666666668</v>
      </c>
      <c r="G414" s="509">
        <v>1266.5833333333335</v>
      </c>
      <c r="H414" s="509">
        <v>1351.8833333333332</v>
      </c>
      <c r="I414" s="509">
        <v>1370.1666666666665</v>
      </c>
      <c r="J414" s="509">
        <v>1394.5333333333331</v>
      </c>
      <c r="K414" s="508">
        <v>1345.8</v>
      </c>
      <c r="L414" s="508">
        <v>1303.1500000000001</v>
      </c>
      <c r="M414" s="508">
        <v>18.325659999999999</v>
      </c>
    </row>
    <row r="415" spans="1:13">
      <c r="A415" s="254">
        <v>405</v>
      </c>
      <c r="B415" s="511" t="s">
        <v>171</v>
      </c>
      <c r="C415" s="508">
        <v>1908.1</v>
      </c>
      <c r="D415" s="509">
        <v>1893.75</v>
      </c>
      <c r="E415" s="509">
        <v>1862.5</v>
      </c>
      <c r="F415" s="509">
        <v>1816.9</v>
      </c>
      <c r="G415" s="509">
        <v>1785.65</v>
      </c>
      <c r="H415" s="509">
        <v>1939.35</v>
      </c>
      <c r="I415" s="509">
        <v>1970.6</v>
      </c>
      <c r="J415" s="509">
        <v>2016.1999999999998</v>
      </c>
      <c r="K415" s="508">
        <v>1925</v>
      </c>
      <c r="L415" s="508">
        <v>1848.15</v>
      </c>
      <c r="M415" s="508">
        <v>3.8843899999999998</v>
      </c>
    </row>
    <row r="416" spans="1:13">
      <c r="A416" s="254">
        <v>406</v>
      </c>
      <c r="B416" s="511" t="s">
        <v>485</v>
      </c>
      <c r="C416" s="508">
        <v>439.55</v>
      </c>
      <c r="D416" s="509">
        <v>440.0333333333333</v>
      </c>
      <c r="E416" s="509">
        <v>435.36666666666662</v>
      </c>
      <c r="F416" s="509">
        <v>431.18333333333334</v>
      </c>
      <c r="G416" s="509">
        <v>426.51666666666665</v>
      </c>
      <c r="H416" s="509">
        <v>444.21666666666658</v>
      </c>
      <c r="I416" s="509">
        <v>448.88333333333333</v>
      </c>
      <c r="J416" s="509">
        <v>453.06666666666655</v>
      </c>
      <c r="K416" s="508">
        <v>444.7</v>
      </c>
      <c r="L416" s="508">
        <v>435.85</v>
      </c>
      <c r="M416" s="508">
        <v>1.3004899999999999</v>
      </c>
    </row>
    <row r="417" spans="1:13">
      <c r="A417" s="254">
        <v>407</v>
      </c>
      <c r="B417" s="511" t="s">
        <v>486</v>
      </c>
      <c r="C417" s="508">
        <v>1340.65</v>
      </c>
      <c r="D417" s="509">
        <v>1332.0666666666666</v>
      </c>
      <c r="E417" s="509">
        <v>1315.1333333333332</v>
      </c>
      <c r="F417" s="509">
        <v>1289.6166666666666</v>
      </c>
      <c r="G417" s="509">
        <v>1272.6833333333332</v>
      </c>
      <c r="H417" s="509">
        <v>1357.5833333333333</v>
      </c>
      <c r="I417" s="509">
        <v>1374.5166666666667</v>
      </c>
      <c r="J417" s="509">
        <v>1400.0333333333333</v>
      </c>
      <c r="K417" s="508">
        <v>1349</v>
      </c>
      <c r="L417" s="508">
        <v>1306.55</v>
      </c>
      <c r="M417" s="508">
        <v>0.16003999999999999</v>
      </c>
    </row>
    <row r="418" spans="1:13">
      <c r="A418" s="254">
        <v>408</v>
      </c>
      <c r="B418" s="511" t="s">
        <v>762</v>
      </c>
      <c r="C418" s="508">
        <v>1321.8</v>
      </c>
      <c r="D418" s="509">
        <v>1351.6499999999999</v>
      </c>
      <c r="E418" s="509">
        <v>1284.4499999999998</v>
      </c>
      <c r="F418" s="509">
        <v>1247.0999999999999</v>
      </c>
      <c r="G418" s="509">
        <v>1179.8999999999999</v>
      </c>
      <c r="H418" s="509">
        <v>1388.9999999999998</v>
      </c>
      <c r="I418" s="509">
        <v>1456.2</v>
      </c>
      <c r="J418" s="509">
        <v>1493.5499999999997</v>
      </c>
      <c r="K418" s="508">
        <v>1418.85</v>
      </c>
      <c r="L418" s="508">
        <v>1314.3</v>
      </c>
      <c r="M418" s="508">
        <v>0.96901999999999999</v>
      </c>
    </row>
    <row r="419" spans="1:13">
      <c r="A419" s="254">
        <v>409</v>
      </c>
      <c r="B419" s="511" t="s">
        <v>487</v>
      </c>
      <c r="C419" s="508">
        <v>476.05</v>
      </c>
      <c r="D419" s="509">
        <v>478.33333333333331</v>
      </c>
      <c r="E419" s="509">
        <v>463.26666666666665</v>
      </c>
      <c r="F419" s="509">
        <v>450.48333333333335</v>
      </c>
      <c r="G419" s="509">
        <v>435.41666666666669</v>
      </c>
      <c r="H419" s="509">
        <v>491.11666666666662</v>
      </c>
      <c r="I419" s="509">
        <v>506.18333333333334</v>
      </c>
      <c r="J419" s="509">
        <v>518.96666666666658</v>
      </c>
      <c r="K419" s="508">
        <v>493.4</v>
      </c>
      <c r="L419" s="508">
        <v>465.55</v>
      </c>
      <c r="M419" s="508">
        <v>3.5377399999999999</v>
      </c>
    </row>
    <row r="420" spans="1:13">
      <c r="A420" s="254">
        <v>410</v>
      </c>
      <c r="B420" s="511" t="s">
        <v>488</v>
      </c>
      <c r="C420" s="508">
        <v>10.5</v>
      </c>
      <c r="D420" s="509">
        <v>10.416666666666666</v>
      </c>
      <c r="E420" s="509">
        <v>9.9833333333333325</v>
      </c>
      <c r="F420" s="509">
        <v>9.4666666666666668</v>
      </c>
      <c r="G420" s="509">
        <v>9.0333333333333332</v>
      </c>
      <c r="H420" s="509">
        <v>10.933333333333332</v>
      </c>
      <c r="I420" s="509">
        <v>11.366666666666665</v>
      </c>
      <c r="J420" s="509">
        <v>11.883333333333331</v>
      </c>
      <c r="K420" s="508">
        <v>10.85</v>
      </c>
      <c r="L420" s="508">
        <v>9.9</v>
      </c>
      <c r="M420" s="508">
        <v>1416.2504899999999</v>
      </c>
    </row>
    <row r="421" spans="1:13">
      <c r="A421" s="254">
        <v>411</v>
      </c>
      <c r="B421" s="511" t="s">
        <v>763</v>
      </c>
      <c r="C421" s="508">
        <v>83.25</v>
      </c>
      <c r="D421" s="509">
        <v>83.666666666666671</v>
      </c>
      <c r="E421" s="509">
        <v>82.38333333333334</v>
      </c>
      <c r="F421" s="509">
        <v>81.516666666666666</v>
      </c>
      <c r="G421" s="509">
        <v>80.233333333333334</v>
      </c>
      <c r="H421" s="509">
        <v>84.533333333333346</v>
      </c>
      <c r="I421" s="509">
        <v>85.816666666666677</v>
      </c>
      <c r="J421" s="509">
        <v>86.683333333333351</v>
      </c>
      <c r="K421" s="508">
        <v>84.95</v>
      </c>
      <c r="L421" s="508">
        <v>82.8</v>
      </c>
      <c r="M421" s="508">
        <v>33.36645</v>
      </c>
    </row>
    <row r="422" spans="1:13">
      <c r="A422" s="254">
        <v>412</v>
      </c>
      <c r="B422" s="511" t="s">
        <v>489</v>
      </c>
      <c r="C422" s="508">
        <v>98.7</v>
      </c>
      <c r="D422" s="509">
        <v>98.816666666666663</v>
      </c>
      <c r="E422" s="509">
        <v>98.133333333333326</v>
      </c>
      <c r="F422" s="509">
        <v>97.566666666666663</v>
      </c>
      <c r="G422" s="509">
        <v>96.883333333333326</v>
      </c>
      <c r="H422" s="509">
        <v>99.383333333333326</v>
      </c>
      <c r="I422" s="509">
        <v>100.06666666666666</v>
      </c>
      <c r="J422" s="509">
        <v>100.63333333333333</v>
      </c>
      <c r="K422" s="508">
        <v>99.5</v>
      </c>
      <c r="L422" s="508">
        <v>98.25</v>
      </c>
      <c r="M422" s="508">
        <v>2.2780399999999998</v>
      </c>
    </row>
    <row r="423" spans="1:13">
      <c r="A423" s="254">
        <v>413</v>
      </c>
      <c r="B423" s="511" t="s">
        <v>169</v>
      </c>
      <c r="C423" s="508">
        <v>394.95</v>
      </c>
      <c r="D423" s="509">
        <v>394.55</v>
      </c>
      <c r="E423" s="509">
        <v>391.40000000000003</v>
      </c>
      <c r="F423" s="509">
        <v>387.85</v>
      </c>
      <c r="G423" s="509">
        <v>384.70000000000005</v>
      </c>
      <c r="H423" s="509">
        <v>398.1</v>
      </c>
      <c r="I423" s="509">
        <v>401.25</v>
      </c>
      <c r="J423" s="509">
        <v>404.8</v>
      </c>
      <c r="K423" s="508">
        <v>397.7</v>
      </c>
      <c r="L423" s="508">
        <v>391</v>
      </c>
      <c r="M423" s="508">
        <v>296.77890000000002</v>
      </c>
    </row>
    <row r="424" spans="1:13">
      <c r="A424" s="254">
        <v>414</v>
      </c>
      <c r="B424" s="511" t="s">
        <v>168</v>
      </c>
      <c r="C424" s="508">
        <v>78.400000000000006</v>
      </c>
      <c r="D424" s="509">
        <v>77.55</v>
      </c>
      <c r="E424" s="509">
        <v>75.599999999999994</v>
      </c>
      <c r="F424" s="509">
        <v>72.8</v>
      </c>
      <c r="G424" s="509">
        <v>70.849999999999994</v>
      </c>
      <c r="H424" s="509">
        <v>80.349999999999994</v>
      </c>
      <c r="I424" s="509">
        <v>82.300000000000011</v>
      </c>
      <c r="J424" s="509">
        <v>85.1</v>
      </c>
      <c r="K424" s="508">
        <v>79.5</v>
      </c>
      <c r="L424" s="508">
        <v>74.75</v>
      </c>
      <c r="M424" s="508">
        <v>809.74117000000001</v>
      </c>
    </row>
    <row r="425" spans="1:13">
      <c r="A425" s="254">
        <v>415</v>
      </c>
      <c r="B425" s="511" t="s">
        <v>766</v>
      </c>
      <c r="C425" s="508">
        <v>241.05</v>
      </c>
      <c r="D425" s="509">
        <v>237.36666666666667</v>
      </c>
      <c r="E425" s="509">
        <v>230.93333333333334</v>
      </c>
      <c r="F425" s="509">
        <v>220.81666666666666</v>
      </c>
      <c r="G425" s="509">
        <v>214.38333333333333</v>
      </c>
      <c r="H425" s="509">
        <v>247.48333333333335</v>
      </c>
      <c r="I425" s="509">
        <v>253.91666666666669</v>
      </c>
      <c r="J425" s="509">
        <v>264.03333333333336</v>
      </c>
      <c r="K425" s="508">
        <v>243.8</v>
      </c>
      <c r="L425" s="508">
        <v>227.25</v>
      </c>
      <c r="M425" s="508">
        <v>8.6582799999999995</v>
      </c>
    </row>
    <row r="426" spans="1:13">
      <c r="A426" s="254">
        <v>416</v>
      </c>
      <c r="B426" s="511" t="s">
        <v>839</v>
      </c>
      <c r="C426" s="508">
        <v>215.75</v>
      </c>
      <c r="D426" s="509">
        <v>214.88333333333335</v>
      </c>
      <c r="E426" s="509">
        <v>209.91666666666671</v>
      </c>
      <c r="F426" s="509">
        <v>204.08333333333337</v>
      </c>
      <c r="G426" s="509">
        <v>199.11666666666673</v>
      </c>
      <c r="H426" s="509">
        <v>220.7166666666667</v>
      </c>
      <c r="I426" s="509">
        <v>225.68333333333334</v>
      </c>
      <c r="J426" s="509">
        <v>231.51666666666668</v>
      </c>
      <c r="K426" s="508">
        <v>219.85</v>
      </c>
      <c r="L426" s="508">
        <v>209.05</v>
      </c>
      <c r="M426" s="508">
        <v>19.118210000000001</v>
      </c>
    </row>
    <row r="427" spans="1:13">
      <c r="A427" s="254">
        <v>417</v>
      </c>
      <c r="B427" s="511" t="s">
        <v>174</v>
      </c>
      <c r="C427" s="508">
        <v>835.5</v>
      </c>
      <c r="D427" s="509">
        <v>839.73333333333323</v>
      </c>
      <c r="E427" s="509">
        <v>823.96666666666647</v>
      </c>
      <c r="F427" s="509">
        <v>812.43333333333328</v>
      </c>
      <c r="G427" s="509">
        <v>796.66666666666652</v>
      </c>
      <c r="H427" s="509">
        <v>851.26666666666642</v>
      </c>
      <c r="I427" s="509">
        <v>867.03333333333308</v>
      </c>
      <c r="J427" s="509">
        <v>878.56666666666638</v>
      </c>
      <c r="K427" s="508">
        <v>855.5</v>
      </c>
      <c r="L427" s="508">
        <v>828.2</v>
      </c>
      <c r="M427" s="508">
        <v>3.2678699999999998</v>
      </c>
    </row>
    <row r="428" spans="1:13">
      <c r="A428" s="254">
        <v>418</v>
      </c>
      <c r="B428" s="511" t="s">
        <v>490</v>
      </c>
      <c r="C428" s="508">
        <v>570.5</v>
      </c>
      <c r="D428" s="509">
        <v>562.31666666666672</v>
      </c>
      <c r="E428" s="509">
        <v>534.73333333333346</v>
      </c>
      <c r="F428" s="509">
        <v>498.9666666666667</v>
      </c>
      <c r="G428" s="509">
        <v>471.38333333333344</v>
      </c>
      <c r="H428" s="509">
        <v>598.08333333333348</v>
      </c>
      <c r="I428" s="509">
        <v>625.66666666666674</v>
      </c>
      <c r="J428" s="509">
        <v>661.43333333333351</v>
      </c>
      <c r="K428" s="508">
        <v>589.9</v>
      </c>
      <c r="L428" s="508">
        <v>526.54999999999995</v>
      </c>
      <c r="M428" s="508">
        <v>16.67501</v>
      </c>
    </row>
    <row r="429" spans="1:13">
      <c r="A429" s="254">
        <v>419</v>
      </c>
      <c r="B429" s="511" t="s">
        <v>794</v>
      </c>
      <c r="C429" s="508">
        <v>299.10000000000002</v>
      </c>
      <c r="D429" s="509">
        <v>300.38333333333338</v>
      </c>
      <c r="E429" s="509">
        <v>292.26666666666677</v>
      </c>
      <c r="F429" s="509">
        <v>285.43333333333339</v>
      </c>
      <c r="G429" s="509">
        <v>277.31666666666678</v>
      </c>
      <c r="H429" s="509">
        <v>307.21666666666675</v>
      </c>
      <c r="I429" s="509">
        <v>315.33333333333343</v>
      </c>
      <c r="J429" s="509">
        <v>322.16666666666674</v>
      </c>
      <c r="K429" s="508">
        <v>308.5</v>
      </c>
      <c r="L429" s="508">
        <v>293.55</v>
      </c>
      <c r="M429" s="508">
        <v>7.6096899999999996</v>
      </c>
    </row>
    <row r="430" spans="1:13">
      <c r="A430" s="254">
        <v>420</v>
      </c>
      <c r="B430" s="511" t="s">
        <v>491</v>
      </c>
      <c r="C430" s="508">
        <v>166.1</v>
      </c>
      <c r="D430" s="509">
        <v>165.83333333333331</v>
      </c>
      <c r="E430" s="509">
        <v>163.96666666666664</v>
      </c>
      <c r="F430" s="509">
        <v>161.83333333333331</v>
      </c>
      <c r="G430" s="509">
        <v>159.96666666666664</v>
      </c>
      <c r="H430" s="509">
        <v>167.96666666666664</v>
      </c>
      <c r="I430" s="509">
        <v>169.83333333333331</v>
      </c>
      <c r="J430" s="509">
        <v>171.96666666666664</v>
      </c>
      <c r="K430" s="508">
        <v>167.7</v>
      </c>
      <c r="L430" s="508">
        <v>163.69999999999999</v>
      </c>
      <c r="M430" s="508">
        <v>2.6061800000000002</v>
      </c>
    </row>
    <row r="431" spans="1:13">
      <c r="A431" s="254">
        <v>421</v>
      </c>
      <c r="B431" s="511" t="s">
        <v>175</v>
      </c>
      <c r="C431" s="508">
        <v>604.45000000000005</v>
      </c>
      <c r="D431" s="509">
        <v>604.1</v>
      </c>
      <c r="E431" s="509">
        <v>597.40000000000009</v>
      </c>
      <c r="F431" s="509">
        <v>590.35</v>
      </c>
      <c r="G431" s="509">
        <v>583.65000000000009</v>
      </c>
      <c r="H431" s="509">
        <v>611.15000000000009</v>
      </c>
      <c r="I431" s="509">
        <v>617.85000000000014</v>
      </c>
      <c r="J431" s="509">
        <v>624.90000000000009</v>
      </c>
      <c r="K431" s="508">
        <v>610.79999999999995</v>
      </c>
      <c r="L431" s="508">
        <v>597.04999999999995</v>
      </c>
      <c r="M431" s="508">
        <v>52.747579999999999</v>
      </c>
    </row>
    <row r="432" spans="1:13">
      <c r="A432" s="254">
        <v>422</v>
      </c>
      <c r="B432" s="511" t="s">
        <v>176</v>
      </c>
      <c r="C432" s="508">
        <v>504.9</v>
      </c>
      <c r="D432" s="509">
        <v>505.36666666666662</v>
      </c>
      <c r="E432" s="509">
        <v>497.18333333333328</v>
      </c>
      <c r="F432" s="509">
        <v>489.46666666666664</v>
      </c>
      <c r="G432" s="509">
        <v>481.2833333333333</v>
      </c>
      <c r="H432" s="509">
        <v>513.08333333333326</v>
      </c>
      <c r="I432" s="509">
        <v>521.26666666666654</v>
      </c>
      <c r="J432" s="509">
        <v>528.98333333333323</v>
      </c>
      <c r="K432" s="508">
        <v>513.54999999999995</v>
      </c>
      <c r="L432" s="508">
        <v>497.65</v>
      </c>
      <c r="M432" s="508">
        <v>19.563490000000002</v>
      </c>
    </row>
    <row r="433" spans="1:13">
      <c r="A433" s="254">
        <v>423</v>
      </c>
      <c r="B433" s="511" t="s">
        <v>492</v>
      </c>
      <c r="C433" s="508">
        <v>2607.8000000000002</v>
      </c>
      <c r="D433" s="509">
        <v>2607.2833333333333</v>
      </c>
      <c r="E433" s="509">
        <v>2515.5666666666666</v>
      </c>
      <c r="F433" s="509">
        <v>2423.3333333333335</v>
      </c>
      <c r="G433" s="509">
        <v>2331.6166666666668</v>
      </c>
      <c r="H433" s="509">
        <v>2699.5166666666664</v>
      </c>
      <c r="I433" s="509">
        <v>2791.2333333333327</v>
      </c>
      <c r="J433" s="509">
        <v>2883.4666666666662</v>
      </c>
      <c r="K433" s="508">
        <v>2699</v>
      </c>
      <c r="L433" s="508">
        <v>2515.0500000000002</v>
      </c>
      <c r="M433" s="508">
        <v>0.71282999999999996</v>
      </c>
    </row>
    <row r="434" spans="1:13">
      <c r="A434" s="254">
        <v>424</v>
      </c>
      <c r="B434" s="511" t="s">
        <v>493</v>
      </c>
      <c r="C434" s="508">
        <v>712.75</v>
      </c>
      <c r="D434" s="509">
        <v>713.94999999999993</v>
      </c>
      <c r="E434" s="509">
        <v>701.89999999999986</v>
      </c>
      <c r="F434" s="509">
        <v>691.05</v>
      </c>
      <c r="G434" s="509">
        <v>678.99999999999989</v>
      </c>
      <c r="H434" s="509">
        <v>724.79999999999984</v>
      </c>
      <c r="I434" s="509">
        <v>736.8499999999998</v>
      </c>
      <c r="J434" s="509">
        <v>747.69999999999982</v>
      </c>
      <c r="K434" s="508">
        <v>726</v>
      </c>
      <c r="L434" s="508">
        <v>703.1</v>
      </c>
      <c r="M434" s="508">
        <v>1.23367</v>
      </c>
    </row>
    <row r="435" spans="1:13">
      <c r="A435" s="254">
        <v>425</v>
      </c>
      <c r="B435" s="511" t="s">
        <v>494</v>
      </c>
      <c r="C435" s="508">
        <v>350.1</v>
      </c>
      <c r="D435" s="509">
        <v>352.7166666666667</v>
      </c>
      <c r="E435" s="509">
        <v>345.43333333333339</v>
      </c>
      <c r="F435" s="509">
        <v>340.76666666666671</v>
      </c>
      <c r="G435" s="509">
        <v>333.48333333333341</v>
      </c>
      <c r="H435" s="509">
        <v>357.38333333333338</v>
      </c>
      <c r="I435" s="509">
        <v>364.66666666666669</v>
      </c>
      <c r="J435" s="509">
        <v>369.33333333333337</v>
      </c>
      <c r="K435" s="508">
        <v>360</v>
      </c>
      <c r="L435" s="508">
        <v>348.05</v>
      </c>
      <c r="M435" s="508">
        <v>1.23912</v>
      </c>
    </row>
    <row r="436" spans="1:13">
      <c r="A436" s="254">
        <v>426</v>
      </c>
      <c r="B436" s="511" t="s">
        <v>495</v>
      </c>
      <c r="C436" s="508">
        <v>285.05</v>
      </c>
      <c r="D436" s="509">
        <v>284.91666666666669</v>
      </c>
      <c r="E436" s="509">
        <v>281.43333333333339</v>
      </c>
      <c r="F436" s="509">
        <v>277.81666666666672</v>
      </c>
      <c r="G436" s="509">
        <v>274.33333333333343</v>
      </c>
      <c r="H436" s="509">
        <v>288.53333333333336</v>
      </c>
      <c r="I436" s="509">
        <v>292.01666666666659</v>
      </c>
      <c r="J436" s="509">
        <v>295.63333333333333</v>
      </c>
      <c r="K436" s="508">
        <v>288.39999999999998</v>
      </c>
      <c r="L436" s="508">
        <v>281.3</v>
      </c>
      <c r="M436" s="508">
        <v>1.2749699999999999</v>
      </c>
    </row>
    <row r="437" spans="1:13">
      <c r="A437" s="254">
        <v>427</v>
      </c>
      <c r="B437" s="511" t="s">
        <v>496</v>
      </c>
      <c r="C437" s="508">
        <v>2082.85</v>
      </c>
      <c r="D437" s="509">
        <v>2084.8833333333332</v>
      </c>
      <c r="E437" s="509">
        <v>2044.7166666666662</v>
      </c>
      <c r="F437" s="509">
        <v>2006.583333333333</v>
      </c>
      <c r="G437" s="509">
        <v>1966.4166666666661</v>
      </c>
      <c r="H437" s="509">
        <v>2123.0166666666664</v>
      </c>
      <c r="I437" s="509">
        <v>2163.1833333333334</v>
      </c>
      <c r="J437" s="509">
        <v>2201.3166666666666</v>
      </c>
      <c r="K437" s="508">
        <v>2125.0500000000002</v>
      </c>
      <c r="L437" s="508">
        <v>2046.75</v>
      </c>
      <c r="M437" s="508">
        <v>1.27074</v>
      </c>
    </row>
    <row r="438" spans="1:13">
      <c r="A438" s="254">
        <v>428</v>
      </c>
      <c r="B438" s="511" t="s">
        <v>764</v>
      </c>
      <c r="C438" s="508">
        <v>413.4</v>
      </c>
      <c r="D438" s="509">
        <v>412.90000000000003</v>
      </c>
      <c r="E438" s="509">
        <v>409.50000000000006</v>
      </c>
      <c r="F438" s="509">
        <v>405.6</v>
      </c>
      <c r="G438" s="509">
        <v>402.20000000000005</v>
      </c>
      <c r="H438" s="509">
        <v>416.80000000000007</v>
      </c>
      <c r="I438" s="509">
        <v>420.20000000000005</v>
      </c>
      <c r="J438" s="509">
        <v>424.10000000000008</v>
      </c>
      <c r="K438" s="508">
        <v>416.3</v>
      </c>
      <c r="L438" s="508">
        <v>409</v>
      </c>
      <c r="M438" s="508">
        <v>0.93188000000000004</v>
      </c>
    </row>
    <row r="439" spans="1:13">
      <c r="A439" s="254">
        <v>429</v>
      </c>
      <c r="B439" s="511" t="s">
        <v>815</v>
      </c>
      <c r="C439" s="508">
        <v>481.7</v>
      </c>
      <c r="D439" s="509">
        <v>479.36666666666662</v>
      </c>
      <c r="E439" s="509">
        <v>473.33333333333326</v>
      </c>
      <c r="F439" s="509">
        <v>464.96666666666664</v>
      </c>
      <c r="G439" s="509">
        <v>458.93333333333328</v>
      </c>
      <c r="H439" s="509">
        <v>487.73333333333323</v>
      </c>
      <c r="I439" s="509">
        <v>493.76666666666665</v>
      </c>
      <c r="J439" s="509">
        <v>502.13333333333321</v>
      </c>
      <c r="K439" s="508">
        <v>485.4</v>
      </c>
      <c r="L439" s="508">
        <v>471</v>
      </c>
      <c r="M439" s="508">
        <v>1.9630099999999999</v>
      </c>
    </row>
    <row r="440" spans="1:13">
      <c r="A440" s="254">
        <v>430</v>
      </c>
      <c r="B440" s="511" t="s">
        <v>497</v>
      </c>
      <c r="C440" s="508">
        <v>5.9</v>
      </c>
      <c r="D440" s="509">
        <v>5.916666666666667</v>
      </c>
      <c r="E440" s="509">
        <v>5.7833333333333341</v>
      </c>
      <c r="F440" s="509">
        <v>5.666666666666667</v>
      </c>
      <c r="G440" s="509">
        <v>5.5333333333333341</v>
      </c>
      <c r="H440" s="509">
        <v>6.0333333333333341</v>
      </c>
      <c r="I440" s="509">
        <v>6.166666666666667</v>
      </c>
      <c r="J440" s="509">
        <v>6.2833333333333341</v>
      </c>
      <c r="K440" s="508">
        <v>6.05</v>
      </c>
      <c r="L440" s="508">
        <v>5.8</v>
      </c>
      <c r="M440" s="508">
        <v>242.89254</v>
      </c>
    </row>
    <row r="441" spans="1:13">
      <c r="A441" s="254">
        <v>431</v>
      </c>
      <c r="B441" s="511" t="s">
        <v>498</v>
      </c>
      <c r="C441" s="508">
        <v>147.19999999999999</v>
      </c>
      <c r="D441" s="509">
        <v>146.65</v>
      </c>
      <c r="E441" s="509">
        <v>144.55000000000001</v>
      </c>
      <c r="F441" s="509">
        <v>141.9</v>
      </c>
      <c r="G441" s="509">
        <v>139.80000000000001</v>
      </c>
      <c r="H441" s="509">
        <v>149.30000000000001</v>
      </c>
      <c r="I441" s="509">
        <v>151.39999999999998</v>
      </c>
      <c r="J441" s="509">
        <v>154.05000000000001</v>
      </c>
      <c r="K441" s="508">
        <v>148.75</v>
      </c>
      <c r="L441" s="508">
        <v>144</v>
      </c>
      <c r="M441" s="508">
        <v>1.4859</v>
      </c>
    </row>
    <row r="442" spans="1:13">
      <c r="A442" s="254">
        <v>432</v>
      </c>
      <c r="B442" s="511" t="s">
        <v>765</v>
      </c>
      <c r="C442" s="508">
        <v>1341.9</v>
      </c>
      <c r="D442" s="509">
        <v>1329.8</v>
      </c>
      <c r="E442" s="509">
        <v>1308.5999999999999</v>
      </c>
      <c r="F442" s="509">
        <v>1275.3</v>
      </c>
      <c r="G442" s="509">
        <v>1254.0999999999999</v>
      </c>
      <c r="H442" s="509">
        <v>1363.1</v>
      </c>
      <c r="I442" s="509">
        <v>1384.3000000000002</v>
      </c>
      <c r="J442" s="509">
        <v>1417.6</v>
      </c>
      <c r="K442" s="508">
        <v>1351</v>
      </c>
      <c r="L442" s="508">
        <v>1296.5</v>
      </c>
      <c r="M442" s="508">
        <v>0.21446000000000001</v>
      </c>
    </row>
    <row r="443" spans="1:13">
      <c r="A443" s="254">
        <v>433</v>
      </c>
      <c r="B443" s="511" t="s">
        <v>499</v>
      </c>
      <c r="C443" s="508">
        <v>1205.3499999999999</v>
      </c>
      <c r="D443" s="509">
        <v>1189.1833333333334</v>
      </c>
      <c r="E443" s="509">
        <v>1161.3666666666668</v>
      </c>
      <c r="F443" s="509">
        <v>1117.3833333333334</v>
      </c>
      <c r="G443" s="509">
        <v>1089.5666666666668</v>
      </c>
      <c r="H443" s="509">
        <v>1233.1666666666667</v>
      </c>
      <c r="I443" s="509">
        <v>1260.9833333333333</v>
      </c>
      <c r="J443" s="509">
        <v>1304.9666666666667</v>
      </c>
      <c r="K443" s="508">
        <v>1217</v>
      </c>
      <c r="L443" s="508">
        <v>1145.2</v>
      </c>
      <c r="M443" s="508">
        <v>3.8286500000000001</v>
      </c>
    </row>
    <row r="444" spans="1:13">
      <c r="A444" s="254">
        <v>434</v>
      </c>
      <c r="B444" s="511" t="s">
        <v>275</v>
      </c>
      <c r="C444" s="508">
        <v>558.15</v>
      </c>
      <c r="D444" s="509">
        <v>560.65</v>
      </c>
      <c r="E444" s="509">
        <v>553.5</v>
      </c>
      <c r="F444" s="509">
        <v>548.85</v>
      </c>
      <c r="G444" s="509">
        <v>541.70000000000005</v>
      </c>
      <c r="H444" s="509">
        <v>565.29999999999995</v>
      </c>
      <c r="I444" s="509">
        <v>572.44999999999982</v>
      </c>
      <c r="J444" s="509">
        <v>577.09999999999991</v>
      </c>
      <c r="K444" s="508">
        <v>567.79999999999995</v>
      </c>
      <c r="L444" s="508">
        <v>556</v>
      </c>
      <c r="M444" s="508">
        <v>3.0203799999999998</v>
      </c>
    </row>
    <row r="445" spans="1:13">
      <c r="A445" s="254">
        <v>435</v>
      </c>
      <c r="B445" s="511" t="s">
        <v>500</v>
      </c>
      <c r="C445" s="508">
        <v>926.1</v>
      </c>
      <c r="D445" s="509">
        <v>930.16666666666663</v>
      </c>
      <c r="E445" s="509">
        <v>910.98333333333323</v>
      </c>
      <c r="F445" s="509">
        <v>895.86666666666656</v>
      </c>
      <c r="G445" s="509">
        <v>876.68333333333317</v>
      </c>
      <c r="H445" s="509">
        <v>945.2833333333333</v>
      </c>
      <c r="I445" s="509">
        <v>964.4666666666667</v>
      </c>
      <c r="J445" s="509">
        <v>979.58333333333337</v>
      </c>
      <c r="K445" s="508">
        <v>949.35</v>
      </c>
      <c r="L445" s="508">
        <v>915.05</v>
      </c>
      <c r="M445" s="508">
        <v>8.695E-2</v>
      </c>
    </row>
    <row r="446" spans="1:13">
      <c r="A446" s="254">
        <v>436</v>
      </c>
      <c r="B446" s="511" t="s">
        <v>501</v>
      </c>
      <c r="C446" s="508">
        <v>495.9</v>
      </c>
      <c r="D446" s="509">
        <v>498.9666666666667</v>
      </c>
      <c r="E446" s="509">
        <v>488.93333333333339</v>
      </c>
      <c r="F446" s="509">
        <v>481.9666666666667</v>
      </c>
      <c r="G446" s="509">
        <v>471.93333333333339</v>
      </c>
      <c r="H446" s="509">
        <v>505.93333333333339</v>
      </c>
      <c r="I446" s="509">
        <v>515.9666666666667</v>
      </c>
      <c r="J446" s="509">
        <v>522.93333333333339</v>
      </c>
      <c r="K446" s="508">
        <v>509</v>
      </c>
      <c r="L446" s="508">
        <v>492</v>
      </c>
      <c r="M446" s="508">
        <v>0.17163999999999999</v>
      </c>
    </row>
    <row r="447" spans="1:13">
      <c r="A447" s="254">
        <v>437</v>
      </c>
      <c r="B447" s="511" t="s">
        <v>502</v>
      </c>
      <c r="C447" s="508">
        <v>7111.35</v>
      </c>
      <c r="D447" s="509">
        <v>7197.5166666666673</v>
      </c>
      <c r="E447" s="509">
        <v>6974.9833333333345</v>
      </c>
      <c r="F447" s="509">
        <v>6838.6166666666668</v>
      </c>
      <c r="G447" s="509">
        <v>6616.0833333333339</v>
      </c>
      <c r="H447" s="509">
        <v>7333.883333333335</v>
      </c>
      <c r="I447" s="509">
        <v>7556.4166666666679</v>
      </c>
      <c r="J447" s="509">
        <v>7692.7833333333356</v>
      </c>
      <c r="K447" s="508">
        <v>7420.05</v>
      </c>
      <c r="L447" s="508">
        <v>7061.15</v>
      </c>
      <c r="M447" s="508">
        <v>7.2370000000000004E-2</v>
      </c>
    </row>
    <row r="448" spans="1:13">
      <c r="A448" s="254">
        <v>438</v>
      </c>
      <c r="B448" s="511" t="s">
        <v>503</v>
      </c>
      <c r="C448" s="508">
        <v>276.89999999999998</v>
      </c>
      <c r="D448" s="509">
        <v>276.3</v>
      </c>
      <c r="E448" s="509">
        <v>268.60000000000002</v>
      </c>
      <c r="F448" s="509">
        <v>260.3</v>
      </c>
      <c r="G448" s="509">
        <v>252.60000000000002</v>
      </c>
      <c r="H448" s="509">
        <v>284.60000000000002</v>
      </c>
      <c r="I448" s="509">
        <v>292.29999999999995</v>
      </c>
      <c r="J448" s="509">
        <v>300.60000000000002</v>
      </c>
      <c r="K448" s="508">
        <v>284</v>
      </c>
      <c r="L448" s="508">
        <v>268</v>
      </c>
      <c r="M448" s="508">
        <v>2.5345300000000002</v>
      </c>
    </row>
    <row r="449" spans="1:13">
      <c r="A449" s="254">
        <v>439</v>
      </c>
      <c r="B449" s="511" t="s">
        <v>504</v>
      </c>
      <c r="C449" s="508">
        <v>32.5</v>
      </c>
      <c r="D449" s="509">
        <v>31.583333333333332</v>
      </c>
      <c r="E449" s="509">
        <v>30.216666666666661</v>
      </c>
      <c r="F449" s="509">
        <v>27.93333333333333</v>
      </c>
      <c r="G449" s="509">
        <v>26.566666666666659</v>
      </c>
      <c r="H449" s="509">
        <v>33.86666666666666</v>
      </c>
      <c r="I449" s="509">
        <v>35.233333333333334</v>
      </c>
      <c r="J449" s="509">
        <v>37.516666666666666</v>
      </c>
      <c r="K449" s="508">
        <v>32.950000000000003</v>
      </c>
      <c r="L449" s="508">
        <v>29.3</v>
      </c>
      <c r="M449" s="508">
        <v>397.97381000000001</v>
      </c>
    </row>
    <row r="450" spans="1:13">
      <c r="A450" s="254">
        <v>440</v>
      </c>
      <c r="B450" s="511" t="s">
        <v>188</v>
      </c>
      <c r="C450" s="508">
        <v>616.54999999999995</v>
      </c>
      <c r="D450" s="509">
        <v>611</v>
      </c>
      <c r="E450" s="509">
        <v>601.15</v>
      </c>
      <c r="F450" s="509">
        <v>585.75</v>
      </c>
      <c r="G450" s="509">
        <v>575.9</v>
      </c>
      <c r="H450" s="509">
        <v>626.4</v>
      </c>
      <c r="I450" s="509">
        <v>636.24999999999989</v>
      </c>
      <c r="J450" s="509">
        <v>651.65</v>
      </c>
      <c r="K450" s="508">
        <v>620.85</v>
      </c>
      <c r="L450" s="508">
        <v>595.6</v>
      </c>
      <c r="M450" s="508">
        <v>52.84375</v>
      </c>
    </row>
    <row r="451" spans="1:13">
      <c r="A451" s="254">
        <v>441</v>
      </c>
      <c r="B451" s="511" t="s">
        <v>767</v>
      </c>
      <c r="C451" s="508">
        <v>15119.6</v>
      </c>
      <c r="D451" s="509">
        <v>15223.533333333333</v>
      </c>
      <c r="E451" s="509">
        <v>14947.066666666666</v>
      </c>
      <c r="F451" s="509">
        <v>14774.533333333333</v>
      </c>
      <c r="G451" s="509">
        <v>14498.066666666666</v>
      </c>
      <c r="H451" s="509">
        <v>15396.066666666666</v>
      </c>
      <c r="I451" s="509">
        <v>15672.533333333333</v>
      </c>
      <c r="J451" s="509">
        <v>15845.066666666666</v>
      </c>
      <c r="K451" s="508">
        <v>15500</v>
      </c>
      <c r="L451" s="508">
        <v>15051</v>
      </c>
      <c r="M451" s="508">
        <v>1.179E-2</v>
      </c>
    </row>
    <row r="452" spans="1:13">
      <c r="A452" s="254">
        <v>442</v>
      </c>
      <c r="B452" s="511" t="s">
        <v>177</v>
      </c>
      <c r="C452" s="508">
        <v>743.45</v>
      </c>
      <c r="D452" s="509">
        <v>743.4</v>
      </c>
      <c r="E452" s="509">
        <v>731.8</v>
      </c>
      <c r="F452" s="509">
        <v>720.15</v>
      </c>
      <c r="G452" s="509">
        <v>708.55</v>
      </c>
      <c r="H452" s="509">
        <v>755.05</v>
      </c>
      <c r="I452" s="509">
        <v>766.65000000000009</v>
      </c>
      <c r="J452" s="509">
        <v>778.3</v>
      </c>
      <c r="K452" s="508">
        <v>755</v>
      </c>
      <c r="L452" s="508">
        <v>731.75</v>
      </c>
      <c r="M452" s="508">
        <v>87.077219999999997</v>
      </c>
    </row>
    <row r="453" spans="1:13">
      <c r="A453" s="254">
        <v>443</v>
      </c>
      <c r="B453" s="511" t="s">
        <v>768</v>
      </c>
      <c r="C453" s="508">
        <v>131.75</v>
      </c>
      <c r="D453" s="509">
        <v>132.63333333333333</v>
      </c>
      <c r="E453" s="509">
        <v>128.31666666666666</v>
      </c>
      <c r="F453" s="509">
        <v>124.88333333333333</v>
      </c>
      <c r="G453" s="509">
        <v>120.56666666666666</v>
      </c>
      <c r="H453" s="509">
        <v>136.06666666666666</v>
      </c>
      <c r="I453" s="509">
        <v>140.38333333333333</v>
      </c>
      <c r="J453" s="509">
        <v>143.81666666666666</v>
      </c>
      <c r="K453" s="508">
        <v>136.94999999999999</v>
      </c>
      <c r="L453" s="508">
        <v>129.19999999999999</v>
      </c>
      <c r="M453" s="508">
        <v>83.504130000000004</v>
      </c>
    </row>
    <row r="454" spans="1:13">
      <c r="A454" s="254">
        <v>444</v>
      </c>
      <c r="B454" s="511" t="s">
        <v>769</v>
      </c>
      <c r="C454" s="508">
        <v>1114.8</v>
      </c>
      <c r="D454" s="509">
        <v>1108.2666666666667</v>
      </c>
      <c r="E454" s="509">
        <v>1092.5333333333333</v>
      </c>
      <c r="F454" s="509">
        <v>1070.2666666666667</v>
      </c>
      <c r="G454" s="509">
        <v>1054.5333333333333</v>
      </c>
      <c r="H454" s="509">
        <v>1130.5333333333333</v>
      </c>
      <c r="I454" s="509">
        <v>1146.2666666666664</v>
      </c>
      <c r="J454" s="509">
        <v>1168.5333333333333</v>
      </c>
      <c r="K454" s="508">
        <v>1124</v>
      </c>
      <c r="L454" s="508">
        <v>1086</v>
      </c>
      <c r="M454" s="508">
        <v>2.5315699999999999</v>
      </c>
    </row>
    <row r="455" spans="1:13">
      <c r="A455" s="254">
        <v>445</v>
      </c>
      <c r="B455" s="511" t="s">
        <v>183</v>
      </c>
      <c r="C455" s="508">
        <v>2924.2</v>
      </c>
      <c r="D455" s="509">
        <v>2930.3333333333335</v>
      </c>
      <c r="E455" s="509">
        <v>2895.666666666667</v>
      </c>
      <c r="F455" s="509">
        <v>2867.1333333333337</v>
      </c>
      <c r="G455" s="509">
        <v>2832.4666666666672</v>
      </c>
      <c r="H455" s="509">
        <v>2958.8666666666668</v>
      </c>
      <c r="I455" s="509">
        <v>2993.5333333333338</v>
      </c>
      <c r="J455" s="509">
        <v>3022.0666666666666</v>
      </c>
      <c r="K455" s="508">
        <v>2965</v>
      </c>
      <c r="L455" s="508">
        <v>2901.8</v>
      </c>
      <c r="M455" s="508">
        <v>32.658709999999999</v>
      </c>
    </row>
    <row r="456" spans="1:13">
      <c r="A456" s="254">
        <v>446</v>
      </c>
      <c r="B456" s="511" t="s">
        <v>805</v>
      </c>
      <c r="C456" s="508">
        <v>624.54999999999995</v>
      </c>
      <c r="D456" s="509">
        <v>620.75</v>
      </c>
      <c r="E456" s="509">
        <v>613</v>
      </c>
      <c r="F456" s="509">
        <v>601.45000000000005</v>
      </c>
      <c r="G456" s="509">
        <v>593.70000000000005</v>
      </c>
      <c r="H456" s="509">
        <v>632.29999999999995</v>
      </c>
      <c r="I456" s="509">
        <v>640.04999999999995</v>
      </c>
      <c r="J456" s="509">
        <v>651.59999999999991</v>
      </c>
      <c r="K456" s="508">
        <v>628.5</v>
      </c>
      <c r="L456" s="508">
        <v>609.20000000000005</v>
      </c>
      <c r="M456" s="508">
        <v>25.302430000000001</v>
      </c>
    </row>
    <row r="457" spans="1:13">
      <c r="A457" s="254">
        <v>447</v>
      </c>
      <c r="B457" s="511" t="s">
        <v>178</v>
      </c>
      <c r="C457" s="508">
        <v>2622.15</v>
      </c>
      <c r="D457" s="509">
        <v>2644.15</v>
      </c>
      <c r="E457" s="509">
        <v>2579.4500000000003</v>
      </c>
      <c r="F457" s="509">
        <v>2536.75</v>
      </c>
      <c r="G457" s="509">
        <v>2472.0500000000002</v>
      </c>
      <c r="H457" s="509">
        <v>2686.8500000000004</v>
      </c>
      <c r="I457" s="509">
        <v>2751.55</v>
      </c>
      <c r="J457" s="509">
        <v>2794.2500000000005</v>
      </c>
      <c r="K457" s="508">
        <v>2708.85</v>
      </c>
      <c r="L457" s="508">
        <v>2601.4499999999998</v>
      </c>
      <c r="M457" s="508">
        <v>3.0742799999999999</v>
      </c>
    </row>
    <row r="458" spans="1:13">
      <c r="A458" s="254">
        <v>448</v>
      </c>
      <c r="B458" s="511" t="s">
        <v>505</v>
      </c>
      <c r="C458" s="508">
        <v>1133.95</v>
      </c>
      <c r="D458" s="509">
        <v>1131.6166666666668</v>
      </c>
      <c r="E458" s="509">
        <v>1112.3333333333335</v>
      </c>
      <c r="F458" s="509">
        <v>1090.7166666666667</v>
      </c>
      <c r="G458" s="509">
        <v>1071.4333333333334</v>
      </c>
      <c r="H458" s="509">
        <v>1153.2333333333336</v>
      </c>
      <c r="I458" s="509">
        <v>1172.5166666666669</v>
      </c>
      <c r="J458" s="509">
        <v>1194.1333333333337</v>
      </c>
      <c r="K458" s="508">
        <v>1150.9000000000001</v>
      </c>
      <c r="L458" s="508">
        <v>1110</v>
      </c>
      <c r="M458" s="508">
        <v>0.59687000000000001</v>
      </c>
    </row>
    <row r="459" spans="1:13">
      <c r="A459" s="254">
        <v>449</v>
      </c>
      <c r="B459" s="511" t="s">
        <v>180</v>
      </c>
      <c r="C459" s="508">
        <v>132</v>
      </c>
      <c r="D459" s="509">
        <v>131.31666666666666</v>
      </c>
      <c r="E459" s="509">
        <v>129.93333333333334</v>
      </c>
      <c r="F459" s="509">
        <v>127.86666666666667</v>
      </c>
      <c r="G459" s="509">
        <v>126.48333333333335</v>
      </c>
      <c r="H459" s="509">
        <v>133.38333333333333</v>
      </c>
      <c r="I459" s="509">
        <v>134.76666666666665</v>
      </c>
      <c r="J459" s="509">
        <v>136.83333333333331</v>
      </c>
      <c r="K459" s="508">
        <v>132.69999999999999</v>
      </c>
      <c r="L459" s="508">
        <v>129.25</v>
      </c>
      <c r="M459" s="508">
        <v>49.038440000000001</v>
      </c>
    </row>
    <row r="460" spans="1:13">
      <c r="A460" s="254">
        <v>450</v>
      </c>
      <c r="B460" s="511" t="s">
        <v>179</v>
      </c>
      <c r="C460" s="508">
        <v>328.3</v>
      </c>
      <c r="D460" s="509">
        <v>327.61666666666673</v>
      </c>
      <c r="E460" s="509">
        <v>323.38333333333344</v>
      </c>
      <c r="F460" s="509">
        <v>318.4666666666667</v>
      </c>
      <c r="G460" s="509">
        <v>314.23333333333341</v>
      </c>
      <c r="H460" s="509">
        <v>332.53333333333347</v>
      </c>
      <c r="I460" s="509">
        <v>336.76666666666671</v>
      </c>
      <c r="J460" s="509">
        <v>341.68333333333351</v>
      </c>
      <c r="K460" s="508">
        <v>331.85</v>
      </c>
      <c r="L460" s="508">
        <v>322.7</v>
      </c>
      <c r="M460" s="508">
        <v>611.90868</v>
      </c>
    </row>
    <row r="461" spans="1:13">
      <c r="A461" s="254">
        <v>451</v>
      </c>
      <c r="B461" s="511" t="s">
        <v>181</v>
      </c>
      <c r="C461" s="508">
        <v>97.9</v>
      </c>
      <c r="D461" s="509">
        <v>97.649999999999991</v>
      </c>
      <c r="E461" s="509">
        <v>95.799999999999983</v>
      </c>
      <c r="F461" s="509">
        <v>93.699999999999989</v>
      </c>
      <c r="G461" s="509">
        <v>91.84999999999998</v>
      </c>
      <c r="H461" s="509">
        <v>99.749999999999986</v>
      </c>
      <c r="I461" s="509">
        <v>101.59999999999998</v>
      </c>
      <c r="J461" s="509">
        <v>103.69999999999999</v>
      </c>
      <c r="K461" s="508">
        <v>99.5</v>
      </c>
      <c r="L461" s="508">
        <v>95.55</v>
      </c>
      <c r="M461" s="508">
        <v>621.33609999999999</v>
      </c>
    </row>
    <row r="462" spans="1:13">
      <c r="A462" s="254">
        <v>452</v>
      </c>
      <c r="B462" s="511" t="s">
        <v>770</v>
      </c>
      <c r="C462" s="508">
        <v>47.05</v>
      </c>
      <c r="D462" s="509">
        <v>46.683333333333337</v>
      </c>
      <c r="E462" s="509">
        <v>46.016666666666673</v>
      </c>
      <c r="F462" s="509">
        <v>44.983333333333334</v>
      </c>
      <c r="G462" s="509">
        <v>44.31666666666667</v>
      </c>
      <c r="H462" s="509">
        <v>47.716666666666676</v>
      </c>
      <c r="I462" s="509">
        <v>48.383333333333333</v>
      </c>
      <c r="J462" s="509">
        <v>49.416666666666679</v>
      </c>
      <c r="K462" s="508">
        <v>47.35</v>
      </c>
      <c r="L462" s="508">
        <v>45.65</v>
      </c>
      <c r="M462" s="508">
        <v>80.322310000000002</v>
      </c>
    </row>
    <row r="463" spans="1:13">
      <c r="A463" s="254">
        <v>453</v>
      </c>
      <c r="B463" s="511" t="s">
        <v>182</v>
      </c>
      <c r="C463" s="508">
        <v>730.4</v>
      </c>
      <c r="D463" s="509">
        <v>726.66666666666663</v>
      </c>
      <c r="E463" s="509">
        <v>715.08333333333326</v>
      </c>
      <c r="F463" s="509">
        <v>699.76666666666665</v>
      </c>
      <c r="G463" s="509">
        <v>688.18333333333328</v>
      </c>
      <c r="H463" s="509">
        <v>741.98333333333323</v>
      </c>
      <c r="I463" s="509">
        <v>753.56666666666649</v>
      </c>
      <c r="J463" s="509">
        <v>768.88333333333321</v>
      </c>
      <c r="K463" s="508">
        <v>738.25</v>
      </c>
      <c r="L463" s="508">
        <v>711.35</v>
      </c>
      <c r="M463" s="508">
        <v>140.58645999999999</v>
      </c>
    </row>
    <row r="464" spans="1:13">
      <c r="A464" s="254">
        <v>454</v>
      </c>
      <c r="B464" s="511" t="s">
        <v>506</v>
      </c>
      <c r="C464" s="508">
        <v>3591.25</v>
      </c>
      <c r="D464" s="509">
        <v>3611.0166666666664</v>
      </c>
      <c r="E464" s="509">
        <v>3383.0333333333328</v>
      </c>
      <c r="F464" s="509">
        <v>3174.8166666666666</v>
      </c>
      <c r="G464" s="509">
        <v>2946.833333333333</v>
      </c>
      <c r="H464" s="509">
        <v>3819.2333333333327</v>
      </c>
      <c r="I464" s="509">
        <v>4047.2166666666662</v>
      </c>
      <c r="J464" s="509">
        <v>4255.4333333333325</v>
      </c>
      <c r="K464" s="508">
        <v>3839</v>
      </c>
      <c r="L464" s="508">
        <v>3402.8</v>
      </c>
      <c r="M464" s="508">
        <v>0.93698999999999999</v>
      </c>
    </row>
    <row r="465" spans="1:13">
      <c r="A465" s="254">
        <v>455</v>
      </c>
      <c r="B465" s="511" t="s">
        <v>184</v>
      </c>
      <c r="C465" s="508">
        <v>936</v>
      </c>
      <c r="D465" s="509">
        <v>939.7833333333333</v>
      </c>
      <c r="E465" s="509">
        <v>922.56666666666661</v>
      </c>
      <c r="F465" s="509">
        <v>909.13333333333333</v>
      </c>
      <c r="G465" s="509">
        <v>891.91666666666663</v>
      </c>
      <c r="H465" s="509">
        <v>953.21666666666658</v>
      </c>
      <c r="I465" s="509">
        <v>970.43333333333328</v>
      </c>
      <c r="J465" s="509">
        <v>983.86666666666656</v>
      </c>
      <c r="K465" s="508">
        <v>957</v>
      </c>
      <c r="L465" s="508">
        <v>926.35</v>
      </c>
      <c r="M465" s="508">
        <v>34.29569</v>
      </c>
    </row>
    <row r="466" spans="1:13">
      <c r="A466" s="254">
        <v>456</v>
      </c>
      <c r="B466" s="511" t="s">
        <v>276</v>
      </c>
      <c r="C466" s="508">
        <v>156.05000000000001</v>
      </c>
      <c r="D466" s="509">
        <v>156.23333333333332</v>
      </c>
      <c r="E466" s="509">
        <v>152.01666666666665</v>
      </c>
      <c r="F466" s="509">
        <v>147.98333333333332</v>
      </c>
      <c r="G466" s="509">
        <v>143.76666666666665</v>
      </c>
      <c r="H466" s="509">
        <v>160.26666666666665</v>
      </c>
      <c r="I466" s="509">
        <v>164.48333333333329</v>
      </c>
      <c r="J466" s="509">
        <v>168.51666666666665</v>
      </c>
      <c r="K466" s="508">
        <v>160.44999999999999</v>
      </c>
      <c r="L466" s="508">
        <v>152.19999999999999</v>
      </c>
      <c r="M466" s="508">
        <v>13.70946</v>
      </c>
    </row>
    <row r="467" spans="1:13">
      <c r="A467" s="254">
        <v>457</v>
      </c>
      <c r="B467" s="511" t="s">
        <v>164</v>
      </c>
      <c r="C467" s="508">
        <v>995.95</v>
      </c>
      <c r="D467" s="509">
        <v>987.98333333333323</v>
      </c>
      <c r="E467" s="509">
        <v>975.96666666666647</v>
      </c>
      <c r="F467" s="509">
        <v>955.98333333333323</v>
      </c>
      <c r="G467" s="509">
        <v>943.96666666666647</v>
      </c>
      <c r="H467" s="509">
        <v>1007.9666666666665</v>
      </c>
      <c r="I467" s="509">
        <v>1019.9833333333331</v>
      </c>
      <c r="J467" s="509">
        <v>1039.9666666666665</v>
      </c>
      <c r="K467" s="508">
        <v>1000</v>
      </c>
      <c r="L467" s="508">
        <v>968</v>
      </c>
      <c r="M467" s="508">
        <v>5.5769000000000002</v>
      </c>
    </row>
    <row r="468" spans="1:13">
      <c r="A468" s="254">
        <v>458</v>
      </c>
      <c r="B468" s="511" t="s">
        <v>507</v>
      </c>
      <c r="C468" s="508">
        <v>1397.8</v>
      </c>
      <c r="D468" s="509">
        <v>1398.5333333333335</v>
      </c>
      <c r="E468" s="509">
        <v>1364.2666666666671</v>
      </c>
      <c r="F468" s="509">
        <v>1330.7333333333336</v>
      </c>
      <c r="G468" s="509">
        <v>1296.4666666666672</v>
      </c>
      <c r="H468" s="509">
        <v>1432.0666666666671</v>
      </c>
      <c r="I468" s="509">
        <v>1466.3333333333335</v>
      </c>
      <c r="J468" s="509">
        <v>1499.866666666667</v>
      </c>
      <c r="K468" s="508">
        <v>1432.8</v>
      </c>
      <c r="L468" s="508">
        <v>1365</v>
      </c>
      <c r="M468" s="508">
        <v>1.17411</v>
      </c>
    </row>
    <row r="469" spans="1:13">
      <c r="A469" s="254">
        <v>459</v>
      </c>
      <c r="B469" s="511" t="s">
        <v>508</v>
      </c>
      <c r="C469" s="508">
        <v>920.7</v>
      </c>
      <c r="D469" s="509">
        <v>917.31666666666661</v>
      </c>
      <c r="E469" s="509">
        <v>909.63333333333321</v>
      </c>
      <c r="F469" s="509">
        <v>898.56666666666661</v>
      </c>
      <c r="G469" s="509">
        <v>890.88333333333321</v>
      </c>
      <c r="H469" s="509">
        <v>928.38333333333321</v>
      </c>
      <c r="I469" s="509">
        <v>936.06666666666661</v>
      </c>
      <c r="J469" s="509">
        <v>947.13333333333321</v>
      </c>
      <c r="K469" s="508">
        <v>925</v>
      </c>
      <c r="L469" s="508">
        <v>906.25</v>
      </c>
      <c r="M469" s="508">
        <v>1.1332899999999999</v>
      </c>
    </row>
    <row r="470" spans="1:13">
      <c r="A470" s="254">
        <v>460</v>
      </c>
      <c r="B470" s="511" t="s">
        <v>509</v>
      </c>
      <c r="C470" s="508">
        <v>1264.75</v>
      </c>
      <c r="D470" s="509">
        <v>1276.3500000000001</v>
      </c>
      <c r="E470" s="509">
        <v>1246.7000000000003</v>
      </c>
      <c r="F470" s="509">
        <v>1228.6500000000001</v>
      </c>
      <c r="G470" s="509">
        <v>1199.0000000000002</v>
      </c>
      <c r="H470" s="509">
        <v>1294.4000000000003</v>
      </c>
      <c r="I470" s="509">
        <v>1324.0500000000004</v>
      </c>
      <c r="J470" s="509">
        <v>1342.1000000000004</v>
      </c>
      <c r="K470" s="508">
        <v>1306</v>
      </c>
      <c r="L470" s="508">
        <v>1258.3</v>
      </c>
      <c r="M470" s="508">
        <v>0.14255000000000001</v>
      </c>
    </row>
    <row r="471" spans="1:13">
      <c r="A471" s="254">
        <v>461</v>
      </c>
      <c r="B471" s="511" t="s">
        <v>185</v>
      </c>
      <c r="C471" s="508">
        <v>1452.15</v>
      </c>
      <c r="D471" s="509">
        <v>1444.9166666666667</v>
      </c>
      <c r="E471" s="509">
        <v>1423.8333333333335</v>
      </c>
      <c r="F471" s="509">
        <v>1395.5166666666667</v>
      </c>
      <c r="G471" s="509">
        <v>1374.4333333333334</v>
      </c>
      <c r="H471" s="509">
        <v>1473.2333333333336</v>
      </c>
      <c r="I471" s="509">
        <v>1494.3166666666671</v>
      </c>
      <c r="J471" s="509">
        <v>1522.6333333333337</v>
      </c>
      <c r="K471" s="508">
        <v>1466</v>
      </c>
      <c r="L471" s="508">
        <v>1416.6</v>
      </c>
      <c r="M471" s="508">
        <v>19.620419999999999</v>
      </c>
    </row>
    <row r="472" spans="1:13">
      <c r="A472" s="254">
        <v>462</v>
      </c>
      <c r="B472" s="511" t="s">
        <v>186</v>
      </c>
      <c r="C472" s="508">
        <v>2439.6999999999998</v>
      </c>
      <c r="D472" s="509">
        <v>2429.9</v>
      </c>
      <c r="E472" s="509">
        <v>2409.8000000000002</v>
      </c>
      <c r="F472" s="509">
        <v>2379.9</v>
      </c>
      <c r="G472" s="509">
        <v>2359.8000000000002</v>
      </c>
      <c r="H472" s="509">
        <v>2459.8000000000002</v>
      </c>
      <c r="I472" s="509">
        <v>2479.8999999999996</v>
      </c>
      <c r="J472" s="509">
        <v>2509.8000000000002</v>
      </c>
      <c r="K472" s="508">
        <v>2450</v>
      </c>
      <c r="L472" s="508">
        <v>2400</v>
      </c>
      <c r="M472" s="508">
        <v>3.7589999999999999</v>
      </c>
    </row>
    <row r="473" spans="1:13">
      <c r="A473" s="254">
        <v>463</v>
      </c>
      <c r="B473" s="511" t="s">
        <v>187</v>
      </c>
      <c r="C473" s="508">
        <v>385.15</v>
      </c>
      <c r="D473" s="509">
        <v>384.41666666666669</v>
      </c>
      <c r="E473" s="509">
        <v>380.38333333333338</v>
      </c>
      <c r="F473" s="509">
        <v>375.61666666666667</v>
      </c>
      <c r="G473" s="509">
        <v>371.58333333333337</v>
      </c>
      <c r="H473" s="509">
        <v>389.18333333333339</v>
      </c>
      <c r="I473" s="509">
        <v>393.2166666666667</v>
      </c>
      <c r="J473" s="509">
        <v>397.98333333333341</v>
      </c>
      <c r="K473" s="508">
        <v>388.45</v>
      </c>
      <c r="L473" s="508">
        <v>379.65</v>
      </c>
      <c r="M473" s="508">
        <v>13.761240000000001</v>
      </c>
    </row>
    <row r="474" spans="1:13">
      <c r="A474" s="254">
        <v>464</v>
      </c>
      <c r="B474" s="511" t="s">
        <v>510</v>
      </c>
      <c r="C474" s="508">
        <v>830.4</v>
      </c>
      <c r="D474" s="509">
        <v>825.65</v>
      </c>
      <c r="E474" s="509">
        <v>811.4</v>
      </c>
      <c r="F474" s="509">
        <v>792.4</v>
      </c>
      <c r="G474" s="509">
        <v>778.15</v>
      </c>
      <c r="H474" s="509">
        <v>844.65</v>
      </c>
      <c r="I474" s="509">
        <v>858.9</v>
      </c>
      <c r="J474" s="509">
        <v>877.9</v>
      </c>
      <c r="K474" s="508">
        <v>839.9</v>
      </c>
      <c r="L474" s="508">
        <v>806.65</v>
      </c>
      <c r="M474" s="508">
        <v>4.4282199999999996</v>
      </c>
    </row>
    <row r="475" spans="1:13">
      <c r="A475" s="254">
        <v>465</v>
      </c>
      <c r="B475" s="511" t="s">
        <v>511</v>
      </c>
      <c r="C475" s="508">
        <v>13.75</v>
      </c>
      <c r="D475" s="509">
        <v>13.85</v>
      </c>
      <c r="E475" s="509">
        <v>13.649999999999999</v>
      </c>
      <c r="F475" s="509">
        <v>13.549999999999999</v>
      </c>
      <c r="G475" s="509">
        <v>13.349999999999998</v>
      </c>
      <c r="H475" s="509">
        <v>13.95</v>
      </c>
      <c r="I475" s="509">
        <v>14.149999999999999</v>
      </c>
      <c r="J475" s="509">
        <v>14.25</v>
      </c>
      <c r="K475" s="508">
        <v>14.05</v>
      </c>
      <c r="L475" s="508">
        <v>13.75</v>
      </c>
      <c r="M475" s="508">
        <v>82.491669999999999</v>
      </c>
    </row>
    <row r="476" spans="1:13">
      <c r="A476" s="254">
        <v>466</v>
      </c>
      <c r="B476" s="511" t="s">
        <v>512</v>
      </c>
      <c r="C476" s="508">
        <v>1041.4000000000001</v>
      </c>
      <c r="D476" s="509">
        <v>1048.1333333333334</v>
      </c>
      <c r="E476" s="509">
        <v>1014.2666666666669</v>
      </c>
      <c r="F476" s="509">
        <v>987.13333333333344</v>
      </c>
      <c r="G476" s="509">
        <v>953.26666666666688</v>
      </c>
      <c r="H476" s="509">
        <v>1075.2666666666669</v>
      </c>
      <c r="I476" s="509">
        <v>1109.1333333333332</v>
      </c>
      <c r="J476" s="509">
        <v>1136.2666666666669</v>
      </c>
      <c r="K476" s="508">
        <v>1082</v>
      </c>
      <c r="L476" s="508">
        <v>1021</v>
      </c>
      <c r="M476" s="508">
        <v>2.2670499999999998</v>
      </c>
    </row>
    <row r="477" spans="1:13">
      <c r="A477" s="254">
        <v>467</v>
      </c>
      <c r="B477" s="511" t="s">
        <v>513</v>
      </c>
      <c r="C477" s="508">
        <v>13.75</v>
      </c>
      <c r="D477" s="509">
        <v>13.85</v>
      </c>
      <c r="E477" s="509">
        <v>13.45</v>
      </c>
      <c r="F477" s="509">
        <v>13.15</v>
      </c>
      <c r="G477" s="509">
        <v>12.75</v>
      </c>
      <c r="H477" s="509">
        <v>14.149999999999999</v>
      </c>
      <c r="I477" s="509">
        <v>14.55</v>
      </c>
      <c r="J477" s="509">
        <v>14.849999999999998</v>
      </c>
      <c r="K477" s="508">
        <v>14.25</v>
      </c>
      <c r="L477" s="508">
        <v>13.55</v>
      </c>
      <c r="M477" s="508">
        <v>54.245260000000002</v>
      </c>
    </row>
    <row r="478" spans="1:13">
      <c r="A478" s="254">
        <v>468</v>
      </c>
      <c r="B478" s="511" t="s">
        <v>514</v>
      </c>
      <c r="C478" s="508">
        <v>364.9</v>
      </c>
      <c r="D478" s="509">
        <v>364.9666666666667</v>
      </c>
      <c r="E478" s="509">
        <v>359.93333333333339</v>
      </c>
      <c r="F478" s="509">
        <v>354.9666666666667</v>
      </c>
      <c r="G478" s="509">
        <v>349.93333333333339</v>
      </c>
      <c r="H478" s="509">
        <v>369.93333333333339</v>
      </c>
      <c r="I478" s="509">
        <v>374.9666666666667</v>
      </c>
      <c r="J478" s="509">
        <v>379.93333333333339</v>
      </c>
      <c r="K478" s="508">
        <v>370</v>
      </c>
      <c r="L478" s="508">
        <v>360</v>
      </c>
      <c r="M478" s="508">
        <v>1.08266</v>
      </c>
    </row>
    <row r="479" spans="1:13">
      <c r="A479" s="254">
        <v>469</v>
      </c>
      <c r="B479" s="511" t="s">
        <v>193</v>
      </c>
      <c r="C479" s="508">
        <v>590.6</v>
      </c>
      <c r="D479" s="509">
        <v>584.43333333333339</v>
      </c>
      <c r="E479" s="509">
        <v>576.16666666666674</v>
      </c>
      <c r="F479" s="509">
        <v>561.73333333333335</v>
      </c>
      <c r="G479" s="509">
        <v>553.4666666666667</v>
      </c>
      <c r="H479" s="509">
        <v>598.86666666666679</v>
      </c>
      <c r="I479" s="509">
        <v>607.13333333333344</v>
      </c>
      <c r="J479" s="509">
        <v>621.56666666666683</v>
      </c>
      <c r="K479" s="508">
        <v>592.70000000000005</v>
      </c>
      <c r="L479" s="508">
        <v>570</v>
      </c>
      <c r="M479" s="508">
        <v>85.70035</v>
      </c>
    </row>
    <row r="480" spans="1:13">
      <c r="A480" s="254">
        <v>470</v>
      </c>
      <c r="B480" s="511" t="s">
        <v>190</v>
      </c>
      <c r="C480" s="508">
        <v>246.05</v>
      </c>
      <c r="D480" s="509">
        <v>247.91666666666666</v>
      </c>
      <c r="E480" s="509">
        <v>242.23333333333332</v>
      </c>
      <c r="F480" s="509">
        <v>238.41666666666666</v>
      </c>
      <c r="G480" s="509">
        <v>232.73333333333332</v>
      </c>
      <c r="H480" s="509">
        <v>251.73333333333332</v>
      </c>
      <c r="I480" s="509">
        <v>257.41666666666663</v>
      </c>
      <c r="J480" s="509">
        <v>261.23333333333335</v>
      </c>
      <c r="K480" s="508">
        <v>253.6</v>
      </c>
      <c r="L480" s="508">
        <v>244.1</v>
      </c>
      <c r="M480" s="508">
        <v>6.4568300000000001</v>
      </c>
    </row>
    <row r="481" spans="1:13">
      <c r="A481" s="254">
        <v>471</v>
      </c>
      <c r="B481" s="511" t="s">
        <v>785</v>
      </c>
      <c r="C481" s="508">
        <v>33.85</v>
      </c>
      <c r="D481" s="509">
        <v>34</v>
      </c>
      <c r="E481" s="509">
        <v>33.5</v>
      </c>
      <c r="F481" s="509">
        <v>33.15</v>
      </c>
      <c r="G481" s="509">
        <v>32.65</v>
      </c>
      <c r="H481" s="509">
        <v>34.35</v>
      </c>
      <c r="I481" s="509">
        <v>34.85</v>
      </c>
      <c r="J481" s="509">
        <v>35.200000000000003</v>
      </c>
      <c r="K481" s="508">
        <v>34.5</v>
      </c>
      <c r="L481" s="508">
        <v>33.65</v>
      </c>
      <c r="M481" s="508">
        <v>23.10689</v>
      </c>
    </row>
    <row r="482" spans="1:13">
      <c r="A482" s="254">
        <v>472</v>
      </c>
      <c r="B482" s="511" t="s">
        <v>191</v>
      </c>
      <c r="C482" s="508">
        <v>6365.05</v>
      </c>
      <c r="D482" s="509">
        <v>6308.4833333333336</v>
      </c>
      <c r="E482" s="509">
        <v>6227.166666666667</v>
      </c>
      <c r="F482" s="509">
        <v>6089.2833333333338</v>
      </c>
      <c r="G482" s="509">
        <v>6007.9666666666672</v>
      </c>
      <c r="H482" s="509">
        <v>6446.3666666666668</v>
      </c>
      <c r="I482" s="509">
        <v>6527.6833333333325</v>
      </c>
      <c r="J482" s="509">
        <v>6665.5666666666666</v>
      </c>
      <c r="K482" s="508">
        <v>6389.8</v>
      </c>
      <c r="L482" s="508">
        <v>6170.6</v>
      </c>
      <c r="M482" s="508">
        <v>6.0930200000000001</v>
      </c>
    </row>
    <row r="483" spans="1:13">
      <c r="A483" s="254">
        <v>473</v>
      </c>
      <c r="B483" s="511" t="s">
        <v>192</v>
      </c>
      <c r="C483" s="508">
        <v>40.049999999999997</v>
      </c>
      <c r="D483" s="509">
        <v>40.466666666666669</v>
      </c>
      <c r="E483" s="509">
        <v>39.483333333333334</v>
      </c>
      <c r="F483" s="509">
        <v>38.916666666666664</v>
      </c>
      <c r="G483" s="509">
        <v>37.93333333333333</v>
      </c>
      <c r="H483" s="509">
        <v>41.033333333333339</v>
      </c>
      <c r="I483" s="509">
        <v>42.016666666666673</v>
      </c>
      <c r="J483" s="509">
        <v>42.583333333333343</v>
      </c>
      <c r="K483" s="508">
        <v>41.45</v>
      </c>
      <c r="L483" s="508">
        <v>39.9</v>
      </c>
      <c r="M483" s="508">
        <v>81.849720000000005</v>
      </c>
    </row>
    <row r="484" spans="1:13">
      <c r="A484" s="254">
        <v>474</v>
      </c>
      <c r="B484" s="511" t="s">
        <v>189</v>
      </c>
      <c r="C484" s="508">
        <v>1188.75</v>
      </c>
      <c r="D484" s="509">
        <v>1181.0166666666667</v>
      </c>
      <c r="E484" s="509">
        <v>1167.8333333333333</v>
      </c>
      <c r="F484" s="509">
        <v>1146.9166666666665</v>
      </c>
      <c r="G484" s="509">
        <v>1133.7333333333331</v>
      </c>
      <c r="H484" s="509">
        <v>1201.9333333333334</v>
      </c>
      <c r="I484" s="509">
        <v>1215.1166666666668</v>
      </c>
      <c r="J484" s="509">
        <v>1236.0333333333335</v>
      </c>
      <c r="K484" s="508">
        <v>1194.2</v>
      </c>
      <c r="L484" s="508">
        <v>1160.0999999999999</v>
      </c>
      <c r="M484" s="508">
        <v>2.2787799999999998</v>
      </c>
    </row>
    <row r="485" spans="1:13">
      <c r="A485" s="254">
        <v>475</v>
      </c>
      <c r="B485" s="511" t="s">
        <v>141</v>
      </c>
      <c r="C485" s="508">
        <v>546.35</v>
      </c>
      <c r="D485" s="509">
        <v>542.01666666666665</v>
      </c>
      <c r="E485" s="509">
        <v>536.5333333333333</v>
      </c>
      <c r="F485" s="509">
        <v>526.7166666666667</v>
      </c>
      <c r="G485" s="509">
        <v>521.23333333333335</v>
      </c>
      <c r="H485" s="509">
        <v>551.83333333333326</v>
      </c>
      <c r="I485" s="509">
        <v>557.31666666666661</v>
      </c>
      <c r="J485" s="509">
        <v>567.13333333333321</v>
      </c>
      <c r="K485" s="508">
        <v>547.5</v>
      </c>
      <c r="L485" s="508">
        <v>532.20000000000005</v>
      </c>
      <c r="M485" s="508">
        <v>16.33766</v>
      </c>
    </row>
    <row r="486" spans="1:13">
      <c r="A486" s="254">
        <v>476</v>
      </c>
      <c r="B486" s="511" t="s">
        <v>277</v>
      </c>
      <c r="C486" s="508">
        <v>222.15</v>
      </c>
      <c r="D486" s="509">
        <v>223.96666666666667</v>
      </c>
      <c r="E486" s="509">
        <v>218.78333333333333</v>
      </c>
      <c r="F486" s="509">
        <v>215.41666666666666</v>
      </c>
      <c r="G486" s="509">
        <v>210.23333333333332</v>
      </c>
      <c r="H486" s="509">
        <v>227.33333333333334</v>
      </c>
      <c r="I486" s="509">
        <v>232.51666666666668</v>
      </c>
      <c r="J486" s="509">
        <v>235.88333333333335</v>
      </c>
      <c r="K486" s="508">
        <v>229.15</v>
      </c>
      <c r="L486" s="508">
        <v>220.6</v>
      </c>
      <c r="M486" s="508">
        <v>6.9314</v>
      </c>
    </row>
    <row r="487" spans="1:13">
      <c r="A487" s="254">
        <v>477</v>
      </c>
      <c r="B487" s="511" t="s">
        <v>515</v>
      </c>
      <c r="C487" s="508">
        <v>2620.8000000000002</v>
      </c>
      <c r="D487" s="509">
        <v>2629.9333333333334</v>
      </c>
      <c r="E487" s="509">
        <v>2590.8666666666668</v>
      </c>
      <c r="F487" s="509">
        <v>2560.9333333333334</v>
      </c>
      <c r="G487" s="509">
        <v>2521.8666666666668</v>
      </c>
      <c r="H487" s="509">
        <v>2659.8666666666668</v>
      </c>
      <c r="I487" s="509">
        <v>2698.9333333333334</v>
      </c>
      <c r="J487" s="509">
        <v>2728.8666666666668</v>
      </c>
      <c r="K487" s="508">
        <v>2669</v>
      </c>
      <c r="L487" s="508">
        <v>2600</v>
      </c>
      <c r="M487" s="508">
        <v>0.15139</v>
      </c>
    </row>
    <row r="488" spans="1:13">
      <c r="A488" s="254">
        <v>478</v>
      </c>
      <c r="B488" s="511" t="s">
        <v>516</v>
      </c>
      <c r="C488" s="508">
        <v>406.15</v>
      </c>
      <c r="D488" s="509">
        <v>404.88333333333338</v>
      </c>
      <c r="E488" s="509">
        <v>397.26666666666677</v>
      </c>
      <c r="F488" s="509">
        <v>388.38333333333338</v>
      </c>
      <c r="G488" s="509">
        <v>380.76666666666677</v>
      </c>
      <c r="H488" s="509">
        <v>413.76666666666677</v>
      </c>
      <c r="I488" s="509">
        <v>421.38333333333344</v>
      </c>
      <c r="J488" s="509">
        <v>430.26666666666677</v>
      </c>
      <c r="K488" s="508">
        <v>412.5</v>
      </c>
      <c r="L488" s="508">
        <v>396</v>
      </c>
      <c r="M488" s="508">
        <v>15.641550000000001</v>
      </c>
    </row>
    <row r="489" spans="1:13">
      <c r="A489" s="254">
        <v>479</v>
      </c>
      <c r="B489" s="511" t="s">
        <v>517</v>
      </c>
      <c r="C489" s="508">
        <v>258.75</v>
      </c>
      <c r="D489" s="509">
        <v>260.61666666666667</v>
      </c>
      <c r="E489" s="509">
        <v>254.23333333333335</v>
      </c>
      <c r="F489" s="509">
        <v>249.7166666666667</v>
      </c>
      <c r="G489" s="509">
        <v>243.33333333333337</v>
      </c>
      <c r="H489" s="509">
        <v>265.13333333333333</v>
      </c>
      <c r="I489" s="509">
        <v>271.51666666666665</v>
      </c>
      <c r="J489" s="509">
        <v>276.0333333333333</v>
      </c>
      <c r="K489" s="508">
        <v>267</v>
      </c>
      <c r="L489" s="508">
        <v>256.10000000000002</v>
      </c>
      <c r="M489" s="508">
        <v>1.1214500000000001</v>
      </c>
    </row>
    <row r="490" spans="1:13">
      <c r="A490" s="254">
        <v>480</v>
      </c>
      <c r="B490" s="511" t="s">
        <v>518</v>
      </c>
      <c r="C490" s="508">
        <v>3430.55</v>
      </c>
      <c r="D490" s="509">
        <v>3444.6</v>
      </c>
      <c r="E490" s="509">
        <v>3398</v>
      </c>
      <c r="F490" s="509">
        <v>3365.4500000000003</v>
      </c>
      <c r="G490" s="509">
        <v>3318.8500000000004</v>
      </c>
      <c r="H490" s="509">
        <v>3477.1499999999996</v>
      </c>
      <c r="I490" s="509">
        <v>3523.7499999999991</v>
      </c>
      <c r="J490" s="509">
        <v>3556.2999999999993</v>
      </c>
      <c r="K490" s="508">
        <v>3491.2</v>
      </c>
      <c r="L490" s="508">
        <v>3412.05</v>
      </c>
      <c r="M490" s="508">
        <v>0.24903</v>
      </c>
    </row>
    <row r="491" spans="1:13">
      <c r="A491" s="254">
        <v>481</v>
      </c>
      <c r="B491" s="511" t="s">
        <v>519</v>
      </c>
      <c r="C491" s="508">
        <v>3557.85</v>
      </c>
      <c r="D491" s="509">
        <v>3546.25</v>
      </c>
      <c r="E491" s="509">
        <v>3483.6</v>
      </c>
      <c r="F491" s="509">
        <v>3409.35</v>
      </c>
      <c r="G491" s="509">
        <v>3346.7</v>
      </c>
      <c r="H491" s="509">
        <v>3620.5</v>
      </c>
      <c r="I491" s="509">
        <v>3683.1499999999996</v>
      </c>
      <c r="J491" s="509">
        <v>3757.4</v>
      </c>
      <c r="K491" s="508">
        <v>3608.9</v>
      </c>
      <c r="L491" s="508">
        <v>3472</v>
      </c>
      <c r="M491" s="508">
        <v>0.41704000000000002</v>
      </c>
    </row>
    <row r="492" spans="1:13">
      <c r="A492" s="254">
        <v>482</v>
      </c>
      <c r="B492" s="511" t="s">
        <v>520</v>
      </c>
      <c r="C492" s="508">
        <v>52.9</v>
      </c>
      <c r="D492" s="509">
        <v>53.25</v>
      </c>
      <c r="E492" s="509">
        <v>52.15</v>
      </c>
      <c r="F492" s="509">
        <v>51.4</v>
      </c>
      <c r="G492" s="509">
        <v>50.3</v>
      </c>
      <c r="H492" s="509">
        <v>54</v>
      </c>
      <c r="I492" s="509">
        <v>55.099999999999994</v>
      </c>
      <c r="J492" s="509">
        <v>55.85</v>
      </c>
      <c r="K492" s="508">
        <v>54.35</v>
      </c>
      <c r="L492" s="508">
        <v>52.5</v>
      </c>
      <c r="M492" s="508">
        <v>12.983639999999999</v>
      </c>
    </row>
    <row r="493" spans="1:13">
      <c r="A493" s="254">
        <v>483</v>
      </c>
      <c r="B493" s="511" t="s">
        <v>521</v>
      </c>
      <c r="C493" s="508">
        <v>1176.2</v>
      </c>
      <c r="D493" s="509">
        <v>1183.5333333333335</v>
      </c>
      <c r="E493" s="509">
        <v>1142.666666666667</v>
      </c>
      <c r="F493" s="509">
        <v>1109.1333333333334</v>
      </c>
      <c r="G493" s="509">
        <v>1068.2666666666669</v>
      </c>
      <c r="H493" s="509">
        <v>1217.0666666666671</v>
      </c>
      <c r="I493" s="509">
        <v>1257.9333333333334</v>
      </c>
      <c r="J493" s="509">
        <v>1291.4666666666672</v>
      </c>
      <c r="K493" s="508">
        <v>1224.4000000000001</v>
      </c>
      <c r="L493" s="508">
        <v>1150</v>
      </c>
      <c r="M493" s="508">
        <v>0.53085000000000004</v>
      </c>
    </row>
    <row r="494" spans="1:13">
      <c r="A494" s="254">
        <v>484</v>
      </c>
      <c r="B494" s="511" t="s">
        <v>278</v>
      </c>
      <c r="C494" s="508">
        <v>410.75</v>
      </c>
      <c r="D494" s="509">
        <v>409.48333333333335</v>
      </c>
      <c r="E494" s="509">
        <v>404.01666666666671</v>
      </c>
      <c r="F494" s="509">
        <v>397.28333333333336</v>
      </c>
      <c r="G494" s="509">
        <v>391.81666666666672</v>
      </c>
      <c r="H494" s="509">
        <v>416.2166666666667</v>
      </c>
      <c r="I494" s="509">
        <v>421.68333333333339</v>
      </c>
      <c r="J494" s="509">
        <v>428.41666666666669</v>
      </c>
      <c r="K494" s="508">
        <v>414.95</v>
      </c>
      <c r="L494" s="508">
        <v>402.75</v>
      </c>
      <c r="M494" s="508">
        <v>1.1806300000000001</v>
      </c>
    </row>
    <row r="495" spans="1:13">
      <c r="A495" s="254">
        <v>485</v>
      </c>
      <c r="B495" s="511" t="s">
        <v>522</v>
      </c>
      <c r="C495" s="508">
        <v>1044.95</v>
      </c>
      <c r="D495" s="509">
        <v>1041.0166666666667</v>
      </c>
      <c r="E495" s="509">
        <v>1012.0333333333333</v>
      </c>
      <c r="F495" s="509">
        <v>979.11666666666667</v>
      </c>
      <c r="G495" s="509">
        <v>950.13333333333333</v>
      </c>
      <c r="H495" s="509">
        <v>1073.9333333333334</v>
      </c>
      <c r="I495" s="509">
        <v>1102.9166666666665</v>
      </c>
      <c r="J495" s="509">
        <v>1135.8333333333333</v>
      </c>
      <c r="K495" s="508">
        <v>1070</v>
      </c>
      <c r="L495" s="508">
        <v>1008.1</v>
      </c>
      <c r="M495" s="508">
        <v>3.8726400000000001</v>
      </c>
    </row>
    <row r="496" spans="1:13">
      <c r="A496" s="254">
        <v>486</v>
      </c>
      <c r="B496" s="511" t="s">
        <v>523</v>
      </c>
      <c r="C496" s="508">
        <v>1597.3</v>
      </c>
      <c r="D496" s="509">
        <v>1603.45</v>
      </c>
      <c r="E496" s="509">
        <v>1583.9</v>
      </c>
      <c r="F496" s="509">
        <v>1570.5</v>
      </c>
      <c r="G496" s="509">
        <v>1550.95</v>
      </c>
      <c r="H496" s="509">
        <v>1616.8500000000001</v>
      </c>
      <c r="I496" s="509">
        <v>1636.3999999999999</v>
      </c>
      <c r="J496" s="509">
        <v>1649.8000000000002</v>
      </c>
      <c r="K496" s="508">
        <v>1623</v>
      </c>
      <c r="L496" s="508">
        <v>1590.05</v>
      </c>
      <c r="M496" s="508">
        <v>0.39405000000000001</v>
      </c>
    </row>
    <row r="497" spans="1:13">
      <c r="A497" s="254">
        <v>487</v>
      </c>
      <c r="B497" s="511" t="s">
        <v>524</v>
      </c>
      <c r="C497" s="508">
        <v>1446.7</v>
      </c>
      <c r="D497" s="509">
        <v>1438.8999999999999</v>
      </c>
      <c r="E497" s="509">
        <v>1402.7999999999997</v>
      </c>
      <c r="F497" s="509">
        <v>1358.8999999999999</v>
      </c>
      <c r="G497" s="509">
        <v>1322.7999999999997</v>
      </c>
      <c r="H497" s="509">
        <v>1482.7999999999997</v>
      </c>
      <c r="I497" s="509">
        <v>1518.8999999999996</v>
      </c>
      <c r="J497" s="509">
        <v>1562.7999999999997</v>
      </c>
      <c r="K497" s="508">
        <v>1475</v>
      </c>
      <c r="L497" s="508">
        <v>1395</v>
      </c>
      <c r="M497" s="508">
        <v>0.92079999999999995</v>
      </c>
    </row>
    <row r="498" spans="1:13">
      <c r="A498" s="254">
        <v>488</v>
      </c>
      <c r="B498" s="511" t="s">
        <v>118</v>
      </c>
      <c r="C498" s="508">
        <v>11.05</v>
      </c>
      <c r="D498" s="509">
        <v>11.133333333333333</v>
      </c>
      <c r="E498" s="509">
        <v>10.816666666666666</v>
      </c>
      <c r="F498" s="509">
        <v>10.583333333333334</v>
      </c>
      <c r="G498" s="509">
        <v>10.266666666666667</v>
      </c>
      <c r="H498" s="509">
        <v>11.366666666666665</v>
      </c>
      <c r="I498" s="509">
        <v>11.683333333333332</v>
      </c>
      <c r="J498" s="509">
        <v>11.916666666666664</v>
      </c>
      <c r="K498" s="508">
        <v>11.45</v>
      </c>
      <c r="L498" s="508">
        <v>10.9</v>
      </c>
      <c r="M498" s="508">
        <v>1835.5381400000001</v>
      </c>
    </row>
    <row r="499" spans="1:13">
      <c r="A499" s="254">
        <v>489</v>
      </c>
      <c r="B499" s="511" t="s">
        <v>195</v>
      </c>
      <c r="C499" s="508">
        <v>1043.8</v>
      </c>
      <c r="D499" s="509">
        <v>1042.8166666666666</v>
      </c>
      <c r="E499" s="509">
        <v>1022.9833333333331</v>
      </c>
      <c r="F499" s="509">
        <v>1002.1666666666665</v>
      </c>
      <c r="G499" s="509">
        <v>982.33333333333303</v>
      </c>
      <c r="H499" s="509">
        <v>1063.6333333333332</v>
      </c>
      <c r="I499" s="509">
        <v>1083.4666666666667</v>
      </c>
      <c r="J499" s="509">
        <v>1104.2833333333333</v>
      </c>
      <c r="K499" s="508">
        <v>1062.6500000000001</v>
      </c>
      <c r="L499" s="508">
        <v>1022</v>
      </c>
      <c r="M499" s="508">
        <v>18.607780000000002</v>
      </c>
    </row>
    <row r="500" spans="1:13">
      <c r="A500" s="254">
        <v>490</v>
      </c>
      <c r="B500" s="511" t="s">
        <v>525</v>
      </c>
      <c r="C500" s="508">
        <v>5888.25</v>
      </c>
      <c r="D500" s="509">
        <v>5910.7</v>
      </c>
      <c r="E500" s="509">
        <v>5827.5999999999995</v>
      </c>
      <c r="F500" s="509">
        <v>5766.95</v>
      </c>
      <c r="G500" s="509">
        <v>5683.8499999999995</v>
      </c>
      <c r="H500" s="509">
        <v>5971.3499999999995</v>
      </c>
      <c r="I500" s="509">
        <v>6054.45</v>
      </c>
      <c r="J500" s="509">
        <v>6115.0999999999995</v>
      </c>
      <c r="K500" s="508">
        <v>5993.8</v>
      </c>
      <c r="L500" s="508">
        <v>5850.05</v>
      </c>
      <c r="M500" s="508">
        <v>1.5570000000000001E-2</v>
      </c>
    </row>
    <row r="501" spans="1:13">
      <c r="A501" s="254">
        <v>491</v>
      </c>
      <c r="B501" s="511" t="s">
        <v>526</v>
      </c>
      <c r="C501" s="508">
        <v>132.05000000000001</v>
      </c>
      <c r="D501" s="509">
        <v>131.88333333333333</v>
      </c>
      <c r="E501" s="509">
        <v>129.76666666666665</v>
      </c>
      <c r="F501" s="509">
        <v>127.48333333333332</v>
      </c>
      <c r="G501" s="509">
        <v>125.36666666666665</v>
      </c>
      <c r="H501" s="509">
        <v>134.16666666666666</v>
      </c>
      <c r="I501" s="509">
        <v>136.28333333333333</v>
      </c>
      <c r="J501" s="509">
        <v>138.56666666666666</v>
      </c>
      <c r="K501" s="508">
        <v>134</v>
      </c>
      <c r="L501" s="508">
        <v>129.6</v>
      </c>
      <c r="M501" s="508">
        <v>16.689050000000002</v>
      </c>
    </row>
    <row r="502" spans="1:13">
      <c r="A502" s="254">
        <v>492</v>
      </c>
      <c r="B502" s="511" t="s">
        <v>527</v>
      </c>
      <c r="C502" s="508">
        <v>68.900000000000006</v>
      </c>
      <c r="D502" s="509">
        <v>69.333333333333329</v>
      </c>
      <c r="E502" s="509">
        <v>68.066666666666663</v>
      </c>
      <c r="F502" s="509">
        <v>67.233333333333334</v>
      </c>
      <c r="G502" s="509">
        <v>65.966666666666669</v>
      </c>
      <c r="H502" s="509">
        <v>70.166666666666657</v>
      </c>
      <c r="I502" s="509">
        <v>71.433333333333337</v>
      </c>
      <c r="J502" s="509">
        <v>72.266666666666652</v>
      </c>
      <c r="K502" s="508">
        <v>70.599999999999994</v>
      </c>
      <c r="L502" s="508">
        <v>68.5</v>
      </c>
      <c r="M502" s="508">
        <v>4.8796400000000002</v>
      </c>
    </row>
    <row r="503" spans="1:13">
      <c r="A503" s="254">
        <v>493</v>
      </c>
      <c r="B503" s="511" t="s">
        <v>771</v>
      </c>
      <c r="C503" s="508">
        <v>518.35</v>
      </c>
      <c r="D503" s="509">
        <v>519.23333333333346</v>
      </c>
      <c r="E503" s="509">
        <v>510.76666666666688</v>
      </c>
      <c r="F503" s="509">
        <v>503.18333333333339</v>
      </c>
      <c r="G503" s="509">
        <v>494.71666666666681</v>
      </c>
      <c r="H503" s="509">
        <v>526.81666666666695</v>
      </c>
      <c r="I503" s="509">
        <v>535.28333333333342</v>
      </c>
      <c r="J503" s="509">
        <v>542.86666666666702</v>
      </c>
      <c r="K503" s="508">
        <v>527.70000000000005</v>
      </c>
      <c r="L503" s="508">
        <v>511.65</v>
      </c>
      <c r="M503" s="508">
        <v>4.5358299999999998</v>
      </c>
    </row>
    <row r="504" spans="1:13">
      <c r="A504" s="254">
        <v>494</v>
      </c>
      <c r="B504" s="511" t="s">
        <v>528</v>
      </c>
      <c r="C504" s="508">
        <v>2447.9499999999998</v>
      </c>
      <c r="D504" s="509">
        <v>2434.25</v>
      </c>
      <c r="E504" s="509">
        <v>2408.5</v>
      </c>
      <c r="F504" s="509">
        <v>2369.0500000000002</v>
      </c>
      <c r="G504" s="509">
        <v>2343.3000000000002</v>
      </c>
      <c r="H504" s="509">
        <v>2473.6999999999998</v>
      </c>
      <c r="I504" s="509">
        <v>2499.4499999999998</v>
      </c>
      <c r="J504" s="509">
        <v>2538.8999999999996</v>
      </c>
      <c r="K504" s="508">
        <v>2460</v>
      </c>
      <c r="L504" s="508">
        <v>2394.8000000000002</v>
      </c>
      <c r="M504" s="508">
        <v>0.66117999999999999</v>
      </c>
    </row>
    <row r="505" spans="1:13">
      <c r="A505" s="254">
        <v>495</v>
      </c>
      <c r="B505" s="511" t="s">
        <v>196</v>
      </c>
      <c r="C505" s="508">
        <v>414.4</v>
      </c>
      <c r="D505" s="509">
        <v>414.09999999999997</v>
      </c>
      <c r="E505" s="509">
        <v>409.49999999999994</v>
      </c>
      <c r="F505" s="509">
        <v>404.59999999999997</v>
      </c>
      <c r="G505" s="509">
        <v>399.99999999999994</v>
      </c>
      <c r="H505" s="509">
        <v>418.99999999999994</v>
      </c>
      <c r="I505" s="509">
        <v>423.59999999999997</v>
      </c>
      <c r="J505" s="509">
        <v>428.49999999999994</v>
      </c>
      <c r="K505" s="508">
        <v>418.7</v>
      </c>
      <c r="L505" s="508">
        <v>409.2</v>
      </c>
      <c r="M505" s="508">
        <v>64.21696</v>
      </c>
    </row>
    <row r="506" spans="1:13">
      <c r="A506" s="254">
        <v>496</v>
      </c>
      <c r="B506" s="511" t="s">
        <v>529</v>
      </c>
      <c r="C506" s="508">
        <v>500.35</v>
      </c>
      <c r="D506" s="509">
        <v>503.76666666666671</v>
      </c>
      <c r="E506" s="509">
        <v>493.93333333333339</v>
      </c>
      <c r="F506" s="509">
        <v>487.51666666666671</v>
      </c>
      <c r="G506" s="509">
        <v>477.68333333333339</v>
      </c>
      <c r="H506" s="509">
        <v>510.18333333333339</v>
      </c>
      <c r="I506" s="509">
        <v>520.01666666666677</v>
      </c>
      <c r="J506" s="509">
        <v>526.43333333333339</v>
      </c>
      <c r="K506" s="508">
        <v>513.6</v>
      </c>
      <c r="L506" s="508">
        <v>497.35</v>
      </c>
      <c r="M506" s="508">
        <v>5.0392299999999999</v>
      </c>
    </row>
    <row r="507" spans="1:13">
      <c r="A507" s="254">
        <v>497</v>
      </c>
      <c r="B507" s="511" t="s">
        <v>197</v>
      </c>
      <c r="C507" s="508">
        <v>16.3</v>
      </c>
      <c r="D507" s="509">
        <v>16.316666666666666</v>
      </c>
      <c r="E507" s="509">
        <v>15.733333333333334</v>
      </c>
      <c r="F507" s="509">
        <v>15.166666666666668</v>
      </c>
      <c r="G507" s="509">
        <v>14.583333333333336</v>
      </c>
      <c r="H507" s="509">
        <v>16.883333333333333</v>
      </c>
      <c r="I507" s="509">
        <v>17.466666666666669</v>
      </c>
      <c r="J507" s="509">
        <v>18.033333333333331</v>
      </c>
      <c r="K507" s="508">
        <v>16.899999999999999</v>
      </c>
      <c r="L507" s="508">
        <v>15.75</v>
      </c>
      <c r="M507" s="508">
        <v>1829.1219900000001</v>
      </c>
    </row>
    <row r="508" spans="1:13">
      <c r="A508" s="254">
        <v>498</v>
      </c>
      <c r="B508" s="511" t="s">
        <v>198</v>
      </c>
      <c r="C508" s="508">
        <v>216.85</v>
      </c>
      <c r="D508" s="509">
        <v>212.48333333333332</v>
      </c>
      <c r="E508" s="509">
        <v>206.76666666666665</v>
      </c>
      <c r="F508" s="509">
        <v>196.68333333333334</v>
      </c>
      <c r="G508" s="509">
        <v>190.96666666666667</v>
      </c>
      <c r="H508" s="509">
        <v>222.56666666666663</v>
      </c>
      <c r="I508" s="509">
        <v>228.28333333333327</v>
      </c>
      <c r="J508" s="509">
        <v>238.36666666666662</v>
      </c>
      <c r="K508" s="508">
        <v>218.2</v>
      </c>
      <c r="L508" s="508">
        <v>202.4</v>
      </c>
      <c r="M508" s="508">
        <v>313.27175999999997</v>
      </c>
    </row>
    <row r="509" spans="1:13">
      <c r="A509" s="254">
        <v>499</v>
      </c>
      <c r="B509" s="511" t="s">
        <v>530</v>
      </c>
      <c r="C509" s="508">
        <v>290.25</v>
      </c>
      <c r="D509" s="509">
        <v>293.01666666666665</v>
      </c>
      <c r="E509" s="509">
        <v>281.5333333333333</v>
      </c>
      <c r="F509" s="509">
        <v>272.81666666666666</v>
      </c>
      <c r="G509" s="509">
        <v>261.33333333333331</v>
      </c>
      <c r="H509" s="509">
        <v>301.73333333333329</v>
      </c>
      <c r="I509" s="509">
        <v>313.21666666666664</v>
      </c>
      <c r="J509" s="509">
        <v>321.93333333333328</v>
      </c>
      <c r="K509" s="508">
        <v>304.5</v>
      </c>
      <c r="L509" s="508">
        <v>284.3</v>
      </c>
      <c r="M509" s="508">
        <v>5.5073699999999999</v>
      </c>
    </row>
    <row r="510" spans="1:13">
      <c r="A510" s="254">
        <v>500</v>
      </c>
      <c r="B510" s="511" t="s">
        <v>531</v>
      </c>
      <c r="C510" s="508">
        <v>1920.1</v>
      </c>
      <c r="D510" s="509">
        <v>1921.9333333333334</v>
      </c>
      <c r="E510" s="509">
        <v>1905.1166666666668</v>
      </c>
      <c r="F510" s="509">
        <v>1890.1333333333334</v>
      </c>
      <c r="G510" s="509">
        <v>1873.3166666666668</v>
      </c>
      <c r="H510" s="509">
        <v>1936.9166666666667</v>
      </c>
      <c r="I510" s="509">
        <v>1953.7333333333333</v>
      </c>
      <c r="J510" s="509">
        <v>1968.7166666666667</v>
      </c>
      <c r="K510" s="508">
        <v>1938.75</v>
      </c>
      <c r="L510" s="508">
        <v>1906.95</v>
      </c>
      <c r="M510" s="508">
        <v>0.33806999999999998</v>
      </c>
    </row>
    <row r="511" spans="1:13">
      <c r="A511" s="254">
        <v>501</v>
      </c>
      <c r="B511" s="511" t="s">
        <v>741</v>
      </c>
      <c r="C511" s="508">
        <v>935.6</v>
      </c>
      <c r="D511" s="509">
        <v>934.15</v>
      </c>
      <c r="E511" s="509">
        <v>926.44999999999993</v>
      </c>
      <c r="F511" s="509">
        <v>917.3</v>
      </c>
      <c r="G511" s="509">
        <v>909.59999999999991</v>
      </c>
      <c r="H511" s="509">
        <v>943.3</v>
      </c>
      <c r="I511" s="509">
        <v>951</v>
      </c>
      <c r="J511" s="509">
        <v>960.15</v>
      </c>
      <c r="K511" s="508">
        <v>941.85</v>
      </c>
      <c r="L511" s="508">
        <v>925</v>
      </c>
      <c r="M511" s="508">
        <v>0.28648000000000001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37" sqref="D37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35"/>
      <c r="B5" s="535"/>
      <c r="C5" s="536"/>
      <c r="D5" s="536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37" t="s">
        <v>533</v>
      </c>
      <c r="C7" s="537"/>
      <c r="D7" s="248">
        <f>Main!B10</f>
        <v>44257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44256</v>
      </c>
      <c r="B10" s="253">
        <v>540615</v>
      </c>
      <c r="C10" s="254" t="s">
        <v>861</v>
      </c>
      <c r="D10" s="254" t="s">
        <v>862</v>
      </c>
      <c r="E10" s="254" t="s">
        <v>543</v>
      </c>
      <c r="F10" s="356">
        <v>146028</v>
      </c>
      <c r="G10" s="253">
        <v>7.15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44256</v>
      </c>
      <c r="B11" s="253">
        <v>540615</v>
      </c>
      <c r="C11" s="254" t="s">
        <v>861</v>
      </c>
      <c r="D11" s="254" t="s">
        <v>912</v>
      </c>
      <c r="E11" s="254" t="s">
        <v>542</v>
      </c>
      <c r="F11" s="356">
        <v>140000</v>
      </c>
      <c r="G11" s="253">
        <v>7.15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44256</v>
      </c>
      <c r="B12" s="253">
        <v>520123</v>
      </c>
      <c r="C12" s="254" t="s">
        <v>913</v>
      </c>
      <c r="D12" s="254" t="s">
        <v>914</v>
      </c>
      <c r="E12" s="254" t="s">
        <v>542</v>
      </c>
      <c r="F12" s="356">
        <v>29400</v>
      </c>
      <c r="G12" s="253">
        <v>66.62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44256</v>
      </c>
      <c r="B13" s="253">
        <v>520123</v>
      </c>
      <c r="C13" s="254" t="s">
        <v>913</v>
      </c>
      <c r="D13" s="254" t="s">
        <v>915</v>
      </c>
      <c r="E13" s="254" t="s">
        <v>543</v>
      </c>
      <c r="F13" s="356">
        <v>28547</v>
      </c>
      <c r="G13" s="253">
        <v>66.75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44256</v>
      </c>
      <c r="B14" s="253">
        <v>540545</v>
      </c>
      <c r="C14" s="254" t="s">
        <v>883</v>
      </c>
      <c r="D14" s="254" t="s">
        <v>884</v>
      </c>
      <c r="E14" s="254" t="s">
        <v>543</v>
      </c>
      <c r="F14" s="356">
        <v>300000</v>
      </c>
      <c r="G14" s="253">
        <v>88.94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44256</v>
      </c>
      <c r="B15" s="253">
        <v>540545</v>
      </c>
      <c r="C15" s="254" t="s">
        <v>883</v>
      </c>
      <c r="D15" s="254" t="s">
        <v>916</v>
      </c>
      <c r="E15" s="254" t="s">
        <v>542</v>
      </c>
      <c r="F15" s="356">
        <v>113575</v>
      </c>
      <c r="G15" s="253">
        <v>89.05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44256</v>
      </c>
      <c r="B16" s="253">
        <v>538965</v>
      </c>
      <c r="C16" s="254" t="s">
        <v>917</v>
      </c>
      <c r="D16" s="254" t="s">
        <v>918</v>
      </c>
      <c r="E16" s="254" t="s">
        <v>542</v>
      </c>
      <c r="F16" s="356">
        <v>40524</v>
      </c>
      <c r="G16" s="253">
        <v>25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44256</v>
      </c>
      <c r="B17" s="253">
        <v>540936</v>
      </c>
      <c r="C17" s="254" t="s">
        <v>855</v>
      </c>
      <c r="D17" s="254" t="s">
        <v>856</v>
      </c>
      <c r="E17" s="254" t="s">
        <v>543</v>
      </c>
      <c r="F17" s="356">
        <v>95000</v>
      </c>
      <c r="G17" s="253">
        <v>64.760000000000005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44256</v>
      </c>
      <c r="B18" s="253">
        <v>532951</v>
      </c>
      <c r="C18" s="254" t="s">
        <v>919</v>
      </c>
      <c r="D18" s="254" t="s">
        <v>920</v>
      </c>
      <c r="E18" s="254" t="s">
        <v>542</v>
      </c>
      <c r="F18" s="356">
        <v>101397</v>
      </c>
      <c r="G18" s="253">
        <v>51.5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44256</v>
      </c>
      <c r="B19" s="253">
        <v>532951</v>
      </c>
      <c r="C19" s="254" t="s">
        <v>919</v>
      </c>
      <c r="D19" s="254" t="s">
        <v>920</v>
      </c>
      <c r="E19" s="254" t="s">
        <v>543</v>
      </c>
      <c r="F19" s="356">
        <v>100454</v>
      </c>
      <c r="G19" s="253">
        <v>51.79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44256</v>
      </c>
      <c r="B20" s="253">
        <v>542682</v>
      </c>
      <c r="C20" s="254" t="s">
        <v>921</v>
      </c>
      <c r="D20" s="254" t="s">
        <v>922</v>
      </c>
      <c r="E20" s="254" t="s">
        <v>543</v>
      </c>
      <c r="F20" s="356">
        <v>40178</v>
      </c>
      <c r="G20" s="253">
        <v>30.94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44256</v>
      </c>
      <c r="B21" s="253">
        <v>541627</v>
      </c>
      <c r="C21" s="254" t="s">
        <v>923</v>
      </c>
      <c r="D21" s="254" t="s">
        <v>924</v>
      </c>
      <c r="E21" s="254" t="s">
        <v>542</v>
      </c>
      <c r="F21" s="356">
        <v>53000</v>
      </c>
      <c r="G21" s="253">
        <v>9.42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44256</v>
      </c>
      <c r="B22" s="253">
        <v>541627</v>
      </c>
      <c r="C22" s="254" t="s">
        <v>923</v>
      </c>
      <c r="D22" s="254" t="s">
        <v>925</v>
      </c>
      <c r="E22" s="254" t="s">
        <v>543</v>
      </c>
      <c r="F22" s="356">
        <v>30564</v>
      </c>
      <c r="G22" s="253">
        <v>8.73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44256</v>
      </c>
      <c r="B23" s="253">
        <v>541627</v>
      </c>
      <c r="C23" s="254" t="s">
        <v>923</v>
      </c>
      <c r="D23" s="254" t="s">
        <v>926</v>
      </c>
      <c r="E23" s="254" t="s">
        <v>543</v>
      </c>
      <c r="F23" s="356">
        <v>41800</v>
      </c>
      <c r="G23" s="253">
        <v>9.6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44256</v>
      </c>
      <c r="B24" s="253">
        <v>500184</v>
      </c>
      <c r="C24" s="254" t="s">
        <v>383</v>
      </c>
      <c r="D24" s="254" t="s">
        <v>927</v>
      </c>
      <c r="E24" s="254" t="s">
        <v>543</v>
      </c>
      <c r="F24" s="356">
        <v>4000000</v>
      </c>
      <c r="G24" s="253">
        <v>47.23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44256</v>
      </c>
      <c r="B25" s="253">
        <v>500184</v>
      </c>
      <c r="C25" s="254" t="s">
        <v>383</v>
      </c>
      <c r="D25" s="254" t="s">
        <v>928</v>
      </c>
      <c r="E25" s="254" t="s">
        <v>543</v>
      </c>
      <c r="F25" s="356">
        <v>5000000</v>
      </c>
      <c r="G25" s="253">
        <v>51.75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44256</v>
      </c>
      <c r="B26" s="253">
        <v>500184</v>
      </c>
      <c r="C26" s="254" t="s">
        <v>383</v>
      </c>
      <c r="D26" s="254" t="s">
        <v>872</v>
      </c>
      <c r="E26" s="254" t="s">
        <v>542</v>
      </c>
      <c r="F26" s="356">
        <v>2646679</v>
      </c>
      <c r="G26" s="253">
        <v>48.43</v>
      </c>
      <c r="H26" s="325" t="s">
        <v>305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44256</v>
      </c>
      <c r="B27" s="253">
        <v>500184</v>
      </c>
      <c r="C27" s="254" t="s">
        <v>383</v>
      </c>
      <c r="D27" s="254" t="s">
        <v>872</v>
      </c>
      <c r="E27" s="254" t="s">
        <v>543</v>
      </c>
      <c r="F27" s="356">
        <v>196678</v>
      </c>
      <c r="G27" s="253">
        <v>47.01</v>
      </c>
      <c r="H27" s="325" t="s">
        <v>305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44256</v>
      </c>
      <c r="B28" s="253">
        <v>540385</v>
      </c>
      <c r="C28" s="254" t="s">
        <v>885</v>
      </c>
      <c r="D28" s="254" t="s">
        <v>886</v>
      </c>
      <c r="E28" s="254" t="s">
        <v>542</v>
      </c>
      <c r="F28" s="356">
        <v>25000</v>
      </c>
      <c r="G28" s="253">
        <v>14.85</v>
      </c>
      <c r="H28" s="325" t="s">
        <v>305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44256</v>
      </c>
      <c r="B29" s="253">
        <v>539997</v>
      </c>
      <c r="C29" s="254" t="s">
        <v>929</v>
      </c>
      <c r="D29" s="254" t="s">
        <v>930</v>
      </c>
      <c r="E29" s="254" t="s">
        <v>542</v>
      </c>
      <c r="F29" s="356">
        <v>54000</v>
      </c>
      <c r="G29" s="253">
        <v>60.15</v>
      </c>
      <c r="H29" s="325" t="s">
        <v>305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44256</v>
      </c>
      <c r="B30" s="253">
        <v>539997</v>
      </c>
      <c r="C30" s="254" t="s">
        <v>929</v>
      </c>
      <c r="D30" s="254" t="s">
        <v>931</v>
      </c>
      <c r="E30" s="254" t="s">
        <v>543</v>
      </c>
      <c r="F30" s="356">
        <v>54000</v>
      </c>
      <c r="G30" s="253">
        <v>60.15</v>
      </c>
      <c r="H30" s="325" t="s">
        <v>305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44256</v>
      </c>
      <c r="B31" s="253">
        <v>530129</v>
      </c>
      <c r="C31" s="254" t="s">
        <v>932</v>
      </c>
      <c r="D31" s="254" t="s">
        <v>933</v>
      </c>
      <c r="E31" s="254" t="s">
        <v>543</v>
      </c>
      <c r="F31" s="356">
        <v>15500</v>
      </c>
      <c r="G31" s="253">
        <v>350.24</v>
      </c>
      <c r="H31" s="325" t="s">
        <v>305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44256</v>
      </c>
      <c r="B32" s="253">
        <v>540416</v>
      </c>
      <c r="C32" s="254" t="s">
        <v>934</v>
      </c>
      <c r="D32" s="254" t="s">
        <v>935</v>
      </c>
      <c r="E32" s="254" t="s">
        <v>543</v>
      </c>
      <c r="F32" s="356">
        <v>44800</v>
      </c>
      <c r="G32" s="253">
        <v>93</v>
      </c>
      <c r="H32" s="325" t="s">
        <v>305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44256</v>
      </c>
      <c r="B33" s="253">
        <v>540416</v>
      </c>
      <c r="C33" s="254" t="s">
        <v>934</v>
      </c>
      <c r="D33" s="254" t="s">
        <v>936</v>
      </c>
      <c r="E33" s="254" t="s">
        <v>542</v>
      </c>
      <c r="F33" s="356">
        <v>32000</v>
      </c>
      <c r="G33" s="253">
        <v>93</v>
      </c>
      <c r="H33" s="325" t="s">
        <v>305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44256</v>
      </c>
      <c r="B34" s="253">
        <v>532911</v>
      </c>
      <c r="C34" s="254" t="s">
        <v>937</v>
      </c>
      <c r="D34" s="254" t="s">
        <v>938</v>
      </c>
      <c r="E34" s="254" t="s">
        <v>542</v>
      </c>
      <c r="F34" s="356">
        <v>122424</v>
      </c>
      <c r="G34" s="253">
        <v>10.76</v>
      </c>
      <c r="H34" s="325" t="s">
        <v>305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44256</v>
      </c>
      <c r="B35" s="253">
        <v>532911</v>
      </c>
      <c r="C35" s="254" t="s">
        <v>937</v>
      </c>
      <c r="D35" s="254" t="s">
        <v>938</v>
      </c>
      <c r="E35" s="254" t="s">
        <v>543</v>
      </c>
      <c r="F35" s="356">
        <v>122424</v>
      </c>
      <c r="G35" s="253">
        <v>10.89</v>
      </c>
      <c r="H35" s="325" t="s">
        <v>305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44256</v>
      </c>
      <c r="B36" s="253">
        <v>532911</v>
      </c>
      <c r="C36" s="254" t="s">
        <v>937</v>
      </c>
      <c r="D36" s="254" t="s">
        <v>939</v>
      </c>
      <c r="E36" s="254" t="s">
        <v>543</v>
      </c>
      <c r="F36" s="356">
        <v>200000</v>
      </c>
      <c r="G36" s="253">
        <v>10.81</v>
      </c>
      <c r="H36" s="325" t="s">
        <v>305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44256</v>
      </c>
      <c r="B37" s="253">
        <v>504335</v>
      </c>
      <c r="C37" s="254" t="s">
        <v>940</v>
      </c>
      <c r="D37" s="254" t="s">
        <v>941</v>
      </c>
      <c r="E37" s="254" t="s">
        <v>543</v>
      </c>
      <c r="F37" s="356">
        <v>916643</v>
      </c>
      <c r="G37" s="253">
        <v>0.24</v>
      </c>
      <c r="H37" s="325" t="s">
        <v>305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44256</v>
      </c>
      <c r="B38" s="253">
        <v>504335</v>
      </c>
      <c r="C38" s="254" t="s">
        <v>940</v>
      </c>
      <c r="D38" s="254" t="s">
        <v>942</v>
      </c>
      <c r="E38" s="254" t="s">
        <v>543</v>
      </c>
      <c r="F38" s="356">
        <v>1310785</v>
      </c>
      <c r="G38" s="253">
        <v>0.24</v>
      </c>
      <c r="H38" s="325" t="s">
        <v>305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44256</v>
      </c>
      <c r="B39" s="253">
        <v>504335</v>
      </c>
      <c r="C39" s="254" t="s">
        <v>940</v>
      </c>
      <c r="D39" s="254" t="s">
        <v>943</v>
      </c>
      <c r="E39" s="254" t="s">
        <v>542</v>
      </c>
      <c r="F39" s="356">
        <v>1400000</v>
      </c>
      <c r="G39" s="253">
        <v>0.24</v>
      </c>
      <c r="H39" s="325" t="s">
        <v>305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44256</v>
      </c>
      <c r="B40" s="253">
        <v>532387</v>
      </c>
      <c r="C40" s="254" t="s">
        <v>944</v>
      </c>
      <c r="D40" s="254" t="s">
        <v>945</v>
      </c>
      <c r="E40" s="254" t="s">
        <v>543</v>
      </c>
      <c r="F40" s="356">
        <v>300000</v>
      </c>
      <c r="G40" s="253">
        <v>18.13</v>
      </c>
      <c r="H40" s="325" t="s">
        <v>305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44256</v>
      </c>
      <c r="B41" s="253">
        <v>532387</v>
      </c>
      <c r="C41" s="254" t="s">
        <v>944</v>
      </c>
      <c r="D41" s="254" t="s">
        <v>946</v>
      </c>
      <c r="E41" s="254" t="s">
        <v>542</v>
      </c>
      <c r="F41" s="356">
        <v>299800</v>
      </c>
      <c r="G41" s="253">
        <v>18.13</v>
      </c>
      <c r="H41" s="325" t="s">
        <v>305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44256</v>
      </c>
      <c r="B42" s="253">
        <v>540404</v>
      </c>
      <c r="C42" s="254" t="s">
        <v>887</v>
      </c>
      <c r="D42" s="254" t="s">
        <v>947</v>
      </c>
      <c r="E42" s="254" t="s">
        <v>542</v>
      </c>
      <c r="F42" s="356">
        <v>23000</v>
      </c>
      <c r="G42" s="253">
        <v>124</v>
      </c>
      <c r="H42" s="325" t="s">
        <v>305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44256</v>
      </c>
      <c r="B43" s="253">
        <v>540404</v>
      </c>
      <c r="C43" s="254" t="s">
        <v>887</v>
      </c>
      <c r="D43" s="254" t="s">
        <v>948</v>
      </c>
      <c r="E43" s="254" t="s">
        <v>543</v>
      </c>
      <c r="F43" s="356">
        <v>23000</v>
      </c>
      <c r="G43" s="253">
        <v>124</v>
      </c>
      <c r="H43" s="325" t="s">
        <v>305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44256</v>
      </c>
      <c r="B44" s="253">
        <v>512217</v>
      </c>
      <c r="C44" s="254" t="s">
        <v>851</v>
      </c>
      <c r="D44" s="254" t="s">
        <v>949</v>
      </c>
      <c r="E44" s="254" t="s">
        <v>543</v>
      </c>
      <c r="F44" s="356">
        <v>60140</v>
      </c>
      <c r="G44" s="253">
        <v>27.6</v>
      </c>
      <c r="H44" s="325" t="s">
        <v>305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44256</v>
      </c>
      <c r="B45" s="253">
        <v>512217</v>
      </c>
      <c r="C45" s="254" t="s">
        <v>851</v>
      </c>
      <c r="D45" s="254" t="s">
        <v>950</v>
      </c>
      <c r="E45" s="254" t="s">
        <v>542</v>
      </c>
      <c r="F45" s="356">
        <v>50000</v>
      </c>
      <c r="G45" s="253">
        <v>27.19</v>
      </c>
      <c r="H45" s="325" t="s">
        <v>305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44256</v>
      </c>
      <c r="B46" s="253">
        <v>539814</v>
      </c>
      <c r="C46" s="254" t="s">
        <v>951</v>
      </c>
      <c r="D46" s="254" t="s">
        <v>952</v>
      </c>
      <c r="E46" s="254" t="s">
        <v>543</v>
      </c>
      <c r="F46" s="356">
        <v>24000</v>
      </c>
      <c r="G46" s="253">
        <v>27.62</v>
      </c>
      <c r="H46" s="325" t="s">
        <v>305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44256</v>
      </c>
      <c r="B47" s="253">
        <v>540175</v>
      </c>
      <c r="C47" s="254" t="s">
        <v>953</v>
      </c>
      <c r="D47" s="254" t="s">
        <v>954</v>
      </c>
      <c r="E47" s="254" t="s">
        <v>542</v>
      </c>
      <c r="F47" s="356">
        <v>18759</v>
      </c>
      <c r="G47" s="253">
        <v>12.99</v>
      </c>
      <c r="H47" s="325" t="s">
        <v>305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44256</v>
      </c>
      <c r="B48" s="253">
        <v>541151</v>
      </c>
      <c r="C48" s="254" t="s">
        <v>955</v>
      </c>
      <c r="D48" s="254" t="s">
        <v>956</v>
      </c>
      <c r="E48" s="254" t="s">
        <v>542</v>
      </c>
      <c r="F48" s="356">
        <v>80000</v>
      </c>
      <c r="G48" s="253">
        <v>11.39</v>
      </c>
      <c r="H48" s="325" t="s">
        <v>305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44256</v>
      </c>
      <c r="B49" s="253">
        <v>541151</v>
      </c>
      <c r="C49" s="254" t="s">
        <v>955</v>
      </c>
      <c r="D49" s="254" t="s">
        <v>957</v>
      </c>
      <c r="E49" s="254" t="s">
        <v>543</v>
      </c>
      <c r="F49" s="356">
        <v>80000</v>
      </c>
      <c r="G49" s="253">
        <v>11.39</v>
      </c>
      <c r="H49" s="325" t="s">
        <v>305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44256</v>
      </c>
      <c r="B50" s="253">
        <v>538540</v>
      </c>
      <c r="C50" s="254" t="s">
        <v>888</v>
      </c>
      <c r="D50" s="254" t="s">
        <v>958</v>
      </c>
      <c r="E50" s="254" t="s">
        <v>543</v>
      </c>
      <c r="F50" s="356">
        <v>537650</v>
      </c>
      <c r="G50" s="253">
        <v>0.36</v>
      </c>
      <c r="H50" s="325" t="s">
        <v>305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44256</v>
      </c>
      <c r="B51" s="253">
        <v>542753</v>
      </c>
      <c r="C51" s="254" t="s">
        <v>959</v>
      </c>
      <c r="D51" s="254" t="s">
        <v>960</v>
      </c>
      <c r="E51" s="254" t="s">
        <v>543</v>
      </c>
      <c r="F51" s="356">
        <v>225000</v>
      </c>
      <c r="G51" s="253">
        <v>127.11</v>
      </c>
      <c r="H51" s="325" t="s">
        <v>305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44256</v>
      </c>
      <c r="B52" s="253">
        <v>540259</v>
      </c>
      <c r="C52" s="254" t="s">
        <v>854</v>
      </c>
      <c r="D52" s="254" t="s">
        <v>863</v>
      </c>
      <c r="E52" s="254" t="s">
        <v>542</v>
      </c>
      <c r="F52" s="356">
        <v>151000</v>
      </c>
      <c r="G52" s="253">
        <v>18.68</v>
      </c>
      <c r="H52" s="325" t="s">
        <v>305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44256</v>
      </c>
      <c r="B53" s="253">
        <v>540259</v>
      </c>
      <c r="C53" s="254" t="s">
        <v>854</v>
      </c>
      <c r="D53" s="254" t="s">
        <v>863</v>
      </c>
      <c r="E53" s="254" t="s">
        <v>543</v>
      </c>
      <c r="F53" s="356">
        <v>115097</v>
      </c>
      <c r="G53" s="253">
        <v>18</v>
      </c>
      <c r="H53" s="325" t="s">
        <v>305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44256</v>
      </c>
      <c r="B54" s="253">
        <v>540259</v>
      </c>
      <c r="C54" s="254" t="s">
        <v>854</v>
      </c>
      <c r="D54" s="254" t="s">
        <v>961</v>
      </c>
      <c r="E54" s="254" t="s">
        <v>542</v>
      </c>
      <c r="F54" s="356">
        <v>62526</v>
      </c>
      <c r="G54" s="253">
        <v>20.440000000000001</v>
      </c>
      <c r="H54" s="325" t="s">
        <v>305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44256</v>
      </c>
      <c r="B55" s="253">
        <v>540259</v>
      </c>
      <c r="C55" s="254" t="s">
        <v>854</v>
      </c>
      <c r="D55" s="254" t="s">
        <v>961</v>
      </c>
      <c r="E55" s="254" t="s">
        <v>543</v>
      </c>
      <c r="F55" s="356">
        <v>62526</v>
      </c>
      <c r="G55" s="253">
        <v>18.98</v>
      </c>
      <c r="H55" s="325" t="s">
        <v>305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44256</v>
      </c>
      <c r="B56" s="253">
        <v>540259</v>
      </c>
      <c r="C56" s="254" t="s">
        <v>854</v>
      </c>
      <c r="D56" s="254" t="s">
        <v>840</v>
      </c>
      <c r="E56" s="254" t="s">
        <v>542</v>
      </c>
      <c r="F56" s="356">
        <v>72958</v>
      </c>
      <c r="G56" s="253">
        <v>19.25</v>
      </c>
      <c r="H56" s="325" t="s">
        <v>305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44256</v>
      </c>
      <c r="B57" s="253">
        <v>540259</v>
      </c>
      <c r="C57" s="254" t="s">
        <v>854</v>
      </c>
      <c r="D57" s="254" t="s">
        <v>840</v>
      </c>
      <c r="E57" s="254" t="s">
        <v>543</v>
      </c>
      <c r="F57" s="356">
        <v>72958</v>
      </c>
      <c r="G57" s="253">
        <v>18.97</v>
      </c>
      <c r="H57" s="325" t="s">
        <v>305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44256</v>
      </c>
      <c r="B58" s="253">
        <v>540259</v>
      </c>
      <c r="C58" s="254" t="s">
        <v>854</v>
      </c>
      <c r="D58" s="254" t="s">
        <v>962</v>
      </c>
      <c r="E58" s="254" t="s">
        <v>543</v>
      </c>
      <c r="F58" s="356">
        <v>150000</v>
      </c>
      <c r="G58" s="253">
        <v>18.68</v>
      </c>
      <c r="H58" s="325" t="s">
        <v>305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44256</v>
      </c>
      <c r="B59" s="253">
        <v>540259</v>
      </c>
      <c r="C59" s="254" t="s">
        <v>854</v>
      </c>
      <c r="D59" s="254" t="s">
        <v>963</v>
      </c>
      <c r="E59" s="254" t="s">
        <v>542</v>
      </c>
      <c r="F59" s="356">
        <v>20000</v>
      </c>
      <c r="G59" s="253">
        <v>18</v>
      </c>
      <c r="H59" s="325" t="s">
        <v>305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44256</v>
      </c>
      <c r="B60" s="253">
        <v>540259</v>
      </c>
      <c r="C60" s="254" t="s">
        <v>854</v>
      </c>
      <c r="D60" s="254" t="s">
        <v>963</v>
      </c>
      <c r="E60" s="254" t="s">
        <v>543</v>
      </c>
      <c r="F60" s="356">
        <v>63600</v>
      </c>
      <c r="G60" s="253">
        <v>18.55</v>
      </c>
      <c r="H60" s="325" t="s">
        <v>305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44256</v>
      </c>
      <c r="B61" s="253">
        <v>540693</v>
      </c>
      <c r="C61" s="254" t="s">
        <v>964</v>
      </c>
      <c r="D61" s="254" t="s">
        <v>965</v>
      </c>
      <c r="E61" s="254" t="s">
        <v>543</v>
      </c>
      <c r="F61" s="356">
        <v>105600</v>
      </c>
      <c r="G61" s="253">
        <v>24.76</v>
      </c>
      <c r="H61" s="325" t="s">
        <v>305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A62" s="230">
        <v>44256</v>
      </c>
      <c r="B62" s="253">
        <v>542019</v>
      </c>
      <c r="C62" s="254" t="s">
        <v>966</v>
      </c>
      <c r="D62" s="254" t="s">
        <v>956</v>
      </c>
      <c r="E62" s="254" t="s">
        <v>543</v>
      </c>
      <c r="F62" s="356">
        <v>60000</v>
      </c>
      <c r="G62" s="253">
        <v>46.52</v>
      </c>
      <c r="H62" s="325" t="s">
        <v>305</v>
      </c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A63" s="230">
        <v>44256</v>
      </c>
      <c r="B63" s="253">
        <v>542923</v>
      </c>
      <c r="C63" s="254" t="s">
        <v>857</v>
      </c>
      <c r="D63" s="254" t="s">
        <v>967</v>
      </c>
      <c r="E63" s="254" t="s">
        <v>542</v>
      </c>
      <c r="F63" s="356">
        <v>100000</v>
      </c>
      <c r="G63" s="253">
        <v>6.81</v>
      </c>
      <c r="H63" s="325" t="s">
        <v>305</v>
      </c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A64" s="230">
        <v>44256</v>
      </c>
      <c r="B64" s="253">
        <v>542923</v>
      </c>
      <c r="C64" s="254" t="s">
        <v>857</v>
      </c>
      <c r="D64" s="254" t="s">
        <v>864</v>
      </c>
      <c r="E64" s="254" t="s">
        <v>543</v>
      </c>
      <c r="F64" s="356">
        <v>100000</v>
      </c>
      <c r="G64" s="253">
        <v>6.81</v>
      </c>
      <c r="H64" s="325" t="s">
        <v>305</v>
      </c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>
      <c r="A65" s="230">
        <v>44256</v>
      </c>
      <c r="B65" s="253">
        <v>533644</v>
      </c>
      <c r="C65" s="254" t="s">
        <v>968</v>
      </c>
      <c r="D65" s="254" t="s">
        <v>969</v>
      </c>
      <c r="E65" s="254" t="s">
        <v>542</v>
      </c>
      <c r="F65" s="356">
        <v>4500000</v>
      </c>
      <c r="G65" s="253">
        <v>2.91</v>
      </c>
      <c r="H65" s="325" t="s">
        <v>305</v>
      </c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>
      <c r="A66" s="230">
        <v>44256</v>
      </c>
      <c r="B66" s="253">
        <v>533644</v>
      </c>
      <c r="C66" s="254" t="s">
        <v>968</v>
      </c>
      <c r="D66" s="254" t="s">
        <v>970</v>
      </c>
      <c r="E66" s="254" t="s">
        <v>543</v>
      </c>
      <c r="F66" s="356">
        <v>4500000</v>
      </c>
      <c r="G66" s="253">
        <v>2.91</v>
      </c>
      <c r="H66" s="325" t="s">
        <v>305</v>
      </c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>
      <c r="A67" s="230">
        <v>44256</v>
      </c>
      <c r="B67" s="253">
        <v>532035</v>
      </c>
      <c r="C67" s="254" t="s">
        <v>971</v>
      </c>
      <c r="D67" s="254" t="s">
        <v>972</v>
      </c>
      <c r="E67" s="254" t="s">
        <v>542</v>
      </c>
      <c r="F67" s="356">
        <v>50230</v>
      </c>
      <c r="G67" s="253">
        <v>4.8899999999999997</v>
      </c>
      <c r="H67" s="325" t="s">
        <v>305</v>
      </c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>
      <c r="A68" s="230">
        <v>44256</v>
      </c>
      <c r="B68" s="253" t="s">
        <v>865</v>
      </c>
      <c r="C68" s="254" t="s">
        <v>866</v>
      </c>
      <c r="D68" s="254" t="s">
        <v>973</v>
      </c>
      <c r="E68" s="254" t="s">
        <v>542</v>
      </c>
      <c r="F68" s="356">
        <v>98273</v>
      </c>
      <c r="G68" s="253">
        <v>27.21</v>
      </c>
      <c r="H68" s="325" t="s">
        <v>774</v>
      </c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>
      <c r="A69" s="230">
        <v>44256</v>
      </c>
      <c r="B69" s="253" t="s">
        <v>974</v>
      </c>
      <c r="C69" s="254" t="s">
        <v>975</v>
      </c>
      <c r="D69" s="254" t="s">
        <v>870</v>
      </c>
      <c r="E69" s="254" t="s">
        <v>542</v>
      </c>
      <c r="F69" s="356">
        <v>118831</v>
      </c>
      <c r="G69" s="253">
        <v>208.85</v>
      </c>
      <c r="H69" s="325" t="s">
        <v>774</v>
      </c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>
      <c r="A70" s="230">
        <v>44256</v>
      </c>
      <c r="B70" s="253" t="s">
        <v>976</v>
      </c>
      <c r="C70" s="254" t="s">
        <v>977</v>
      </c>
      <c r="D70" s="254" t="s">
        <v>978</v>
      </c>
      <c r="E70" s="254" t="s">
        <v>542</v>
      </c>
      <c r="F70" s="356">
        <v>265000</v>
      </c>
      <c r="G70" s="253">
        <v>5.26</v>
      </c>
      <c r="H70" s="325" t="s">
        <v>774</v>
      </c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>
      <c r="A71" s="230">
        <v>44256</v>
      </c>
      <c r="B71" s="253" t="s">
        <v>979</v>
      </c>
      <c r="C71" s="254" t="s">
        <v>980</v>
      </c>
      <c r="D71" s="254" t="s">
        <v>867</v>
      </c>
      <c r="E71" s="254" t="s">
        <v>542</v>
      </c>
      <c r="F71" s="356">
        <v>620199</v>
      </c>
      <c r="G71" s="253">
        <v>18.309999999999999</v>
      </c>
      <c r="H71" s="325" t="s">
        <v>774</v>
      </c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1:35">
      <c r="A72" s="230">
        <v>44256</v>
      </c>
      <c r="B72" s="253" t="s">
        <v>979</v>
      </c>
      <c r="C72" s="254" t="s">
        <v>980</v>
      </c>
      <c r="D72" s="254" t="s">
        <v>981</v>
      </c>
      <c r="E72" s="254" t="s">
        <v>542</v>
      </c>
      <c r="F72" s="356">
        <v>414000</v>
      </c>
      <c r="G72" s="253">
        <v>19.28</v>
      </c>
      <c r="H72" s="325" t="s">
        <v>774</v>
      </c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1:35">
      <c r="A73" s="230">
        <v>44256</v>
      </c>
      <c r="B73" s="253" t="s">
        <v>982</v>
      </c>
      <c r="C73" s="254" t="s">
        <v>983</v>
      </c>
      <c r="D73" s="254" t="s">
        <v>871</v>
      </c>
      <c r="E73" s="254" t="s">
        <v>542</v>
      </c>
      <c r="F73" s="356">
        <v>591449</v>
      </c>
      <c r="G73" s="253">
        <v>203.84</v>
      </c>
      <c r="H73" s="325" t="s">
        <v>774</v>
      </c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1:35">
      <c r="A74" s="230">
        <v>44256</v>
      </c>
      <c r="B74" s="253" t="s">
        <v>383</v>
      </c>
      <c r="C74" s="254" t="s">
        <v>869</v>
      </c>
      <c r="D74" s="254" t="s">
        <v>872</v>
      </c>
      <c r="E74" s="254" t="s">
        <v>542</v>
      </c>
      <c r="F74" s="356">
        <v>2133778</v>
      </c>
      <c r="G74" s="253">
        <v>46.76</v>
      </c>
      <c r="H74" s="325" t="s">
        <v>774</v>
      </c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1:35">
      <c r="A75" s="230">
        <v>44256</v>
      </c>
      <c r="B75" s="253" t="s">
        <v>383</v>
      </c>
      <c r="C75" s="254" t="s">
        <v>869</v>
      </c>
      <c r="D75" s="254" t="s">
        <v>873</v>
      </c>
      <c r="E75" s="254" t="s">
        <v>542</v>
      </c>
      <c r="F75" s="356">
        <v>2461357</v>
      </c>
      <c r="G75" s="253">
        <v>51.77</v>
      </c>
      <c r="H75" s="325" t="s">
        <v>774</v>
      </c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1:35">
      <c r="A76" s="230">
        <v>44256</v>
      </c>
      <c r="B76" s="253" t="s">
        <v>383</v>
      </c>
      <c r="C76" s="254" t="s">
        <v>869</v>
      </c>
      <c r="D76" s="254" t="s">
        <v>870</v>
      </c>
      <c r="E76" s="254" t="s">
        <v>542</v>
      </c>
      <c r="F76" s="356">
        <v>4950022</v>
      </c>
      <c r="G76" s="253">
        <v>50.06</v>
      </c>
      <c r="H76" s="325" t="s">
        <v>774</v>
      </c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1:35">
      <c r="A77" s="230">
        <v>44256</v>
      </c>
      <c r="B77" s="253" t="s">
        <v>130</v>
      </c>
      <c r="C77" s="254" t="s">
        <v>874</v>
      </c>
      <c r="D77" s="254" t="s">
        <v>875</v>
      </c>
      <c r="E77" s="254" t="s">
        <v>542</v>
      </c>
      <c r="F77" s="356">
        <v>350096</v>
      </c>
      <c r="G77" s="253">
        <v>786.76</v>
      </c>
      <c r="H77" s="325" t="s">
        <v>774</v>
      </c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1:35">
      <c r="A78" s="230">
        <v>44256</v>
      </c>
      <c r="B78" s="253" t="s">
        <v>130</v>
      </c>
      <c r="C78" s="254" t="s">
        <v>874</v>
      </c>
      <c r="D78" s="254" t="s">
        <v>868</v>
      </c>
      <c r="E78" s="254" t="s">
        <v>542</v>
      </c>
      <c r="F78" s="356">
        <v>358124</v>
      </c>
      <c r="G78" s="253">
        <v>791.19</v>
      </c>
      <c r="H78" s="325" t="s">
        <v>774</v>
      </c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1:35">
      <c r="A79" s="230">
        <v>44256</v>
      </c>
      <c r="B79" s="253" t="s">
        <v>130</v>
      </c>
      <c r="C79" s="254" t="s">
        <v>874</v>
      </c>
      <c r="D79" s="254" t="s">
        <v>871</v>
      </c>
      <c r="E79" s="254" t="s">
        <v>542</v>
      </c>
      <c r="F79" s="356">
        <v>536819</v>
      </c>
      <c r="G79" s="253">
        <v>787.49</v>
      </c>
      <c r="H79" s="325" t="s">
        <v>774</v>
      </c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1:35">
      <c r="A80" s="230">
        <v>44256</v>
      </c>
      <c r="B80" s="253" t="s">
        <v>130</v>
      </c>
      <c r="C80" s="254" t="s">
        <v>874</v>
      </c>
      <c r="D80" s="254" t="s">
        <v>873</v>
      </c>
      <c r="E80" s="254" t="s">
        <v>542</v>
      </c>
      <c r="F80" s="356">
        <v>487632</v>
      </c>
      <c r="G80" s="253">
        <v>788.11</v>
      </c>
      <c r="H80" s="325" t="s">
        <v>774</v>
      </c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1:35">
      <c r="A81" s="230">
        <v>44256</v>
      </c>
      <c r="B81" s="512" t="s">
        <v>130</v>
      </c>
      <c r="C81" s="231" t="s">
        <v>874</v>
      </c>
      <c r="D81" s="231" t="s">
        <v>870</v>
      </c>
      <c r="E81" s="254" t="s">
        <v>542</v>
      </c>
      <c r="F81" s="356">
        <v>640933</v>
      </c>
      <c r="G81" s="253">
        <v>788.54</v>
      </c>
      <c r="H81" s="325" t="s">
        <v>774</v>
      </c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1:35">
      <c r="A82" s="230">
        <v>44256</v>
      </c>
      <c r="B82" s="253" t="s">
        <v>984</v>
      </c>
      <c r="C82" s="254" t="s">
        <v>985</v>
      </c>
      <c r="D82" s="254" t="s">
        <v>986</v>
      </c>
      <c r="E82" s="254" t="s">
        <v>542</v>
      </c>
      <c r="F82" s="356">
        <v>100000</v>
      </c>
      <c r="G82" s="253">
        <v>277.60000000000002</v>
      </c>
      <c r="H82" s="325" t="s">
        <v>774</v>
      </c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1:35">
      <c r="A83" s="230">
        <v>44256</v>
      </c>
      <c r="B83" s="253" t="s">
        <v>944</v>
      </c>
      <c r="C83" s="254" t="s">
        <v>987</v>
      </c>
      <c r="D83" s="254" t="s">
        <v>988</v>
      </c>
      <c r="E83" s="254" t="s">
        <v>542</v>
      </c>
      <c r="F83" s="356">
        <v>294609</v>
      </c>
      <c r="G83" s="253">
        <v>18.100000000000001</v>
      </c>
      <c r="H83" s="325" t="s">
        <v>774</v>
      </c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1:35">
      <c r="A84" s="230">
        <v>44256</v>
      </c>
      <c r="B84" s="253" t="s">
        <v>890</v>
      </c>
      <c r="C84" s="254" t="s">
        <v>891</v>
      </c>
      <c r="D84" s="254" t="s">
        <v>889</v>
      </c>
      <c r="E84" s="254" t="s">
        <v>542</v>
      </c>
      <c r="F84" s="356">
        <v>2432622</v>
      </c>
      <c r="G84" s="253">
        <v>139.22</v>
      </c>
      <c r="H84" s="325" t="s">
        <v>774</v>
      </c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1:35">
      <c r="A85" s="230">
        <v>44256</v>
      </c>
      <c r="B85" s="253" t="s">
        <v>989</v>
      </c>
      <c r="C85" s="254" t="s">
        <v>990</v>
      </c>
      <c r="D85" s="254" t="s">
        <v>991</v>
      </c>
      <c r="E85" s="254" t="s">
        <v>542</v>
      </c>
      <c r="F85" s="356">
        <v>400000</v>
      </c>
      <c r="G85" s="253">
        <v>15.86</v>
      </c>
      <c r="H85" s="325" t="s">
        <v>774</v>
      </c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1:35">
      <c r="A86" s="230">
        <v>44256</v>
      </c>
      <c r="B86" s="253" t="s">
        <v>992</v>
      </c>
      <c r="C86" s="254" t="s">
        <v>993</v>
      </c>
      <c r="D86" s="254" t="s">
        <v>840</v>
      </c>
      <c r="E86" s="254" t="s">
        <v>542</v>
      </c>
      <c r="F86" s="356">
        <v>161945</v>
      </c>
      <c r="G86" s="253">
        <v>36.21</v>
      </c>
      <c r="H86" s="325" t="s">
        <v>774</v>
      </c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1:35">
      <c r="A87" s="230">
        <v>44256</v>
      </c>
      <c r="B87" s="253" t="s">
        <v>488</v>
      </c>
      <c r="C87" s="254" t="s">
        <v>892</v>
      </c>
      <c r="D87" s="254" t="s">
        <v>994</v>
      </c>
      <c r="E87" s="254" t="s">
        <v>542</v>
      </c>
      <c r="F87" s="356">
        <v>11829745</v>
      </c>
      <c r="G87" s="253">
        <v>10.55</v>
      </c>
      <c r="H87" s="325" t="s">
        <v>774</v>
      </c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1:35">
      <c r="A88" s="230">
        <v>44256</v>
      </c>
      <c r="B88" s="253" t="s">
        <v>488</v>
      </c>
      <c r="C88" s="254" t="s">
        <v>892</v>
      </c>
      <c r="D88" s="254" t="s">
        <v>894</v>
      </c>
      <c r="E88" s="254" t="s">
        <v>542</v>
      </c>
      <c r="F88" s="356">
        <v>13046225</v>
      </c>
      <c r="G88" s="253">
        <v>10.4</v>
      </c>
      <c r="H88" s="325" t="s">
        <v>774</v>
      </c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1:35">
      <c r="A89" s="230">
        <v>44256</v>
      </c>
      <c r="B89" s="253" t="s">
        <v>488</v>
      </c>
      <c r="C89" s="254" t="s">
        <v>892</v>
      </c>
      <c r="D89" s="254" t="s">
        <v>893</v>
      </c>
      <c r="E89" s="254" t="s">
        <v>542</v>
      </c>
      <c r="F89" s="356">
        <v>15524658</v>
      </c>
      <c r="G89" s="253">
        <v>10.52</v>
      </c>
      <c r="H89" s="325" t="s">
        <v>774</v>
      </c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1:35">
      <c r="A90" s="230">
        <v>44256</v>
      </c>
      <c r="B90" s="253" t="s">
        <v>995</v>
      </c>
      <c r="C90" s="254" t="s">
        <v>996</v>
      </c>
      <c r="D90" s="254" t="s">
        <v>840</v>
      </c>
      <c r="E90" s="254" t="s">
        <v>542</v>
      </c>
      <c r="F90" s="356">
        <v>72553</v>
      </c>
      <c r="G90" s="253">
        <v>279.52</v>
      </c>
      <c r="H90" s="325" t="s">
        <v>774</v>
      </c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1:35">
      <c r="A91" s="230">
        <v>44256</v>
      </c>
      <c r="B91" s="253" t="s">
        <v>865</v>
      </c>
      <c r="C91" s="254" t="s">
        <v>866</v>
      </c>
      <c r="D91" s="254" t="s">
        <v>973</v>
      </c>
      <c r="E91" s="254" t="s">
        <v>543</v>
      </c>
      <c r="F91" s="356">
        <v>97240</v>
      </c>
      <c r="G91" s="253">
        <v>27.04</v>
      </c>
      <c r="H91" s="325" t="s">
        <v>774</v>
      </c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1:35">
      <c r="A92" s="230">
        <v>44256</v>
      </c>
      <c r="B92" s="253" t="s">
        <v>974</v>
      </c>
      <c r="C92" s="254" t="s">
        <v>975</v>
      </c>
      <c r="D92" s="254" t="s">
        <v>870</v>
      </c>
      <c r="E92" s="254" t="s">
        <v>543</v>
      </c>
      <c r="F92" s="356">
        <v>118831</v>
      </c>
      <c r="G92" s="253">
        <v>208.77</v>
      </c>
      <c r="H92" s="325" t="s">
        <v>774</v>
      </c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1:35">
      <c r="A93" s="230">
        <v>44256</v>
      </c>
      <c r="B93" s="253" t="s">
        <v>979</v>
      </c>
      <c r="C93" s="254" t="s">
        <v>980</v>
      </c>
      <c r="D93" s="254" t="s">
        <v>867</v>
      </c>
      <c r="E93" s="254" t="s">
        <v>543</v>
      </c>
      <c r="F93" s="356">
        <v>620199</v>
      </c>
      <c r="G93" s="253">
        <v>18.82</v>
      </c>
      <c r="H93" s="325" t="s">
        <v>774</v>
      </c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1:35">
      <c r="A94" s="230">
        <v>44256</v>
      </c>
      <c r="B94" s="253" t="s">
        <v>982</v>
      </c>
      <c r="C94" s="254" t="s">
        <v>983</v>
      </c>
      <c r="D94" s="254" t="s">
        <v>871</v>
      </c>
      <c r="E94" s="254" t="s">
        <v>543</v>
      </c>
      <c r="F94" s="356">
        <v>578113</v>
      </c>
      <c r="G94" s="253">
        <v>204.14</v>
      </c>
      <c r="H94" s="325" t="s">
        <v>774</v>
      </c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1:35">
      <c r="A95" s="230">
        <v>44256</v>
      </c>
      <c r="B95" s="253" t="s">
        <v>383</v>
      </c>
      <c r="C95" s="254" t="s">
        <v>869</v>
      </c>
      <c r="D95" s="254" t="s">
        <v>872</v>
      </c>
      <c r="E95" s="254" t="s">
        <v>543</v>
      </c>
      <c r="F95" s="356">
        <v>4334644</v>
      </c>
      <c r="G95" s="253">
        <v>47.07</v>
      </c>
      <c r="H95" s="325" t="s">
        <v>774</v>
      </c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1:35">
      <c r="A96" s="230">
        <v>44256</v>
      </c>
      <c r="B96" s="253" t="s">
        <v>383</v>
      </c>
      <c r="C96" s="254" t="s">
        <v>869</v>
      </c>
      <c r="D96" s="254" t="s">
        <v>870</v>
      </c>
      <c r="E96" s="254" t="s">
        <v>543</v>
      </c>
      <c r="F96" s="356">
        <v>4950022</v>
      </c>
      <c r="G96" s="253">
        <v>49.94</v>
      </c>
      <c r="H96" s="325" t="s">
        <v>774</v>
      </c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1:35">
      <c r="A97" s="230">
        <v>44256</v>
      </c>
      <c r="B97" s="253" t="s">
        <v>383</v>
      </c>
      <c r="C97" s="254" t="s">
        <v>869</v>
      </c>
      <c r="D97" s="254" t="s">
        <v>873</v>
      </c>
      <c r="E97" s="254" t="s">
        <v>543</v>
      </c>
      <c r="F97" s="356">
        <v>2465747</v>
      </c>
      <c r="G97" s="253">
        <v>51.48</v>
      </c>
      <c r="H97" s="325" t="s">
        <v>774</v>
      </c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1:35">
      <c r="A98" s="230">
        <v>44256</v>
      </c>
      <c r="B98" s="253" t="s">
        <v>130</v>
      </c>
      <c r="C98" s="254" t="s">
        <v>874</v>
      </c>
      <c r="D98" s="254" t="s">
        <v>870</v>
      </c>
      <c r="E98" s="254" t="s">
        <v>543</v>
      </c>
      <c r="F98" s="356">
        <v>640933</v>
      </c>
      <c r="G98" s="253">
        <v>789.07</v>
      </c>
      <c r="H98" s="325" t="s">
        <v>774</v>
      </c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1:35">
      <c r="A99" s="230">
        <v>44256</v>
      </c>
      <c r="B99" s="253" t="s">
        <v>130</v>
      </c>
      <c r="C99" s="254" t="s">
        <v>874</v>
      </c>
      <c r="D99" s="254" t="s">
        <v>868</v>
      </c>
      <c r="E99" s="254" t="s">
        <v>543</v>
      </c>
      <c r="F99" s="356">
        <v>383132</v>
      </c>
      <c r="G99" s="253">
        <v>791.3</v>
      </c>
      <c r="H99" s="325" t="s">
        <v>774</v>
      </c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1:35">
      <c r="A100" s="230">
        <v>44256</v>
      </c>
      <c r="B100" s="253" t="s">
        <v>130</v>
      </c>
      <c r="C100" s="254" t="s">
        <v>874</v>
      </c>
      <c r="D100" s="254" t="s">
        <v>875</v>
      </c>
      <c r="E100" s="254" t="s">
        <v>543</v>
      </c>
      <c r="F100" s="356">
        <v>350096</v>
      </c>
      <c r="G100" s="253">
        <v>787.09</v>
      </c>
      <c r="H100" s="325" t="s">
        <v>774</v>
      </c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1:35">
      <c r="A101" s="230">
        <v>44256</v>
      </c>
      <c r="B101" s="253" t="s">
        <v>130</v>
      </c>
      <c r="C101" s="254" t="s">
        <v>874</v>
      </c>
      <c r="D101" s="254" t="s">
        <v>873</v>
      </c>
      <c r="E101" s="254" t="s">
        <v>543</v>
      </c>
      <c r="F101" s="356">
        <v>487587</v>
      </c>
      <c r="G101" s="253">
        <v>787.24</v>
      </c>
      <c r="H101" s="325" t="s">
        <v>774</v>
      </c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1:35">
      <c r="A102" s="230">
        <v>44256</v>
      </c>
      <c r="B102" s="253" t="s">
        <v>130</v>
      </c>
      <c r="C102" s="254" t="s">
        <v>874</v>
      </c>
      <c r="D102" s="254" t="s">
        <v>871</v>
      </c>
      <c r="E102" s="254" t="s">
        <v>543</v>
      </c>
      <c r="F102" s="356">
        <v>523980</v>
      </c>
      <c r="G102" s="253">
        <v>789.44</v>
      </c>
      <c r="H102" s="325" t="s">
        <v>774</v>
      </c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1:35">
      <c r="A103" s="230">
        <v>44256</v>
      </c>
      <c r="B103" s="253" t="s">
        <v>944</v>
      </c>
      <c r="C103" s="254" t="s">
        <v>987</v>
      </c>
      <c r="D103" s="254" t="s">
        <v>945</v>
      </c>
      <c r="E103" s="254" t="s">
        <v>543</v>
      </c>
      <c r="F103" s="356">
        <v>300000</v>
      </c>
      <c r="G103" s="253">
        <v>18.100000000000001</v>
      </c>
      <c r="H103" s="325" t="s">
        <v>774</v>
      </c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1:35">
      <c r="A104" s="230">
        <v>44256</v>
      </c>
      <c r="B104" s="253" t="s">
        <v>890</v>
      </c>
      <c r="C104" s="254" t="s">
        <v>891</v>
      </c>
      <c r="D104" s="254" t="s">
        <v>889</v>
      </c>
      <c r="E104" s="254" t="s">
        <v>543</v>
      </c>
      <c r="F104" s="356">
        <v>2433393</v>
      </c>
      <c r="G104" s="253">
        <v>139.29</v>
      </c>
      <c r="H104" s="325" t="s">
        <v>774</v>
      </c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1:35">
      <c r="A105" s="230">
        <v>44256</v>
      </c>
      <c r="B105" s="253" t="s">
        <v>992</v>
      </c>
      <c r="C105" s="254" t="s">
        <v>993</v>
      </c>
      <c r="D105" s="254" t="s">
        <v>840</v>
      </c>
      <c r="E105" s="254" t="s">
        <v>543</v>
      </c>
      <c r="F105" s="356">
        <v>27031</v>
      </c>
      <c r="G105" s="253">
        <v>37.020000000000003</v>
      </c>
      <c r="H105" s="325" t="s">
        <v>774</v>
      </c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1:35">
      <c r="A106" s="230">
        <v>44256</v>
      </c>
      <c r="B106" s="253" t="s">
        <v>488</v>
      </c>
      <c r="C106" s="254" t="s">
        <v>892</v>
      </c>
      <c r="D106" s="254" t="s">
        <v>894</v>
      </c>
      <c r="E106" s="254" t="s">
        <v>543</v>
      </c>
      <c r="F106" s="356">
        <v>13695986</v>
      </c>
      <c r="G106" s="253">
        <v>10.42</v>
      </c>
      <c r="H106" s="325" t="s">
        <v>774</v>
      </c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1:35">
      <c r="A107" s="230">
        <v>44256</v>
      </c>
      <c r="B107" s="253" t="s">
        <v>488</v>
      </c>
      <c r="C107" s="254" t="s">
        <v>892</v>
      </c>
      <c r="D107" s="254" t="s">
        <v>893</v>
      </c>
      <c r="E107" s="254" t="s">
        <v>543</v>
      </c>
      <c r="F107" s="356">
        <v>15452658</v>
      </c>
      <c r="G107" s="253">
        <v>10.5</v>
      </c>
      <c r="H107" s="325" t="s">
        <v>774</v>
      </c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1:35">
      <c r="A108" s="230">
        <v>44256</v>
      </c>
      <c r="B108" s="253" t="s">
        <v>488</v>
      </c>
      <c r="C108" s="254" t="s">
        <v>892</v>
      </c>
      <c r="D108" s="254" t="s">
        <v>994</v>
      </c>
      <c r="E108" s="254" t="s">
        <v>543</v>
      </c>
      <c r="F108" s="356">
        <v>12329745</v>
      </c>
      <c r="G108" s="253">
        <v>10.55</v>
      </c>
      <c r="H108" s="325" t="s">
        <v>774</v>
      </c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1:35">
      <c r="A109" s="230">
        <v>44256</v>
      </c>
      <c r="B109" s="253" t="s">
        <v>995</v>
      </c>
      <c r="C109" s="254" t="s">
        <v>996</v>
      </c>
      <c r="D109" s="254" t="s">
        <v>840</v>
      </c>
      <c r="E109" s="254" t="s">
        <v>543</v>
      </c>
      <c r="F109" s="356">
        <v>67930</v>
      </c>
      <c r="G109" s="253">
        <v>280.73</v>
      </c>
      <c r="H109" s="325" t="s">
        <v>774</v>
      </c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1:35">
      <c r="B110" s="253"/>
      <c r="C110" s="254"/>
      <c r="D110" s="254"/>
      <c r="E110" s="254"/>
      <c r="F110" s="356"/>
      <c r="G110" s="253"/>
      <c r="H110" s="325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1:35">
      <c r="B111" s="253"/>
      <c r="C111" s="254"/>
      <c r="D111" s="254"/>
      <c r="E111" s="254"/>
      <c r="F111" s="356"/>
      <c r="G111" s="253"/>
      <c r="H111" s="325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1:35">
      <c r="B112" s="253"/>
      <c r="C112" s="254"/>
      <c r="D112" s="254"/>
      <c r="E112" s="254"/>
      <c r="F112" s="356"/>
      <c r="G112" s="253"/>
      <c r="H112" s="325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2:35">
      <c r="B113" s="253"/>
      <c r="C113" s="254"/>
      <c r="D113" s="254"/>
      <c r="E113" s="254"/>
      <c r="F113" s="356"/>
      <c r="G113" s="253"/>
      <c r="H113" s="325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2:35">
      <c r="B114" s="253"/>
      <c r="C114" s="254"/>
      <c r="D114" s="254"/>
      <c r="E114" s="254"/>
      <c r="F114" s="356"/>
      <c r="G114" s="253"/>
      <c r="H114" s="325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2:35">
      <c r="B115" s="253"/>
      <c r="C115" s="254"/>
      <c r="D115" s="254"/>
      <c r="E115" s="254"/>
      <c r="F115" s="356"/>
      <c r="G115" s="253"/>
      <c r="H115" s="325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2:35">
      <c r="B116" s="253"/>
      <c r="C116" s="254"/>
      <c r="D116" s="254"/>
      <c r="E116" s="254"/>
      <c r="F116" s="356"/>
      <c r="G116" s="253"/>
      <c r="H116" s="325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2:35">
      <c r="B117" s="253"/>
      <c r="C117" s="254"/>
      <c r="D117" s="254"/>
      <c r="E117" s="254"/>
      <c r="F117" s="356"/>
      <c r="G117" s="253"/>
      <c r="H117" s="325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2:35">
      <c r="B118" s="253"/>
      <c r="C118" s="254"/>
      <c r="D118" s="254"/>
      <c r="E118" s="254"/>
      <c r="F118" s="356"/>
      <c r="G118" s="253"/>
      <c r="H118" s="325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2:35">
      <c r="B119" s="253"/>
      <c r="C119" s="254"/>
      <c r="D119" s="254"/>
      <c r="E119" s="254"/>
      <c r="F119" s="356"/>
      <c r="G119" s="253"/>
      <c r="H119" s="325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2:35">
      <c r="B120" s="253"/>
      <c r="C120" s="254"/>
      <c r="D120" s="254"/>
      <c r="E120" s="254"/>
      <c r="F120" s="356"/>
      <c r="G120" s="253"/>
      <c r="H120" s="325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2:35">
      <c r="B121" s="253"/>
      <c r="C121" s="254"/>
      <c r="D121" s="254"/>
      <c r="E121" s="254"/>
      <c r="F121" s="356"/>
      <c r="G121" s="253"/>
      <c r="H121" s="325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2:35">
      <c r="B122" s="253"/>
      <c r="C122" s="254"/>
      <c r="D122" s="254"/>
      <c r="E122" s="254"/>
      <c r="F122" s="356"/>
      <c r="G122" s="253"/>
      <c r="H122" s="325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2:35">
      <c r="B123" s="253"/>
      <c r="C123" s="254"/>
      <c r="D123" s="254"/>
      <c r="E123" s="254"/>
      <c r="F123" s="356"/>
      <c r="G123" s="253"/>
      <c r="H123" s="325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2:35">
      <c r="B124" s="253"/>
      <c r="C124" s="254"/>
      <c r="D124" s="254"/>
      <c r="E124" s="254"/>
      <c r="F124" s="356"/>
      <c r="G124" s="253"/>
      <c r="H124" s="325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2:35">
      <c r="B125" s="253"/>
      <c r="C125" s="254"/>
      <c r="D125" s="254"/>
      <c r="E125" s="254"/>
      <c r="F125" s="356"/>
      <c r="G125" s="253"/>
      <c r="H125" s="325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2:35">
      <c r="B126" s="253"/>
      <c r="C126" s="254"/>
      <c r="D126" s="254"/>
      <c r="E126" s="254"/>
      <c r="F126" s="356"/>
      <c r="G126" s="253"/>
      <c r="H126" s="325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2:35">
      <c r="B127" s="253"/>
      <c r="C127" s="254"/>
      <c r="D127" s="254"/>
      <c r="E127" s="254"/>
      <c r="F127" s="356"/>
      <c r="G127" s="253"/>
      <c r="H127" s="325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2:35">
      <c r="B128" s="253"/>
      <c r="C128" s="254"/>
      <c r="D128" s="254"/>
      <c r="E128" s="254"/>
      <c r="F128" s="356"/>
      <c r="G128" s="253"/>
      <c r="H128" s="325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56"/>
      <c r="G129" s="253"/>
      <c r="H129" s="325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56"/>
      <c r="G130" s="253"/>
      <c r="H130" s="325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56"/>
      <c r="G131" s="253"/>
      <c r="H131" s="325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56"/>
      <c r="G132" s="253"/>
      <c r="H132" s="325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56"/>
      <c r="G133" s="253"/>
      <c r="H133" s="325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56"/>
      <c r="G134" s="253"/>
      <c r="H134" s="325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56"/>
      <c r="G135" s="253"/>
      <c r="H135" s="325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56"/>
      <c r="G136" s="253"/>
      <c r="H136" s="325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56"/>
      <c r="G142" s="253"/>
      <c r="H142" s="253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56"/>
      <c r="G143" s="253"/>
      <c r="H143" s="253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56"/>
      <c r="G144" s="253"/>
      <c r="H144" s="253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253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253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253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253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253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253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253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253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253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253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253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253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70"/>
  <sheetViews>
    <sheetView zoomScale="83" zoomScaleNormal="70" workbookViewId="0">
      <selection activeCell="L20" sqref="L20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911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44257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522" t="s">
        <v>552</v>
      </c>
      <c r="L9" s="60" t="s">
        <v>821</v>
      </c>
      <c r="M9" s="60" t="s">
        <v>820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37" customFormat="1" ht="14.25">
      <c r="A10" s="420">
        <v>1</v>
      </c>
      <c r="B10" s="418">
        <v>44229</v>
      </c>
      <c r="C10" s="419"/>
      <c r="D10" s="412" t="s">
        <v>114</v>
      </c>
      <c r="E10" s="413" t="s">
        <v>557</v>
      </c>
      <c r="F10" s="387" t="s">
        <v>841</v>
      </c>
      <c r="G10" s="387">
        <v>2090</v>
      </c>
      <c r="H10" s="387"/>
      <c r="I10" s="352" t="s">
        <v>842</v>
      </c>
      <c r="J10" s="352" t="s">
        <v>558</v>
      </c>
      <c r="K10" s="352"/>
      <c r="L10" s="404"/>
      <c r="M10" s="402"/>
      <c r="N10" s="352"/>
      <c r="O10" s="409"/>
      <c r="P10" s="456"/>
      <c r="Q10" s="4"/>
      <c r="R10" s="457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38" s="37" customFormat="1" ht="14.25">
      <c r="A11" s="420">
        <v>2</v>
      </c>
      <c r="B11" s="418">
        <v>44236</v>
      </c>
      <c r="C11" s="419"/>
      <c r="D11" s="412" t="s">
        <v>267</v>
      </c>
      <c r="E11" s="413" t="s">
        <v>557</v>
      </c>
      <c r="F11" s="387" t="s">
        <v>844</v>
      </c>
      <c r="G11" s="387">
        <v>2070</v>
      </c>
      <c r="H11" s="387"/>
      <c r="I11" s="352" t="s">
        <v>845</v>
      </c>
      <c r="J11" s="352" t="s">
        <v>558</v>
      </c>
      <c r="K11" s="352"/>
      <c r="L11" s="404"/>
      <c r="M11" s="402"/>
      <c r="N11" s="352"/>
      <c r="O11" s="409"/>
      <c r="P11" s="456"/>
      <c r="Q11" s="4"/>
      <c r="R11" s="457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8" s="516" customFormat="1" ht="14.25">
      <c r="A12" s="358">
        <v>3</v>
      </c>
      <c r="B12" s="373">
        <v>44253</v>
      </c>
      <c r="C12" s="374"/>
      <c r="D12" s="412" t="s">
        <v>125</v>
      </c>
      <c r="E12" s="378" t="s">
        <v>557</v>
      </c>
      <c r="F12" s="378" t="s">
        <v>880</v>
      </c>
      <c r="G12" s="383">
        <v>91.5</v>
      </c>
      <c r="H12" s="378"/>
      <c r="I12" s="375" t="s">
        <v>881</v>
      </c>
      <c r="J12" s="380" t="s">
        <v>558</v>
      </c>
      <c r="K12" s="380"/>
      <c r="L12" s="388"/>
      <c r="M12" s="351"/>
      <c r="N12" s="361"/>
      <c r="O12" s="357"/>
      <c r="P12" s="456"/>
      <c r="Q12" s="4"/>
      <c r="R12" s="457" t="s">
        <v>793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516" customFormat="1" ht="14.25">
      <c r="A13" s="485">
        <v>4</v>
      </c>
      <c r="B13" s="486">
        <v>44253</v>
      </c>
      <c r="C13" s="487"/>
      <c r="D13" s="446" t="s">
        <v>744</v>
      </c>
      <c r="E13" s="488" t="s">
        <v>557</v>
      </c>
      <c r="F13" s="488">
        <v>4110</v>
      </c>
      <c r="G13" s="489">
        <v>3800</v>
      </c>
      <c r="H13" s="488">
        <v>4415</v>
      </c>
      <c r="I13" s="490" t="s">
        <v>882</v>
      </c>
      <c r="J13" s="445" t="s">
        <v>910</v>
      </c>
      <c r="K13" s="445">
        <f t="shared" ref="K13" si="0">H13-F13</f>
        <v>305</v>
      </c>
      <c r="L13" s="523">
        <f t="shared" ref="L13" si="1">(F13*-0.8)/100</f>
        <v>-32.880000000000003</v>
      </c>
      <c r="M13" s="442">
        <f>(K13+L13)/F13</f>
        <v>6.6209245742092457E-2</v>
      </c>
      <c r="N13" s="445" t="s">
        <v>556</v>
      </c>
      <c r="O13" s="443">
        <v>44256</v>
      </c>
      <c r="P13" s="456"/>
      <c r="Q13" s="4"/>
      <c r="R13" s="457" t="s">
        <v>793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516" customFormat="1" ht="14.25">
      <c r="A14" s="358"/>
      <c r="B14" s="373"/>
      <c r="C14" s="374"/>
      <c r="D14" s="412"/>
      <c r="E14" s="378"/>
      <c r="F14" s="378"/>
      <c r="G14" s="383"/>
      <c r="H14" s="378"/>
      <c r="I14" s="375"/>
      <c r="J14" s="380"/>
      <c r="K14" s="380"/>
      <c r="L14" s="388"/>
      <c r="M14" s="351"/>
      <c r="N14" s="361"/>
      <c r="O14" s="357"/>
      <c r="P14" s="456"/>
      <c r="Q14" s="4"/>
      <c r="R14" s="457"/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2" customFormat="1" ht="14.25">
      <c r="A15" s="358"/>
      <c r="B15" s="373"/>
      <c r="C15" s="374"/>
      <c r="D15" s="385"/>
      <c r="E15" s="378"/>
      <c r="F15" s="378"/>
      <c r="G15" s="383"/>
      <c r="H15" s="378"/>
      <c r="I15" s="375"/>
      <c r="J15" s="380"/>
      <c r="K15" s="380"/>
      <c r="L15" s="388"/>
      <c r="M15" s="351"/>
      <c r="N15" s="361"/>
      <c r="O15" s="357"/>
      <c r="P15" s="456"/>
      <c r="Q15" s="4"/>
      <c r="R15" s="457"/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2" customFormat="1" ht="14.25">
      <c r="A16" s="433"/>
      <c r="B16" s="434"/>
      <c r="C16" s="435"/>
      <c r="D16" s="436"/>
      <c r="E16" s="437"/>
      <c r="F16" s="437"/>
      <c r="G16" s="400"/>
      <c r="H16" s="437"/>
      <c r="I16" s="438"/>
      <c r="J16" s="401"/>
      <c r="K16" s="401"/>
      <c r="L16" s="439"/>
      <c r="M16" s="76"/>
      <c r="N16" s="440"/>
      <c r="O16" s="441"/>
      <c r="P16" s="381"/>
      <c r="Q16" s="61"/>
      <c r="R16" s="321"/>
      <c r="S16" s="61"/>
      <c r="T16" s="61"/>
      <c r="U16" s="61"/>
      <c r="V16" s="61"/>
      <c r="W16" s="61"/>
      <c r="X16" s="61"/>
      <c r="Y16" s="61"/>
      <c r="Z16" s="61"/>
      <c r="AA16" s="61"/>
      <c r="AB16" s="61"/>
    </row>
    <row r="17" spans="1:38" s="2" customFormat="1" ht="14.25">
      <c r="A17" s="433"/>
      <c r="B17" s="434"/>
      <c r="C17" s="435"/>
      <c r="D17" s="436"/>
      <c r="E17" s="437"/>
      <c r="F17" s="437"/>
      <c r="G17" s="400"/>
      <c r="H17" s="437"/>
      <c r="I17" s="438"/>
      <c r="J17" s="401"/>
      <c r="K17" s="401"/>
      <c r="L17" s="439"/>
      <c r="M17" s="76"/>
      <c r="N17" s="440"/>
      <c r="O17" s="441"/>
      <c r="P17" s="381"/>
      <c r="Q17" s="61"/>
      <c r="R17" s="321"/>
      <c r="S17" s="61"/>
      <c r="T17" s="61"/>
      <c r="U17" s="61"/>
      <c r="V17" s="61"/>
      <c r="W17" s="61"/>
      <c r="X17" s="61"/>
      <c r="Y17" s="61"/>
      <c r="Z17" s="61"/>
      <c r="AA17" s="61"/>
      <c r="AB17" s="61"/>
    </row>
    <row r="18" spans="1:38" s="2" customFormat="1" ht="12" customHeight="1">
      <c r="A18" s="20" t="s">
        <v>560</v>
      </c>
      <c r="B18" s="21"/>
      <c r="C18" s="22"/>
      <c r="D18" s="23"/>
      <c r="E18" s="24"/>
      <c r="F18" s="25"/>
      <c r="G18" s="25"/>
      <c r="H18" s="25"/>
      <c r="I18" s="25"/>
      <c r="J18" s="62"/>
      <c r="K18" s="25"/>
      <c r="L18" s="389"/>
      <c r="M18" s="35"/>
      <c r="N18" s="62"/>
      <c r="O18" s="63"/>
      <c r="P18" s="5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s="2" customFormat="1" ht="12" customHeight="1">
      <c r="A19" s="26" t="s">
        <v>561</v>
      </c>
      <c r="B19" s="20"/>
      <c r="C19" s="20"/>
      <c r="D19" s="20"/>
      <c r="F19" s="27" t="s">
        <v>562</v>
      </c>
      <c r="G19" s="14"/>
      <c r="H19" s="28"/>
      <c r="I19" s="33"/>
      <c r="J19" s="64"/>
      <c r="K19" s="65"/>
      <c r="L19" s="390"/>
      <c r="M19" s="66"/>
      <c r="N19" s="13"/>
      <c r="O19" s="67"/>
      <c r="P19" s="5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s="2" customFormat="1" ht="12" customHeight="1">
      <c r="A20" s="20" t="s">
        <v>563</v>
      </c>
      <c r="B20" s="20"/>
      <c r="C20" s="20"/>
      <c r="D20" s="20"/>
      <c r="E20" s="29"/>
      <c r="F20" s="27" t="s">
        <v>564</v>
      </c>
      <c r="G20" s="14"/>
      <c r="H20" s="28"/>
      <c r="I20" s="33"/>
      <c r="J20" s="64"/>
      <c r="K20" s="65"/>
      <c r="L20" s="390"/>
      <c r="M20" s="66"/>
      <c r="N20" s="13"/>
      <c r="O20" s="67"/>
      <c r="P20" s="5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2" customFormat="1" ht="12" customHeight="1">
      <c r="A21" s="20"/>
      <c r="B21" s="20"/>
      <c r="C21" s="20"/>
      <c r="D21" s="20"/>
      <c r="E21" s="29"/>
      <c r="F21" s="14"/>
      <c r="G21" s="14"/>
      <c r="H21" s="28"/>
      <c r="I21" s="33"/>
      <c r="J21" s="68"/>
      <c r="K21" s="65"/>
      <c r="L21" s="390"/>
      <c r="M21" s="14"/>
      <c r="N21" s="69"/>
      <c r="O21" s="5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15">
      <c r="A22" s="8"/>
      <c r="B22" s="30" t="s">
        <v>565</v>
      </c>
      <c r="C22" s="30"/>
      <c r="D22" s="30"/>
      <c r="E22" s="30"/>
      <c r="F22" s="31"/>
      <c r="G22" s="29"/>
      <c r="H22" s="29"/>
      <c r="I22" s="70"/>
      <c r="J22" s="71"/>
      <c r="K22" s="72"/>
      <c r="L22" s="391"/>
      <c r="M22" s="9"/>
      <c r="N22" s="8"/>
      <c r="O22" s="50"/>
      <c r="P22" s="4"/>
      <c r="R22" s="79"/>
      <c r="S22" s="13"/>
      <c r="T22" s="13"/>
      <c r="U22" s="13"/>
      <c r="V22" s="13"/>
      <c r="W22" s="13"/>
      <c r="X22" s="13"/>
      <c r="Y22" s="13"/>
      <c r="Z22" s="13"/>
    </row>
    <row r="23" spans="1:38" s="3" customFormat="1" ht="38.25">
      <c r="A23" s="17" t="s">
        <v>16</v>
      </c>
      <c r="B23" s="18" t="s">
        <v>534</v>
      </c>
      <c r="C23" s="18"/>
      <c r="D23" s="19" t="s">
        <v>545</v>
      </c>
      <c r="E23" s="18" t="s">
        <v>546</v>
      </c>
      <c r="F23" s="18" t="s">
        <v>547</v>
      </c>
      <c r="G23" s="18" t="s">
        <v>566</v>
      </c>
      <c r="H23" s="18" t="s">
        <v>549</v>
      </c>
      <c r="I23" s="18" t="s">
        <v>550</v>
      </c>
      <c r="J23" s="18" t="s">
        <v>551</v>
      </c>
      <c r="K23" s="59" t="s">
        <v>567</v>
      </c>
      <c r="L23" s="392" t="s">
        <v>821</v>
      </c>
      <c r="M23" s="60" t="s">
        <v>820</v>
      </c>
      <c r="N23" s="18" t="s">
        <v>554</v>
      </c>
      <c r="O23" s="75" t="s">
        <v>555</v>
      </c>
      <c r="P23" s="4"/>
      <c r="Q23" s="37"/>
      <c r="R23" s="35"/>
      <c r="S23" s="35"/>
      <c r="T23" s="35"/>
    </row>
    <row r="24" spans="1:38" s="369" customFormat="1" ht="15" customHeight="1">
      <c r="A24" s="394">
        <v>1</v>
      </c>
      <c r="B24" s="418">
        <v>44252</v>
      </c>
      <c r="C24" s="421"/>
      <c r="D24" s="386" t="s">
        <v>75</v>
      </c>
      <c r="E24" s="387" t="s">
        <v>557</v>
      </c>
      <c r="F24" s="387" t="s">
        <v>860</v>
      </c>
      <c r="G24" s="422">
        <v>427</v>
      </c>
      <c r="H24" s="422"/>
      <c r="I24" s="387">
        <v>465</v>
      </c>
      <c r="J24" s="394" t="s">
        <v>558</v>
      </c>
      <c r="K24" s="352"/>
      <c r="L24" s="404"/>
      <c r="M24" s="402"/>
      <c r="N24" s="380"/>
      <c r="O24" s="393"/>
      <c r="P24" s="4"/>
      <c r="Q24" s="4"/>
      <c r="R24" s="324" t="s">
        <v>793</v>
      </c>
      <c r="S24" s="37"/>
      <c r="T24" s="37"/>
      <c r="U24" s="37"/>
      <c r="V24" s="37"/>
      <c r="W24" s="37"/>
      <c r="X24" s="37"/>
      <c r="Y24" s="37"/>
      <c r="Z24" s="37"/>
      <c r="AA24" s="37"/>
    </row>
    <row r="25" spans="1:38" s="369" customFormat="1" ht="15" customHeight="1">
      <c r="A25" s="394">
        <v>2</v>
      </c>
      <c r="B25" s="418">
        <v>44253</v>
      </c>
      <c r="C25" s="421"/>
      <c r="D25" s="386" t="s">
        <v>260</v>
      </c>
      <c r="E25" s="387" t="s">
        <v>557</v>
      </c>
      <c r="F25" s="387" t="s">
        <v>876</v>
      </c>
      <c r="G25" s="422">
        <v>3540</v>
      </c>
      <c r="H25" s="422"/>
      <c r="I25" s="387" t="s">
        <v>878</v>
      </c>
      <c r="J25" s="517" t="s">
        <v>558</v>
      </c>
      <c r="K25" s="352"/>
      <c r="L25" s="404"/>
      <c r="M25" s="402"/>
      <c r="N25" s="380"/>
      <c r="O25" s="393"/>
      <c r="P25" s="4"/>
      <c r="Q25" s="4"/>
      <c r="R25" s="324" t="s">
        <v>559</v>
      </c>
      <c r="S25" s="37"/>
      <c r="T25" s="37"/>
      <c r="U25" s="37"/>
      <c r="V25" s="37"/>
      <c r="W25" s="37"/>
      <c r="X25" s="37"/>
      <c r="Y25" s="37"/>
      <c r="Z25" s="37"/>
      <c r="AA25" s="37"/>
    </row>
    <row r="26" spans="1:38" s="369" customFormat="1" ht="15" customHeight="1">
      <c r="A26" s="478">
        <v>3</v>
      </c>
      <c r="B26" s="479">
        <v>44253</v>
      </c>
      <c r="C26" s="480"/>
      <c r="D26" s="481" t="s">
        <v>68</v>
      </c>
      <c r="E26" s="462" t="s">
        <v>557</v>
      </c>
      <c r="F26" s="462">
        <v>567</v>
      </c>
      <c r="G26" s="482">
        <v>549</v>
      </c>
      <c r="H26" s="482">
        <v>549</v>
      </c>
      <c r="I26" s="462" t="s">
        <v>877</v>
      </c>
      <c r="J26" s="463" t="s">
        <v>898</v>
      </c>
      <c r="K26" s="521">
        <f t="shared" ref="K26" si="2">H26-F26</f>
        <v>-18</v>
      </c>
      <c r="L26" s="513">
        <f t="shared" ref="L26" si="3">(F26*-0.7)/100</f>
        <v>-3.9689999999999999</v>
      </c>
      <c r="M26" s="483">
        <f t="shared" ref="M26" si="4">(K26+L26)/F26</f>
        <v>-3.874603174603175E-2</v>
      </c>
      <c r="N26" s="463" t="s">
        <v>620</v>
      </c>
      <c r="O26" s="484">
        <v>44256</v>
      </c>
      <c r="P26" s="4"/>
      <c r="Q26" s="4"/>
      <c r="R26" s="324" t="s">
        <v>559</v>
      </c>
      <c r="S26" s="37"/>
      <c r="T26" s="37"/>
      <c r="U26" s="37"/>
      <c r="V26" s="37"/>
      <c r="W26" s="37"/>
      <c r="X26" s="37"/>
      <c r="Y26" s="37"/>
      <c r="Z26" s="37"/>
      <c r="AA26" s="37"/>
    </row>
    <row r="27" spans="1:38" s="369" customFormat="1" ht="15" customHeight="1">
      <c r="A27" s="474">
        <v>4</v>
      </c>
      <c r="B27" s="470">
        <v>44228</v>
      </c>
      <c r="C27" s="475"/>
      <c r="D27" s="476" t="s">
        <v>458</v>
      </c>
      <c r="E27" s="444" t="s">
        <v>557</v>
      </c>
      <c r="F27" s="444">
        <v>1640</v>
      </c>
      <c r="G27" s="477">
        <v>1590</v>
      </c>
      <c r="H27" s="477">
        <v>1687</v>
      </c>
      <c r="I27" s="444" t="s">
        <v>900</v>
      </c>
      <c r="J27" s="445" t="s">
        <v>901</v>
      </c>
      <c r="K27" s="519">
        <f t="shared" ref="K27" si="5">H27-F27</f>
        <v>47</v>
      </c>
      <c r="L27" s="471">
        <f>(F27*-0.07)/100</f>
        <v>-1.1480000000000001</v>
      </c>
      <c r="M27" s="442">
        <f t="shared" ref="M27" si="6">(K27+L27)/F27</f>
        <v>2.7958536585365852E-2</v>
      </c>
      <c r="N27" s="445" t="s">
        <v>556</v>
      </c>
      <c r="O27" s="464">
        <v>44256</v>
      </c>
      <c r="P27" s="4"/>
      <c r="Q27" s="4"/>
      <c r="R27" s="324" t="s">
        <v>793</v>
      </c>
      <c r="S27" s="37"/>
      <c r="T27" s="37"/>
      <c r="U27" s="37"/>
      <c r="V27" s="37"/>
      <c r="W27" s="37"/>
      <c r="X27" s="37"/>
      <c r="Y27" s="37"/>
      <c r="Z27" s="37"/>
      <c r="AA27" s="37"/>
    </row>
    <row r="28" spans="1:38" s="369" customFormat="1" ht="15" customHeight="1">
      <c r="A28" s="474">
        <v>5</v>
      </c>
      <c r="B28" s="470">
        <v>44228</v>
      </c>
      <c r="C28" s="475"/>
      <c r="D28" s="476" t="s">
        <v>226</v>
      </c>
      <c r="E28" s="444" t="s">
        <v>557</v>
      </c>
      <c r="F28" s="444">
        <v>2722.5</v>
      </c>
      <c r="G28" s="477">
        <v>2640</v>
      </c>
      <c r="H28" s="477">
        <v>2775.5</v>
      </c>
      <c r="I28" s="444">
        <v>2850</v>
      </c>
      <c r="J28" s="445" t="s">
        <v>902</v>
      </c>
      <c r="K28" s="519">
        <f t="shared" ref="K28" si="7">H28-F28</f>
        <v>53</v>
      </c>
      <c r="L28" s="471">
        <f>(F28*-0.07)/100</f>
        <v>-1.9057500000000003</v>
      </c>
      <c r="M28" s="442">
        <f t="shared" ref="M28" si="8">(K28+L28)/F28</f>
        <v>1.8767401285583105E-2</v>
      </c>
      <c r="N28" s="445" t="s">
        <v>556</v>
      </c>
      <c r="O28" s="464">
        <v>44256</v>
      </c>
      <c r="P28" s="4"/>
      <c r="Q28" s="4"/>
      <c r="R28" s="324" t="s">
        <v>793</v>
      </c>
      <c r="S28" s="37"/>
      <c r="T28" s="37"/>
      <c r="U28" s="37"/>
      <c r="V28" s="37"/>
      <c r="W28" s="37"/>
      <c r="X28" s="37"/>
      <c r="Y28" s="37"/>
      <c r="Z28" s="37"/>
      <c r="AA28" s="37"/>
    </row>
    <row r="29" spans="1:38" s="369" customFormat="1" ht="15" customHeight="1">
      <c r="A29" s="394"/>
      <c r="B29" s="418"/>
      <c r="C29" s="421"/>
      <c r="D29" s="386"/>
      <c r="E29" s="387"/>
      <c r="F29" s="387"/>
      <c r="G29" s="422"/>
      <c r="H29" s="422"/>
      <c r="I29" s="387"/>
      <c r="J29" s="517"/>
      <c r="K29" s="352"/>
      <c r="L29" s="404"/>
      <c r="M29" s="402"/>
      <c r="N29" s="380"/>
      <c r="O29" s="393"/>
      <c r="P29" s="4"/>
      <c r="Q29" s="4"/>
      <c r="R29" s="324"/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69" customFormat="1" ht="15" customHeight="1">
      <c r="A30" s="394"/>
      <c r="B30" s="418"/>
      <c r="C30" s="421"/>
      <c r="D30" s="386"/>
      <c r="E30" s="387"/>
      <c r="F30" s="387"/>
      <c r="G30" s="422"/>
      <c r="H30" s="422"/>
      <c r="I30" s="387"/>
      <c r="J30" s="517"/>
      <c r="K30" s="352"/>
      <c r="L30" s="404"/>
      <c r="M30" s="402"/>
      <c r="N30" s="380"/>
      <c r="O30" s="393"/>
      <c r="P30" s="4"/>
      <c r="Q30" s="4"/>
      <c r="R30" s="324"/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69" customFormat="1" ht="15" customHeight="1">
      <c r="A31" s="394"/>
      <c r="B31" s="418"/>
      <c r="C31" s="421"/>
      <c r="D31" s="386"/>
      <c r="E31" s="387"/>
      <c r="F31" s="387"/>
      <c r="G31" s="422"/>
      <c r="H31" s="422"/>
      <c r="I31" s="387"/>
      <c r="J31" s="517"/>
      <c r="K31" s="352"/>
      <c r="L31" s="404"/>
      <c r="M31" s="402"/>
      <c r="N31" s="380"/>
      <c r="O31" s="393"/>
      <c r="P31" s="4"/>
      <c r="Q31" s="4"/>
      <c r="R31" s="324"/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69" customFormat="1" ht="15" customHeight="1">
      <c r="A32" s="394"/>
      <c r="B32" s="418"/>
      <c r="C32" s="421"/>
      <c r="D32" s="386"/>
      <c r="E32" s="387"/>
      <c r="F32" s="387"/>
      <c r="G32" s="422"/>
      <c r="H32" s="422"/>
      <c r="I32" s="387"/>
      <c r="J32" s="352"/>
      <c r="K32" s="352"/>
      <c r="L32" s="404"/>
      <c r="M32" s="402"/>
      <c r="N32" s="380"/>
      <c r="O32" s="393"/>
      <c r="P32" s="4"/>
      <c r="Q32" s="4"/>
      <c r="R32" s="324"/>
      <c r="S32" s="37"/>
      <c r="T32" s="37"/>
      <c r="U32" s="37"/>
      <c r="V32" s="37"/>
      <c r="W32" s="37"/>
      <c r="X32" s="37"/>
      <c r="Y32" s="37"/>
      <c r="Z32" s="37"/>
      <c r="AA32" s="37"/>
    </row>
    <row r="33" spans="1:34" ht="44.25" customHeight="1">
      <c r="A33" s="20" t="s">
        <v>560</v>
      </c>
      <c r="B33" s="36"/>
      <c r="C33" s="36"/>
      <c r="D33" s="37"/>
      <c r="E33" s="33"/>
      <c r="F33" s="33"/>
      <c r="G33" s="32"/>
      <c r="H33" s="32" t="s">
        <v>823</v>
      </c>
      <c r="I33" s="33"/>
      <c r="J33" s="14"/>
      <c r="K33" s="76"/>
      <c r="L33" s="77"/>
      <c r="M33" s="76"/>
      <c r="N33" s="78"/>
      <c r="O33" s="76"/>
      <c r="P33" s="4"/>
      <c r="Q33" s="410"/>
      <c r="R33" s="423"/>
      <c r="S33" s="410"/>
      <c r="T33" s="410"/>
      <c r="U33" s="410"/>
      <c r="V33" s="410"/>
      <c r="W33" s="410"/>
      <c r="X33" s="410"/>
      <c r="Y33" s="410"/>
      <c r="Z33" s="37"/>
      <c r="AA33" s="37"/>
      <c r="AB33" s="37"/>
    </row>
    <row r="34" spans="1:34" s="3" customFormat="1">
      <c r="A34" s="26" t="s">
        <v>561</v>
      </c>
      <c r="B34" s="20"/>
      <c r="C34" s="20"/>
      <c r="D34" s="20"/>
      <c r="E34" s="2"/>
      <c r="F34" s="27" t="s">
        <v>562</v>
      </c>
      <c r="G34" s="38"/>
      <c r="H34" s="39"/>
      <c r="I34" s="79"/>
      <c r="J34" s="14"/>
      <c r="K34" s="80"/>
      <c r="L34" s="81"/>
      <c r="M34" s="82"/>
      <c r="N34" s="83"/>
      <c r="O34" s="84"/>
      <c r="P34" s="2"/>
      <c r="Q34" s="1"/>
      <c r="R34" s="9"/>
      <c r="Z34" s="6"/>
      <c r="AA34" s="6"/>
      <c r="AB34" s="6"/>
      <c r="AC34" s="6"/>
      <c r="AD34" s="6"/>
      <c r="AE34" s="6"/>
      <c r="AF34" s="6"/>
      <c r="AG34" s="6"/>
      <c r="AH34" s="6"/>
    </row>
    <row r="35" spans="1:34" s="6" customFormat="1" ht="14.25" customHeight="1">
      <c r="A35" s="26"/>
      <c r="B35" s="20"/>
      <c r="C35" s="20"/>
      <c r="D35" s="20"/>
      <c r="E35" s="29"/>
      <c r="F35" s="27" t="s">
        <v>564</v>
      </c>
      <c r="G35" s="38"/>
      <c r="H35" s="39"/>
      <c r="I35" s="79"/>
      <c r="J35" s="14"/>
      <c r="K35" s="80"/>
      <c r="L35" s="81"/>
      <c r="M35" s="82"/>
      <c r="N35" s="83"/>
      <c r="O35" s="84"/>
      <c r="P35" s="2"/>
      <c r="Q35" s="1"/>
      <c r="R35" s="9"/>
      <c r="S35" s="3"/>
      <c r="Y35" s="3"/>
      <c r="Z35" s="3"/>
    </row>
    <row r="36" spans="1:34" s="6" customFormat="1" ht="14.25" customHeight="1">
      <c r="A36" s="20"/>
      <c r="B36" s="20"/>
      <c r="C36" s="20"/>
      <c r="D36" s="20"/>
      <c r="E36" s="29"/>
      <c r="F36" s="14"/>
      <c r="G36" s="14"/>
      <c r="H36" s="28"/>
      <c r="I36" s="33"/>
      <c r="J36" s="68"/>
      <c r="K36" s="65"/>
      <c r="L36" s="66"/>
      <c r="M36" s="14"/>
      <c r="N36" s="69"/>
      <c r="O36" s="54"/>
      <c r="P36" s="5"/>
      <c r="Q36" s="1"/>
      <c r="R36" s="9"/>
      <c r="S36" s="3"/>
      <c r="Y36" s="3"/>
      <c r="Z36" s="3"/>
    </row>
    <row r="37" spans="1:34" s="6" customFormat="1" ht="15">
      <c r="A37" s="40" t="s">
        <v>571</v>
      </c>
      <c r="B37" s="40"/>
      <c r="C37" s="40"/>
      <c r="D37" s="40"/>
      <c r="E37" s="29"/>
      <c r="F37" s="14"/>
      <c r="G37" s="9"/>
      <c r="H37" s="14"/>
      <c r="I37" s="9"/>
      <c r="J37" s="85"/>
      <c r="K37" s="9"/>
      <c r="L37" s="9"/>
      <c r="M37" s="9"/>
      <c r="N37" s="9"/>
      <c r="O37" s="86"/>
      <c r="P37"/>
      <c r="Q37" s="1"/>
      <c r="R37" s="9"/>
      <c r="S37" s="3"/>
      <c r="Y37" s="3"/>
      <c r="Z37" s="3"/>
    </row>
    <row r="38" spans="1:34" s="6" customFormat="1" ht="38.25">
      <c r="A38" s="18" t="s">
        <v>16</v>
      </c>
      <c r="B38" s="18" t="s">
        <v>534</v>
      </c>
      <c r="C38" s="18"/>
      <c r="D38" s="19" t="s">
        <v>545</v>
      </c>
      <c r="E38" s="18" t="s">
        <v>546</v>
      </c>
      <c r="F38" s="18" t="s">
        <v>547</v>
      </c>
      <c r="G38" s="18" t="s">
        <v>566</v>
      </c>
      <c r="H38" s="18" t="s">
        <v>549</v>
      </c>
      <c r="I38" s="18" t="s">
        <v>550</v>
      </c>
      <c r="J38" s="17" t="s">
        <v>551</v>
      </c>
      <c r="K38" s="74" t="s">
        <v>572</v>
      </c>
      <c r="L38" s="60" t="s">
        <v>821</v>
      </c>
      <c r="M38" s="74" t="s">
        <v>568</v>
      </c>
      <c r="N38" s="18" t="s">
        <v>569</v>
      </c>
      <c r="O38" s="17" t="s">
        <v>554</v>
      </c>
      <c r="P38" s="87" t="s">
        <v>555</v>
      </c>
      <c r="Q38" s="1"/>
      <c r="R38" s="14"/>
      <c r="S38" s="3"/>
      <c r="Y38" s="3"/>
      <c r="Z38" s="3"/>
    </row>
    <row r="39" spans="1:34" s="369" customFormat="1" ht="13.9" customHeight="1">
      <c r="A39" s="520">
        <v>1</v>
      </c>
      <c r="B39" s="479">
        <v>44252</v>
      </c>
      <c r="C39" s="492"/>
      <c r="D39" s="461" t="s">
        <v>859</v>
      </c>
      <c r="E39" s="493" t="s">
        <v>557</v>
      </c>
      <c r="F39" s="462">
        <v>4530</v>
      </c>
      <c r="G39" s="462">
        <v>4425</v>
      </c>
      <c r="H39" s="462">
        <v>4430</v>
      </c>
      <c r="I39" s="463">
        <v>4730</v>
      </c>
      <c r="J39" s="463" t="s">
        <v>997</v>
      </c>
      <c r="K39" s="521">
        <f t="shared" ref="K39" si="9">H39-F39</f>
        <v>-100</v>
      </c>
      <c r="L39" s="513">
        <f t="shared" ref="L39" si="10">(H39*N39)*0.035%</f>
        <v>193.81250000000003</v>
      </c>
      <c r="M39" s="514">
        <f t="shared" ref="M39" si="11">(K39*N39)-L39</f>
        <v>-12693.8125</v>
      </c>
      <c r="N39" s="463">
        <v>125</v>
      </c>
      <c r="O39" s="515" t="s">
        <v>620</v>
      </c>
      <c r="P39" s="484">
        <v>44256</v>
      </c>
      <c r="Q39" s="363"/>
      <c r="R39" s="324" t="s">
        <v>793</v>
      </c>
      <c r="S39" s="37"/>
      <c r="Y39" s="37"/>
      <c r="Z39" s="37"/>
    </row>
    <row r="40" spans="1:34" s="369" customFormat="1" ht="13.9" customHeight="1">
      <c r="A40" s="518">
        <v>2</v>
      </c>
      <c r="B40" s="470">
        <v>44253</v>
      </c>
      <c r="C40" s="448"/>
      <c r="D40" s="446" t="s">
        <v>879</v>
      </c>
      <c r="E40" s="447" t="s">
        <v>557</v>
      </c>
      <c r="F40" s="444">
        <v>1313</v>
      </c>
      <c r="G40" s="444">
        <v>1287</v>
      </c>
      <c r="H40" s="444">
        <v>1342</v>
      </c>
      <c r="I40" s="445">
        <v>1360</v>
      </c>
      <c r="J40" s="445" t="s">
        <v>896</v>
      </c>
      <c r="K40" s="519">
        <f t="shared" ref="K40" si="12">H40-F40</f>
        <v>29</v>
      </c>
      <c r="L40" s="471">
        <f t="shared" ref="L40" si="13">(H40*N40)*0.035%</f>
        <v>258.33500000000004</v>
      </c>
      <c r="M40" s="472">
        <f t="shared" ref="M40" si="14">(K40*N40)-L40</f>
        <v>15691.665000000001</v>
      </c>
      <c r="N40" s="445">
        <v>550</v>
      </c>
      <c r="O40" s="473" t="s">
        <v>556</v>
      </c>
      <c r="P40" s="443">
        <v>44256</v>
      </c>
      <c r="Q40" s="363"/>
      <c r="R40" s="324" t="s">
        <v>793</v>
      </c>
      <c r="S40" s="37"/>
      <c r="Y40" s="37"/>
      <c r="Z40" s="37"/>
    </row>
    <row r="41" spans="1:34" s="369" customFormat="1" ht="13.9" customHeight="1">
      <c r="A41" s="540">
        <v>3</v>
      </c>
      <c r="B41" s="542">
        <v>44256</v>
      </c>
      <c r="C41" s="419"/>
      <c r="D41" s="412" t="s">
        <v>853</v>
      </c>
      <c r="E41" s="413" t="s">
        <v>818</v>
      </c>
      <c r="F41" s="387" t="s">
        <v>897</v>
      </c>
      <c r="G41" s="387">
        <v>14900</v>
      </c>
      <c r="H41" s="387"/>
      <c r="I41" s="352">
        <v>14500</v>
      </c>
      <c r="J41" s="544" t="s">
        <v>558</v>
      </c>
      <c r="K41" s="352"/>
      <c r="L41" s="406"/>
      <c r="M41" s="544"/>
      <c r="N41" s="544"/>
      <c r="O41" s="546"/>
      <c r="P41" s="538"/>
      <c r="Q41" s="363"/>
      <c r="R41" s="324" t="s">
        <v>559</v>
      </c>
      <c r="S41" s="37"/>
      <c r="Y41" s="37"/>
      <c r="Z41" s="37"/>
    </row>
    <row r="42" spans="1:34" s="369" customFormat="1" ht="13.9" customHeight="1">
      <c r="A42" s="541"/>
      <c r="B42" s="543"/>
      <c r="C42" s="419"/>
      <c r="D42" s="412" t="s">
        <v>852</v>
      </c>
      <c r="E42" s="413" t="s">
        <v>818</v>
      </c>
      <c r="F42" s="387" t="s">
        <v>881</v>
      </c>
      <c r="G42" s="387"/>
      <c r="H42" s="387"/>
      <c r="I42" s="352"/>
      <c r="J42" s="545"/>
      <c r="K42" s="352"/>
      <c r="L42" s="404"/>
      <c r="M42" s="545"/>
      <c r="N42" s="545"/>
      <c r="O42" s="547"/>
      <c r="P42" s="539"/>
      <c r="Q42" s="363"/>
      <c r="R42" s="324" t="s">
        <v>559</v>
      </c>
      <c r="S42" s="37"/>
      <c r="Y42" s="37"/>
      <c r="Z42" s="37"/>
    </row>
    <row r="43" spans="1:34" s="369" customFormat="1" ht="13.9" customHeight="1">
      <c r="A43" s="518">
        <v>4</v>
      </c>
      <c r="B43" s="470">
        <v>44256</v>
      </c>
      <c r="C43" s="448"/>
      <c r="D43" s="446" t="s">
        <v>899</v>
      </c>
      <c r="E43" s="447" t="s">
        <v>818</v>
      </c>
      <c r="F43" s="444">
        <v>736</v>
      </c>
      <c r="G43" s="444">
        <v>746</v>
      </c>
      <c r="H43" s="444">
        <v>729</v>
      </c>
      <c r="I43" s="445">
        <v>715</v>
      </c>
      <c r="J43" s="445" t="s">
        <v>858</v>
      </c>
      <c r="K43" s="519">
        <f>F43-H43</f>
        <v>7</v>
      </c>
      <c r="L43" s="471">
        <f t="shared" ref="L43:L44" si="15">(H43*N43)*0.035%</f>
        <v>306.18000000000006</v>
      </c>
      <c r="M43" s="472">
        <f t="shared" ref="M43:M44" si="16">(K43*N43)-L43</f>
        <v>8093.82</v>
      </c>
      <c r="N43" s="445">
        <v>1200</v>
      </c>
      <c r="O43" s="473" t="s">
        <v>556</v>
      </c>
      <c r="P43" s="464">
        <v>44256</v>
      </c>
      <c r="Q43" s="363"/>
      <c r="R43" s="324" t="s">
        <v>559</v>
      </c>
      <c r="S43" s="37"/>
      <c r="Y43" s="37"/>
      <c r="Z43" s="37"/>
    </row>
    <row r="44" spans="1:34" s="369" customFormat="1" ht="13.9" customHeight="1">
      <c r="A44" s="518">
        <v>5</v>
      </c>
      <c r="B44" s="470">
        <v>44256</v>
      </c>
      <c r="C44" s="448"/>
      <c r="D44" s="446" t="s">
        <v>906</v>
      </c>
      <c r="E44" s="447" t="s">
        <v>557</v>
      </c>
      <c r="F44" s="444">
        <v>1576.5</v>
      </c>
      <c r="G44" s="444">
        <v>1559</v>
      </c>
      <c r="H44" s="444">
        <v>1589</v>
      </c>
      <c r="I44" s="445">
        <v>1610</v>
      </c>
      <c r="J44" s="445" t="s">
        <v>907</v>
      </c>
      <c r="K44" s="519">
        <f t="shared" ref="K44" si="17">H44-F44</f>
        <v>12.5</v>
      </c>
      <c r="L44" s="471">
        <f t="shared" si="15"/>
        <v>389.30500000000006</v>
      </c>
      <c r="M44" s="472">
        <f t="shared" si="16"/>
        <v>8360.6949999999997</v>
      </c>
      <c r="N44" s="445">
        <v>700</v>
      </c>
      <c r="O44" s="473" t="s">
        <v>556</v>
      </c>
      <c r="P44" s="464">
        <v>44256</v>
      </c>
      <c r="Q44" s="363"/>
      <c r="R44" s="324" t="s">
        <v>793</v>
      </c>
      <c r="S44" s="37"/>
      <c r="Y44" s="37"/>
      <c r="Z44" s="37"/>
    </row>
    <row r="45" spans="1:34" s="369" customFormat="1" ht="13.9" customHeight="1">
      <c r="A45" s="491">
        <v>6</v>
      </c>
      <c r="B45" s="418">
        <v>44256</v>
      </c>
      <c r="C45" s="419"/>
      <c r="D45" s="412" t="s">
        <v>908</v>
      </c>
      <c r="E45" s="413" t="s">
        <v>557</v>
      </c>
      <c r="F45" s="387" t="s">
        <v>909</v>
      </c>
      <c r="G45" s="387">
        <v>2140</v>
      </c>
      <c r="H45" s="387"/>
      <c r="I45" s="352">
        <v>2290</v>
      </c>
      <c r="J45" s="352" t="s">
        <v>558</v>
      </c>
      <c r="K45" s="494"/>
      <c r="L45" s="406"/>
      <c r="M45" s="510"/>
      <c r="N45" s="352"/>
      <c r="O45" s="380"/>
      <c r="P45" s="393"/>
      <c r="Q45" s="363"/>
      <c r="R45" s="324" t="s">
        <v>793</v>
      </c>
      <c r="S45" s="37"/>
      <c r="Y45" s="37"/>
      <c r="Z45" s="37"/>
    </row>
    <row r="46" spans="1:34" s="369" customFormat="1" ht="13.9" customHeight="1">
      <c r="A46" s="420"/>
      <c r="B46" s="418"/>
      <c r="C46" s="419"/>
      <c r="D46" s="412"/>
      <c r="E46" s="413"/>
      <c r="F46" s="387"/>
      <c r="G46" s="387"/>
      <c r="H46" s="387"/>
      <c r="I46" s="352"/>
      <c r="J46" s="352"/>
      <c r="K46" s="352"/>
      <c r="L46" s="352"/>
      <c r="M46" s="352"/>
      <c r="N46" s="352"/>
      <c r="O46" s="352"/>
      <c r="P46" s="352"/>
      <c r="Q46" s="363"/>
      <c r="R46" s="324"/>
      <c r="S46" s="37"/>
      <c r="Y46" s="37"/>
      <c r="Z46" s="37"/>
    </row>
    <row r="47" spans="1:34" s="369" customFormat="1" ht="13.9" customHeight="1">
      <c r="A47" s="430"/>
      <c r="B47" s="424"/>
      <c r="C47" s="431"/>
      <c r="D47" s="432"/>
      <c r="E47" s="353"/>
      <c r="F47" s="399"/>
      <c r="G47" s="399"/>
      <c r="H47" s="399"/>
      <c r="I47" s="395"/>
      <c r="J47" s="395"/>
      <c r="K47" s="395"/>
      <c r="L47" s="395"/>
      <c r="M47" s="395"/>
      <c r="N47" s="395"/>
      <c r="O47" s="395"/>
      <c r="P47" s="395"/>
      <c r="Q47" s="363"/>
      <c r="R47" s="324"/>
      <c r="S47" s="37"/>
      <c r="Y47" s="37"/>
      <c r="Z47" s="37"/>
    </row>
    <row r="48" spans="1:34" s="3" customFormat="1">
      <c r="A48" s="41"/>
      <c r="B48" s="42"/>
      <c r="C48" s="43"/>
      <c r="D48" s="44"/>
      <c r="E48" s="45"/>
      <c r="F48" s="46"/>
      <c r="G48" s="46"/>
      <c r="H48" s="46"/>
      <c r="I48" s="46"/>
      <c r="J48" s="14"/>
      <c r="K48" s="88"/>
      <c r="L48" s="88"/>
      <c r="M48" s="14"/>
      <c r="N48" s="13"/>
      <c r="O48" s="89"/>
      <c r="P48" s="2"/>
      <c r="Q48" s="1"/>
      <c r="R48" s="14"/>
      <c r="Z48" s="6"/>
      <c r="AA48" s="6"/>
      <c r="AB48" s="6"/>
      <c r="AC48" s="6"/>
      <c r="AD48" s="6"/>
      <c r="AE48" s="6"/>
      <c r="AF48" s="6"/>
      <c r="AG48" s="6"/>
      <c r="AH48" s="6"/>
    </row>
    <row r="49" spans="1:34" s="3" customFormat="1" ht="15">
      <c r="A49" s="47" t="s">
        <v>573</v>
      </c>
      <c r="B49" s="47"/>
      <c r="C49" s="47"/>
      <c r="D49" s="47"/>
      <c r="E49" s="48"/>
      <c r="F49" s="46"/>
      <c r="G49" s="46"/>
      <c r="H49" s="46"/>
      <c r="I49" s="46"/>
      <c r="J49" s="50"/>
      <c r="K49" s="9"/>
      <c r="L49" s="9"/>
      <c r="M49" s="9"/>
      <c r="N49" s="8"/>
      <c r="O49" s="50"/>
      <c r="P49" s="2"/>
      <c r="Q49" s="1"/>
      <c r="R49" s="14"/>
      <c r="Z49" s="6"/>
      <c r="AA49" s="6"/>
      <c r="AB49" s="6"/>
      <c r="AC49" s="6"/>
      <c r="AD49" s="6"/>
      <c r="AE49" s="6"/>
      <c r="AF49" s="6"/>
      <c r="AG49" s="6"/>
      <c r="AH49" s="6"/>
    </row>
    <row r="50" spans="1:34" s="3" customFormat="1" ht="38.25">
      <c r="A50" s="18" t="s">
        <v>16</v>
      </c>
      <c r="B50" s="18" t="s">
        <v>534</v>
      </c>
      <c r="C50" s="18"/>
      <c r="D50" s="19" t="s">
        <v>545</v>
      </c>
      <c r="E50" s="18" t="s">
        <v>546</v>
      </c>
      <c r="F50" s="18" t="s">
        <v>547</v>
      </c>
      <c r="G50" s="49" t="s">
        <v>566</v>
      </c>
      <c r="H50" s="18" t="s">
        <v>549</v>
      </c>
      <c r="I50" s="18" t="s">
        <v>550</v>
      </c>
      <c r="J50" s="17" t="s">
        <v>551</v>
      </c>
      <c r="K50" s="17" t="s">
        <v>574</v>
      </c>
      <c r="L50" s="60" t="s">
        <v>821</v>
      </c>
      <c r="M50" s="74" t="s">
        <v>568</v>
      </c>
      <c r="N50" s="18" t="s">
        <v>569</v>
      </c>
      <c r="O50" s="18" t="s">
        <v>554</v>
      </c>
      <c r="P50" s="19" t="s">
        <v>555</v>
      </c>
      <c r="Q50" s="1"/>
      <c r="R50" s="14"/>
      <c r="Z50" s="6"/>
      <c r="AA50" s="6"/>
      <c r="AB50" s="6"/>
      <c r="AC50" s="6"/>
      <c r="AD50" s="6"/>
      <c r="AE50" s="6"/>
      <c r="AF50" s="6"/>
      <c r="AG50" s="6"/>
      <c r="AH50" s="6"/>
    </row>
    <row r="51" spans="1:34" s="369" customFormat="1" ht="13.9" customHeight="1">
      <c r="A51" s="518">
        <v>1</v>
      </c>
      <c r="B51" s="470">
        <v>44256</v>
      </c>
      <c r="C51" s="448"/>
      <c r="D51" s="446" t="s">
        <v>903</v>
      </c>
      <c r="E51" s="447" t="s">
        <v>557</v>
      </c>
      <c r="F51" s="444">
        <v>350</v>
      </c>
      <c r="G51" s="444">
        <v>190</v>
      </c>
      <c r="H51" s="444">
        <v>470</v>
      </c>
      <c r="I51" s="445">
        <v>700</v>
      </c>
      <c r="J51" s="445" t="s">
        <v>904</v>
      </c>
      <c r="K51" s="519">
        <f t="shared" ref="K51" si="18">H51-F51</f>
        <v>120</v>
      </c>
      <c r="L51" s="445">
        <v>100</v>
      </c>
      <c r="M51" s="472">
        <f t="shared" ref="M51" si="19">(K51*N51)-L51</f>
        <v>2900</v>
      </c>
      <c r="N51" s="445">
        <v>25</v>
      </c>
      <c r="O51" s="473" t="s">
        <v>556</v>
      </c>
      <c r="P51" s="464">
        <v>44256</v>
      </c>
      <c r="Q51" s="363"/>
      <c r="R51" s="324" t="s">
        <v>559</v>
      </c>
      <c r="S51" s="37"/>
      <c r="Y51" s="37"/>
      <c r="Z51" s="37"/>
    </row>
    <row r="52" spans="1:34" s="369" customFormat="1" ht="13.9" customHeight="1">
      <c r="A52" s="518">
        <v>2</v>
      </c>
      <c r="B52" s="470">
        <v>44256</v>
      </c>
      <c r="C52" s="448"/>
      <c r="D52" s="446" t="s">
        <v>903</v>
      </c>
      <c r="E52" s="447" t="s">
        <v>557</v>
      </c>
      <c r="F52" s="444">
        <v>340</v>
      </c>
      <c r="G52" s="444">
        <v>190</v>
      </c>
      <c r="H52" s="444">
        <v>430</v>
      </c>
      <c r="I52" s="445">
        <v>700</v>
      </c>
      <c r="J52" s="445" t="s">
        <v>905</v>
      </c>
      <c r="K52" s="519">
        <f t="shared" ref="K52" si="20">H52-F52</f>
        <v>90</v>
      </c>
      <c r="L52" s="445">
        <v>100</v>
      </c>
      <c r="M52" s="472">
        <f t="shared" ref="M52" si="21">(K52*N52)-L52</f>
        <v>2150</v>
      </c>
      <c r="N52" s="445">
        <v>25</v>
      </c>
      <c r="O52" s="473" t="s">
        <v>556</v>
      </c>
      <c r="P52" s="464">
        <v>44256</v>
      </c>
      <c r="Q52" s="363"/>
      <c r="R52" s="324" t="s">
        <v>559</v>
      </c>
      <c r="S52" s="37"/>
      <c r="Y52" s="37"/>
      <c r="Z52" s="37"/>
    </row>
    <row r="53" spans="1:34" s="369" customFormat="1" ht="13.9" customHeight="1">
      <c r="A53" s="491"/>
      <c r="B53" s="418"/>
      <c r="C53" s="419"/>
      <c r="D53" s="412"/>
      <c r="E53" s="413"/>
      <c r="F53" s="387"/>
      <c r="G53" s="387"/>
      <c r="H53" s="387"/>
      <c r="I53" s="352"/>
      <c r="J53" s="352"/>
      <c r="K53" s="494"/>
      <c r="L53" s="352"/>
      <c r="M53" s="510"/>
      <c r="N53" s="352"/>
      <c r="O53" s="380"/>
      <c r="P53" s="393"/>
      <c r="Q53" s="363"/>
      <c r="R53" s="324"/>
      <c r="S53" s="37"/>
      <c r="Y53" s="37"/>
      <c r="Z53" s="37"/>
    </row>
    <row r="54" spans="1:34" s="369" customFormat="1" ht="13.9" customHeight="1">
      <c r="A54" s="491"/>
      <c r="B54" s="418"/>
      <c r="C54" s="419"/>
      <c r="D54" s="412"/>
      <c r="E54" s="413"/>
      <c r="F54" s="387"/>
      <c r="G54" s="387"/>
      <c r="H54" s="387"/>
      <c r="I54" s="352"/>
      <c r="J54" s="352"/>
      <c r="K54" s="494"/>
      <c r="L54" s="352"/>
      <c r="M54" s="510"/>
      <c r="N54" s="352"/>
      <c r="O54" s="380"/>
      <c r="P54" s="393"/>
      <c r="Q54" s="363"/>
      <c r="R54" s="324"/>
      <c r="S54" s="37"/>
      <c r="Y54" s="37"/>
      <c r="Z54" s="37"/>
    </row>
    <row r="55" spans="1:34" s="369" customFormat="1" ht="13.9" customHeight="1">
      <c r="A55" s="420"/>
      <c r="B55" s="418"/>
      <c r="C55" s="419"/>
      <c r="D55" s="412"/>
      <c r="E55" s="413"/>
      <c r="F55" s="387"/>
      <c r="G55" s="387"/>
      <c r="H55" s="387"/>
      <c r="I55" s="352"/>
      <c r="J55" s="352"/>
      <c r="K55" s="352"/>
      <c r="L55" s="352"/>
      <c r="M55" s="352"/>
      <c r="N55" s="352"/>
      <c r="O55" s="352"/>
      <c r="P55" s="352"/>
      <c r="Q55" s="363"/>
      <c r="R55" s="324"/>
      <c r="S55" s="37"/>
      <c r="Y55" s="37"/>
      <c r="Z55" s="37"/>
    </row>
    <row r="56" spans="1:34" s="37" customFormat="1" ht="14.25">
      <c r="A56" s="33"/>
      <c r="B56" s="397"/>
      <c r="C56" s="397"/>
      <c r="D56" s="398"/>
      <c r="E56" s="399"/>
      <c r="F56" s="399"/>
      <c r="G56" s="400"/>
      <c r="H56" s="400"/>
      <c r="I56" s="399"/>
      <c r="J56" s="395"/>
      <c r="K56" s="395"/>
      <c r="L56" s="395"/>
      <c r="M56" s="395"/>
      <c r="N56" s="395"/>
      <c r="O56" s="395"/>
      <c r="P56" s="395"/>
      <c r="Q56" s="363"/>
      <c r="R56" s="324"/>
      <c r="Z56" s="369"/>
      <c r="AA56" s="369"/>
      <c r="AB56" s="369"/>
      <c r="AC56" s="369"/>
      <c r="AD56" s="369"/>
      <c r="AE56" s="369"/>
      <c r="AF56" s="369"/>
      <c r="AG56" s="369"/>
      <c r="AH56" s="369"/>
    </row>
    <row r="57" spans="1:34" s="37" customFormat="1" ht="14.25">
      <c r="A57" s="33"/>
      <c r="B57" s="397"/>
      <c r="C57" s="397"/>
      <c r="D57" s="398"/>
      <c r="E57" s="399"/>
      <c r="F57" s="399"/>
      <c r="G57" s="400"/>
      <c r="H57" s="400"/>
      <c r="I57" s="399"/>
      <c r="J57" s="395"/>
      <c r="K57" s="395"/>
      <c r="L57" s="395"/>
      <c r="M57" s="395"/>
      <c r="N57" s="395"/>
      <c r="O57" s="395"/>
      <c r="P57" s="395"/>
      <c r="Q57" s="363"/>
      <c r="R57" s="324"/>
      <c r="Z57" s="369"/>
      <c r="AA57" s="369"/>
      <c r="AB57" s="369"/>
      <c r="AC57" s="369"/>
      <c r="AD57" s="369"/>
      <c r="AE57" s="369"/>
      <c r="AF57" s="369"/>
      <c r="AG57" s="369"/>
      <c r="AH57" s="369"/>
    </row>
    <row r="58" spans="1:34" s="37" customFormat="1" ht="14.25">
      <c r="A58" s="33"/>
      <c r="B58" s="397"/>
      <c r="C58" s="397"/>
      <c r="D58" s="398"/>
      <c r="E58" s="399"/>
      <c r="F58" s="399"/>
      <c r="G58" s="400"/>
      <c r="H58" s="400"/>
      <c r="I58" s="399"/>
      <c r="J58" s="395"/>
      <c r="K58" s="395"/>
      <c r="L58" s="395"/>
      <c r="M58" s="395"/>
      <c r="N58" s="395"/>
      <c r="O58" s="395"/>
      <c r="P58" s="395"/>
      <c r="Q58" s="363"/>
      <c r="R58" s="324"/>
      <c r="Z58" s="369"/>
      <c r="AA58" s="369"/>
      <c r="AB58" s="369"/>
      <c r="AC58" s="369"/>
      <c r="AD58" s="369"/>
      <c r="AE58" s="369"/>
      <c r="AF58" s="369"/>
      <c r="AG58" s="369"/>
      <c r="AH58" s="369"/>
    </row>
    <row r="59" spans="1:34" s="37" customFormat="1" ht="14.25">
      <c r="A59" s="33"/>
      <c r="B59" s="397"/>
      <c r="C59" s="397"/>
      <c r="D59" s="398"/>
      <c r="E59" s="399"/>
      <c r="F59" s="399"/>
      <c r="G59" s="400"/>
      <c r="H59" s="400"/>
      <c r="I59" s="399"/>
      <c r="J59" s="395"/>
      <c r="K59" s="395"/>
      <c r="L59" s="395"/>
      <c r="M59" s="395"/>
      <c r="N59" s="395"/>
      <c r="O59" s="395"/>
      <c r="P59" s="395"/>
      <c r="Q59" s="363"/>
      <c r="R59" s="324"/>
      <c r="Z59" s="369"/>
      <c r="AA59" s="369"/>
      <c r="AB59" s="369"/>
      <c r="AC59" s="369"/>
      <c r="AD59" s="369"/>
      <c r="AE59" s="369"/>
      <c r="AF59" s="369"/>
      <c r="AG59" s="369"/>
      <c r="AH59" s="369"/>
    </row>
    <row r="60" spans="1:34" s="37" customFormat="1" ht="14.25">
      <c r="A60" s="33"/>
      <c r="B60" s="397"/>
      <c r="C60" s="397"/>
      <c r="D60" s="398"/>
      <c r="E60" s="399"/>
      <c r="F60" s="399"/>
      <c r="G60" s="400"/>
      <c r="H60" s="400"/>
      <c r="I60" s="399"/>
      <c r="J60" s="395"/>
      <c r="K60" s="395"/>
      <c r="L60" s="395"/>
      <c r="M60" s="395"/>
      <c r="N60" s="395"/>
      <c r="O60" s="401"/>
      <c r="P60" s="395"/>
      <c r="Q60" s="363"/>
      <c r="R60" s="324"/>
      <c r="Z60" s="369"/>
      <c r="AA60" s="369"/>
      <c r="AB60" s="369"/>
      <c r="AC60" s="369"/>
      <c r="AD60" s="369"/>
      <c r="AE60" s="369"/>
      <c r="AF60" s="369"/>
      <c r="AG60" s="369"/>
      <c r="AH60" s="369"/>
    </row>
    <row r="61" spans="1:34" s="37" customFormat="1" ht="14.25">
      <c r="A61" s="353"/>
      <c r="B61" s="354"/>
      <c r="C61" s="354"/>
      <c r="D61" s="355"/>
      <c r="E61" s="353"/>
      <c r="F61" s="370"/>
      <c r="G61" s="353"/>
      <c r="H61" s="353"/>
      <c r="I61" s="353"/>
      <c r="J61" s="354"/>
      <c r="K61" s="371"/>
      <c r="L61" s="353"/>
      <c r="M61" s="353"/>
      <c r="N61" s="353"/>
      <c r="O61" s="372"/>
      <c r="P61" s="363"/>
      <c r="Q61" s="363"/>
      <c r="R61" s="324"/>
      <c r="Z61" s="369"/>
      <c r="AA61" s="369"/>
      <c r="AB61" s="369"/>
      <c r="AC61" s="369"/>
      <c r="AD61" s="369"/>
      <c r="AE61" s="369"/>
      <c r="AF61" s="369"/>
      <c r="AG61" s="369"/>
      <c r="AH61" s="369"/>
    </row>
    <row r="62" spans="1:34" ht="15">
      <c r="A62" s="96" t="s">
        <v>575</v>
      </c>
      <c r="B62" s="97"/>
      <c r="C62" s="97"/>
      <c r="D62" s="98"/>
      <c r="E62" s="31"/>
      <c r="F62" s="29"/>
      <c r="G62" s="29"/>
      <c r="H62" s="70"/>
      <c r="I62" s="116"/>
      <c r="J62" s="117"/>
      <c r="K62" s="14"/>
      <c r="L62" s="14"/>
      <c r="M62" s="14"/>
      <c r="N62" s="8"/>
      <c r="O62" s="50"/>
      <c r="Q62" s="92"/>
      <c r="R62" s="14"/>
      <c r="S62" s="13"/>
      <c r="T62" s="13"/>
      <c r="U62" s="13"/>
      <c r="V62" s="13"/>
      <c r="W62" s="13"/>
      <c r="X62" s="13"/>
      <c r="Y62" s="13"/>
      <c r="Z62" s="13"/>
    </row>
    <row r="63" spans="1:34" ht="38.25">
      <c r="A63" s="17" t="s">
        <v>16</v>
      </c>
      <c r="B63" s="18" t="s">
        <v>534</v>
      </c>
      <c r="C63" s="18"/>
      <c r="D63" s="19" t="s">
        <v>545</v>
      </c>
      <c r="E63" s="18" t="s">
        <v>546</v>
      </c>
      <c r="F63" s="18" t="s">
        <v>547</v>
      </c>
      <c r="G63" s="18" t="s">
        <v>548</v>
      </c>
      <c r="H63" s="18" t="s">
        <v>549</v>
      </c>
      <c r="I63" s="18" t="s">
        <v>550</v>
      </c>
      <c r="J63" s="17" t="s">
        <v>551</v>
      </c>
      <c r="K63" s="59" t="s">
        <v>567</v>
      </c>
      <c r="L63" s="392" t="s">
        <v>821</v>
      </c>
      <c r="M63" s="60" t="s">
        <v>820</v>
      </c>
      <c r="N63" s="18" t="s">
        <v>554</v>
      </c>
      <c r="O63" s="75" t="s">
        <v>555</v>
      </c>
      <c r="P63" s="94"/>
      <c r="Q63" s="8"/>
      <c r="R63" s="14"/>
      <c r="S63" s="13"/>
      <c r="T63" s="13"/>
      <c r="U63" s="13"/>
      <c r="V63" s="13"/>
      <c r="W63" s="13"/>
      <c r="X63" s="13"/>
      <c r="Y63" s="13"/>
      <c r="Z63" s="13"/>
    </row>
    <row r="64" spans="1:34" s="369" customFormat="1" ht="14.25">
      <c r="A64" s="495">
        <v>1</v>
      </c>
      <c r="B64" s="496">
        <v>44203</v>
      </c>
      <c r="C64" s="497"/>
      <c r="D64" s="498" t="s">
        <v>480</v>
      </c>
      <c r="E64" s="499" t="s">
        <v>557</v>
      </c>
      <c r="F64" s="500">
        <v>424</v>
      </c>
      <c r="G64" s="501">
        <v>385</v>
      </c>
      <c r="H64" s="500">
        <v>455</v>
      </c>
      <c r="I64" s="502" t="s">
        <v>832</v>
      </c>
      <c r="J64" s="503" t="s">
        <v>850</v>
      </c>
      <c r="K64" s="503">
        <f t="shared" ref="K64" si="22">H64-F64</f>
        <v>31</v>
      </c>
      <c r="L64" s="504">
        <f>(F64*-0.8)/100</f>
        <v>-3.3920000000000003</v>
      </c>
      <c r="M64" s="505">
        <f t="shared" ref="M64" si="23">(K64+L64)/F64</f>
        <v>6.5113207547169816E-2</v>
      </c>
      <c r="N64" s="506" t="s">
        <v>556</v>
      </c>
      <c r="O64" s="507">
        <v>43877</v>
      </c>
      <c r="P64" s="95"/>
      <c r="Q64" s="416"/>
      <c r="R64" s="455" t="s">
        <v>559</v>
      </c>
      <c r="S64" s="410"/>
      <c r="T64" s="410"/>
      <c r="U64" s="410"/>
      <c r="V64" s="410"/>
      <c r="W64" s="410"/>
      <c r="X64" s="410"/>
      <c r="Y64" s="410"/>
      <c r="Z64" s="410"/>
    </row>
    <row r="65" spans="1:29" s="369" customFormat="1" ht="14.25">
      <c r="A65" s="433">
        <v>2</v>
      </c>
      <c r="B65" s="373">
        <v>44238</v>
      </c>
      <c r="C65" s="435"/>
      <c r="D65" s="385" t="s">
        <v>445</v>
      </c>
      <c r="E65" s="378" t="s">
        <v>557</v>
      </c>
      <c r="F65" s="387" t="s">
        <v>846</v>
      </c>
      <c r="G65" s="383">
        <v>1390</v>
      </c>
      <c r="H65" s="387"/>
      <c r="I65" s="375" t="s">
        <v>847</v>
      </c>
      <c r="J65" s="494" t="s">
        <v>558</v>
      </c>
      <c r="K65" s="494"/>
      <c r="L65" s="406"/>
      <c r="M65" s="402"/>
      <c r="N65" s="407"/>
      <c r="O65" s="409"/>
      <c r="P65" s="95"/>
      <c r="Q65" s="416"/>
      <c r="R65" s="455" t="s">
        <v>559</v>
      </c>
      <c r="S65" s="410"/>
      <c r="T65" s="410"/>
      <c r="U65" s="410"/>
      <c r="V65" s="410"/>
      <c r="W65" s="410"/>
      <c r="X65" s="410"/>
      <c r="Y65" s="410"/>
      <c r="Z65" s="410"/>
    </row>
    <row r="66" spans="1:29" s="5" customFormat="1">
      <c r="A66" s="364"/>
      <c r="B66" s="365"/>
      <c r="C66" s="366"/>
      <c r="D66" s="367"/>
      <c r="E66" s="396"/>
      <c r="F66" s="396"/>
      <c r="G66" s="453"/>
      <c r="H66" s="453"/>
      <c r="I66" s="396"/>
      <c r="J66" s="454"/>
      <c r="K66" s="449"/>
      <c r="L66" s="450"/>
      <c r="M66" s="451"/>
      <c r="N66" s="452"/>
      <c r="O66" s="368"/>
      <c r="P66" s="120"/>
      <c r="Q66"/>
      <c r="R66" s="91"/>
      <c r="T66" s="54"/>
      <c r="U66" s="54"/>
      <c r="V66" s="54"/>
      <c r="W66" s="54"/>
      <c r="X66" s="54"/>
      <c r="Y66" s="54"/>
      <c r="Z66" s="54"/>
    </row>
    <row r="67" spans="1:29">
      <c r="A67" s="20" t="s">
        <v>560</v>
      </c>
      <c r="B67" s="20"/>
      <c r="C67" s="20"/>
      <c r="D67" s="20"/>
      <c r="E67" s="2"/>
      <c r="F67" s="27" t="s">
        <v>562</v>
      </c>
      <c r="G67" s="79"/>
      <c r="H67" s="79"/>
      <c r="I67" s="35"/>
      <c r="J67" s="82"/>
      <c r="K67" s="80"/>
      <c r="L67" s="81"/>
      <c r="M67" s="82"/>
      <c r="N67" s="83"/>
      <c r="O67" s="121"/>
      <c r="P67" s="8"/>
      <c r="Q67" s="13"/>
      <c r="R67" s="93"/>
      <c r="S67" s="13"/>
      <c r="T67" s="13"/>
      <c r="U67" s="13"/>
      <c r="V67" s="13"/>
      <c r="W67" s="13"/>
      <c r="X67" s="13"/>
      <c r="Y67" s="13"/>
    </row>
    <row r="68" spans="1:29">
      <c r="A68" s="26" t="s">
        <v>561</v>
      </c>
      <c r="B68" s="20"/>
      <c r="C68" s="20"/>
      <c r="D68" s="20"/>
      <c r="E68" s="29"/>
      <c r="F68" s="27" t="s">
        <v>564</v>
      </c>
      <c r="G68" s="9"/>
      <c r="H68" s="9"/>
      <c r="I68" s="9"/>
      <c r="J68" s="50"/>
      <c r="K68" s="9"/>
      <c r="L68" s="9"/>
      <c r="M68" s="9"/>
      <c r="N68" s="8"/>
      <c r="O68" s="50"/>
      <c r="Q68" s="4"/>
      <c r="R68" s="14"/>
      <c r="S68" s="13"/>
      <c r="T68" s="13"/>
      <c r="U68" s="13"/>
      <c r="V68" s="13"/>
      <c r="W68" s="13"/>
      <c r="X68" s="13"/>
      <c r="Y68" s="13"/>
      <c r="Z68" s="13"/>
    </row>
    <row r="69" spans="1:29">
      <c r="A69" s="26"/>
      <c r="B69" s="20"/>
      <c r="C69" s="20"/>
      <c r="D69" s="20"/>
      <c r="E69" s="29"/>
      <c r="F69" s="27"/>
      <c r="G69" s="9"/>
      <c r="H69" s="9"/>
      <c r="I69" s="9"/>
      <c r="J69" s="50"/>
      <c r="K69" s="9"/>
      <c r="L69" s="9"/>
      <c r="M69" s="9"/>
      <c r="N69" s="8"/>
      <c r="O69" s="50"/>
      <c r="Q69" s="4"/>
      <c r="R69" s="79"/>
      <c r="S69" s="13"/>
      <c r="T69" s="13"/>
      <c r="U69" s="13"/>
      <c r="V69" s="13"/>
      <c r="W69" s="13"/>
      <c r="X69" s="13"/>
      <c r="Y69" s="13"/>
      <c r="Z69" s="13"/>
    </row>
    <row r="70" spans="1:29" ht="15">
      <c r="A70" s="8"/>
      <c r="B70" s="30" t="s">
        <v>825</v>
      </c>
      <c r="C70" s="30"/>
      <c r="D70" s="30"/>
      <c r="E70" s="30"/>
      <c r="F70" s="31"/>
      <c r="G70" s="29"/>
      <c r="H70" s="29"/>
      <c r="I70" s="70"/>
      <c r="J70" s="71"/>
      <c r="K70" s="72"/>
      <c r="L70" s="391"/>
      <c r="M70" s="9"/>
      <c r="N70" s="8"/>
      <c r="O70" s="50"/>
      <c r="Q70" s="4"/>
      <c r="R70" s="79"/>
      <c r="S70" s="13"/>
      <c r="T70" s="13"/>
      <c r="U70" s="13"/>
      <c r="V70" s="13"/>
      <c r="W70" s="13"/>
      <c r="X70" s="13"/>
      <c r="Y70" s="13"/>
      <c r="Z70" s="13"/>
    </row>
    <row r="71" spans="1:29" ht="38.25">
      <c r="A71" s="17" t="s">
        <v>16</v>
      </c>
      <c r="B71" s="18" t="s">
        <v>534</v>
      </c>
      <c r="C71" s="18"/>
      <c r="D71" s="19" t="s">
        <v>545</v>
      </c>
      <c r="E71" s="18" t="s">
        <v>546</v>
      </c>
      <c r="F71" s="18" t="s">
        <v>547</v>
      </c>
      <c r="G71" s="18" t="s">
        <v>566</v>
      </c>
      <c r="H71" s="18" t="s">
        <v>549</v>
      </c>
      <c r="I71" s="18" t="s">
        <v>550</v>
      </c>
      <c r="J71" s="73" t="s">
        <v>551</v>
      </c>
      <c r="K71" s="59" t="s">
        <v>567</v>
      </c>
      <c r="L71" s="74" t="s">
        <v>568</v>
      </c>
      <c r="M71" s="18" t="s">
        <v>569</v>
      </c>
      <c r="N71" s="392" t="s">
        <v>821</v>
      </c>
      <c r="O71" s="60" t="s">
        <v>820</v>
      </c>
      <c r="P71" s="18" t="s">
        <v>554</v>
      </c>
      <c r="Q71" s="75" t="s">
        <v>555</v>
      </c>
      <c r="R71" s="79"/>
      <c r="S71" s="13"/>
      <c r="T71" s="13"/>
      <c r="U71" s="13"/>
      <c r="V71" s="13"/>
      <c r="W71" s="13"/>
      <c r="X71" s="13"/>
      <c r="Y71" s="13"/>
      <c r="Z71" s="13"/>
    </row>
    <row r="72" spans="1:29" ht="14.25">
      <c r="A72" s="358"/>
      <c r="B72" s="373"/>
      <c r="C72" s="377"/>
      <c r="D72" s="385"/>
      <c r="E72" s="378"/>
      <c r="F72" s="403"/>
      <c r="G72" s="383"/>
      <c r="H72" s="378"/>
      <c r="I72" s="375"/>
      <c r="J72" s="414"/>
      <c r="K72" s="414"/>
      <c r="L72" s="415"/>
      <c r="M72" s="413"/>
      <c r="N72" s="415"/>
      <c r="O72" s="402"/>
      <c r="P72" s="379"/>
      <c r="Q72" s="393"/>
      <c r="R72" s="411"/>
      <c r="S72" s="401"/>
      <c r="T72" s="13"/>
      <c r="U72" s="410"/>
      <c r="V72" s="410"/>
      <c r="W72" s="410"/>
      <c r="X72" s="410"/>
      <c r="Y72" s="410"/>
      <c r="Z72" s="410"/>
      <c r="AA72" s="369"/>
      <c r="AB72" s="369"/>
      <c r="AC72" s="369"/>
    </row>
    <row r="73" spans="1:29" ht="14.25">
      <c r="A73" s="358"/>
      <c r="B73" s="373"/>
      <c r="C73" s="377"/>
      <c r="D73" s="385"/>
      <c r="E73" s="378"/>
      <c r="F73" s="403"/>
      <c r="G73" s="383"/>
      <c r="H73" s="378"/>
      <c r="I73" s="375"/>
      <c r="J73" s="414"/>
      <c r="K73" s="414"/>
      <c r="L73" s="415"/>
      <c r="M73" s="413"/>
      <c r="N73" s="415"/>
      <c r="O73" s="402"/>
      <c r="P73" s="379"/>
      <c r="Q73" s="393"/>
      <c r="R73" s="411"/>
      <c r="S73" s="401"/>
      <c r="T73" s="13"/>
      <c r="U73" s="410"/>
      <c r="V73" s="410"/>
      <c r="W73" s="410"/>
      <c r="X73" s="410"/>
      <c r="Y73" s="410"/>
      <c r="Z73" s="410"/>
      <c r="AA73" s="369"/>
      <c r="AB73" s="369"/>
      <c r="AC73" s="369"/>
    </row>
    <row r="74" spans="1:29" s="369" customFormat="1" ht="14.25">
      <c r="A74" s="358"/>
      <c r="B74" s="373"/>
      <c r="C74" s="377"/>
      <c r="D74" s="385"/>
      <c r="E74" s="378"/>
      <c r="F74" s="403"/>
      <c r="G74" s="383"/>
      <c r="H74" s="378"/>
      <c r="I74" s="375"/>
      <c r="J74" s="414"/>
      <c r="K74" s="414"/>
      <c r="L74" s="415"/>
      <c r="M74" s="413"/>
      <c r="N74" s="415"/>
      <c r="O74" s="402"/>
      <c r="P74" s="379"/>
      <c r="Q74" s="393"/>
      <c r="R74" s="408"/>
      <c r="S74" s="410"/>
      <c r="T74" s="410"/>
      <c r="U74" s="410"/>
      <c r="V74" s="410"/>
      <c r="W74" s="410"/>
      <c r="X74" s="410"/>
      <c r="Y74" s="410"/>
      <c r="Z74" s="410"/>
    </row>
    <row r="75" spans="1:29" s="369" customFormat="1" ht="14.25">
      <c r="A75" s="358"/>
      <c r="B75" s="373"/>
      <c r="C75" s="377"/>
      <c r="D75" s="385"/>
      <c r="E75" s="378"/>
      <c r="F75" s="414"/>
      <c r="G75" s="387"/>
      <c r="H75" s="378"/>
      <c r="I75" s="375"/>
      <c r="J75" s="414"/>
      <c r="K75" s="414"/>
      <c r="L75" s="415"/>
      <c r="M75" s="413"/>
      <c r="N75" s="415"/>
      <c r="O75" s="402"/>
      <c r="P75" s="379"/>
      <c r="Q75" s="393"/>
      <c r="R75" s="408"/>
      <c r="S75" s="410"/>
      <c r="T75" s="410"/>
      <c r="U75" s="410"/>
      <c r="V75" s="410"/>
      <c r="W75" s="410"/>
      <c r="X75" s="410"/>
      <c r="Y75" s="410"/>
      <c r="Z75" s="410"/>
    </row>
    <row r="76" spans="1:29" s="369" customFormat="1" ht="14.25">
      <c r="A76" s="358"/>
      <c r="B76" s="373"/>
      <c r="C76" s="377"/>
      <c r="D76" s="385"/>
      <c r="E76" s="378"/>
      <c r="F76" s="414"/>
      <c r="G76" s="387"/>
      <c r="H76" s="378"/>
      <c r="I76" s="375"/>
      <c r="J76" s="414"/>
      <c r="K76" s="414"/>
      <c r="L76" s="415"/>
      <c r="M76" s="413"/>
      <c r="N76" s="415"/>
      <c r="O76" s="402"/>
      <c r="P76" s="379"/>
      <c r="Q76" s="393"/>
      <c r="R76" s="408"/>
      <c r="S76" s="410"/>
      <c r="T76" s="410"/>
      <c r="U76" s="410"/>
      <c r="V76" s="410"/>
      <c r="W76" s="410"/>
      <c r="X76" s="410"/>
      <c r="Y76" s="410"/>
      <c r="Z76" s="410"/>
    </row>
    <row r="77" spans="1:29" s="369" customFormat="1" ht="14.25">
      <c r="A77" s="358"/>
      <c r="B77" s="373"/>
      <c r="C77" s="377"/>
      <c r="D77" s="385"/>
      <c r="E77" s="378"/>
      <c r="F77" s="403"/>
      <c r="G77" s="383"/>
      <c r="H77" s="378"/>
      <c r="I77" s="375"/>
      <c r="J77" s="414"/>
      <c r="K77" s="405"/>
      <c r="L77" s="415"/>
      <c r="M77" s="413"/>
      <c r="N77" s="415"/>
      <c r="O77" s="402"/>
      <c r="P77" s="407"/>
      <c r="Q77" s="393"/>
      <c r="R77" s="408"/>
      <c r="S77" s="410"/>
      <c r="T77" s="410"/>
      <c r="U77" s="410"/>
      <c r="V77" s="410"/>
      <c r="W77" s="410"/>
      <c r="X77" s="410"/>
      <c r="Y77" s="410"/>
      <c r="Z77" s="410"/>
    </row>
    <row r="78" spans="1:29" s="369" customFormat="1" ht="14.25">
      <c r="A78" s="358"/>
      <c r="B78" s="373"/>
      <c r="C78" s="377"/>
      <c r="D78" s="385"/>
      <c r="E78" s="378"/>
      <c r="F78" s="403"/>
      <c r="G78" s="383"/>
      <c r="H78" s="378"/>
      <c r="I78" s="375"/>
      <c r="J78" s="405"/>
      <c r="K78" s="405"/>
      <c r="L78" s="405"/>
      <c r="M78" s="405"/>
      <c r="N78" s="406"/>
      <c r="O78" s="417"/>
      <c r="P78" s="407"/>
      <c r="Q78" s="393"/>
      <c r="R78" s="408"/>
      <c r="S78" s="410"/>
      <c r="T78" s="410"/>
      <c r="U78" s="410"/>
      <c r="V78" s="410"/>
      <c r="W78" s="410"/>
      <c r="X78" s="410"/>
      <c r="Y78" s="410"/>
      <c r="Z78" s="410"/>
    </row>
    <row r="79" spans="1:29" s="369" customFormat="1" ht="14.25">
      <c r="A79" s="358"/>
      <c r="B79" s="373"/>
      <c r="C79" s="377"/>
      <c r="D79" s="385"/>
      <c r="E79" s="378"/>
      <c r="F79" s="414"/>
      <c r="G79" s="387"/>
      <c r="H79" s="378"/>
      <c r="I79" s="375"/>
      <c r="J79" s="414"/>
      <c r="K79" s="414"/>
      <c r="L79" s="415"/>
      <c r="M79" s="413"/>
      <c r="N79" s="415"/>
      <c r="O79" s="402"/>
      <c r="P79" s="379"/>
      <c r="Q79" s="393"/>
      <c r="R79" s="411"/>
      <c r="S79" s="401"/>
      <c r="T79" s="410"/>
      <c r="U79" s="410"/>
      <c r="V79" s="410"/>
      <c r="W79" s="410"/>
      <c r="X79" s="410"/>
      <c r="Y79" s="410"/>
      <c r="Z79" s="410"/>
    </row>
    <row r="80" spans="1:29" s="369" customFormat="1" ht="14.25">
      <c r="A80" s="358"/>
      <c r="B80" s="373"/>
      <c r="C80" s="377"/>
      <c r="D80" s="385"/>
      <c r="E80" s="378"/>
      <c r="F80" s="403"/>
      <c r="G80" s="383"/>
      <c r="H80" s="378"/>
      <c r="I80" s="375"/>
      <c r="J80" s="352"/>
      <c r="K80" s="352"/>
      <c r="L80" s="352"/>
      <c r="M80" s="352"/>
      <c r="N80" s="404"/>
      <c r="O80" s="402"/>
      <c r="P80" s="380"/>
      <c r="Q80" s="393"/>
      <c r="R80" s="411"/>
      <c r="S80" s="401"/>
      <c r="T80" s="410"/>
      <c r="U80" s="410"/>
      <c r="V80" s="410"/>
      <c r="W80" s="410"/>
      <c r="X80" s="410"/>
      <c r="Y80" s="410"/>
      <c r="Z80" s="410"/>
    </row>
    <row r="81" spans="1:26">
      <c r="A81" s="26"/>
      <c r="B81" s="20"/>
      <c r="C81" s="20"/>
      <c r="D81" s="20"/>
      <c r="E81" s="29"/>
      <c r="F81" s="27"/>
      <c r="G81" s="9"/>
      <c r="H81" s="9"/>
      <c r="I81" s="9"/>
      <c r="J81" s="50"/>
      <c r="K81" s="9"/>
      <c r="L81" s="9"/>
      <c r="M81" s="9"/>
      <c r="N81" s="8"/>
      <c r="O81" s="50"/>
      <c r="P81" s="4"/>
      <c r="Q81" s="8"/>
      <c r="R81" s="138"/>
      <c r="S81" s="13"/>
      <c r="T81" s="13"/>
      <c r="U81" s="13"/>
      <c r="V81" s="13"/>
      <c r="W81" s="13"/>
      <c r="X81" s="13"/>
      <c r="Y81" s="13"/>
      <c r="Z81" s="13"/>
    </row>
    <row r="82" spans="1:26">
      <c r="A82" s="26"/>
      <c r="B82" s="20"/>
      <c r="C82" s="20"/>
      <c r="D82" s="20"/>
      <c r="E82" s="29"/>
      <c r="F82" s="27"/>
      <c r="G82" s="38"/>
      <c r="H82" s="39"/>
      <c r="I82" s="79"/>
      <c r="J82" s="14"/>
      <c r="K82" s="80"/>
      <c r="L82" s="81"/>
      <c r="M82" s="82"/>
      <c r="N82" s="83"/>
      <c r="O82" s="84"/>
      <c r="P82" s="8"/>
      <c r="Q82" s="13"/>
      <c r="R82" s="138"/>
      <c r="S82" s="13"/>
      <c r="T82" s="13"/>
      <c r="U82" s="13"/>
      <c r="V82" s="13"/>
      <c r="W82" s="13"/>
      <c r="X82" s="13"/>
      <c r="Y82" s="13"/>
      <c r="Z82" s="13"/>
    </row>
    <row r="83" spans="1:26">
      <c r="A83" s="34"/>
      <c r="B83" s="42"/>
      <c r="C83" s="99"/>
      <c r="D83" s="3"/>
      <c r="E83" s="35"/>
      <c r="F83" s="79"/>
      <c r="G83" s="38"/>
      <c r="H83" s="39"/>
      <c r="I83" s="79"/>
      <c r="J83" s="14"/>
      <c r="K83" s="80"/>
      <c r="L83" s="81"/>
      <c r="M83" s="82"/>
      <c r="N83" s="83"/>
      <c r="O83" s="84"/>
      <c r="P83" s="8"/>
      <c r="Q83" s="13"/>
      <c r="R83" s="14"/>
      <c r="S83" s="13"/>
      <c r="T83" s="13"/>
      <c r="U83" s="13"/>
      <c r="V83" s="13"/>
      <c r="W83" s="13"/>
      <c r="X83" s="13"/>
      <c r="Y83" s="13"/>
      <c r="Z83" s="13"/>
    </row>
    <row r="84" spans="1:26" ht="15">
      <c r="A84" s="2"/>
      <c r="B84" s="100" t="s">
        <v>576</v>
      </c>
      <c r="C84" s="100"/>
      <c r="D84" s="100"/>
      <c r="E84" s="100"/>
      <c r="F84" s="14"/>
      <c r="G84" s="14"/>
      <c r="H84" s="101"/>
      <c r="I84" s="14"/>
      <c r="J84" s="71"/>
      <c r="K84" s="72"/>
      <c r="L84" s="14"/>
      <c r="M84" s="14"/>
      <c r="N84" s="13"/>
      <c r="O84" s="95"/>
      <c r="P84" s="8"/>
      <c r="Q84" s="13"/>
      <c r="R84" s="14"/>
      <c r="S84" s="13"/>
      <c r="T84" s="13"/>
      <c r="U84" s="13"/>
      <c r="V84" s="13"/>
      <c r="W84" s="13"/>
      <c r="X84" s="13"/>
      <c r="Y84" s="13"/>
      <c r="Z84" s="13"/>
    </row>
    <row r="85" spans="1:26" ht="38.25">
      <c r="A85" s="17" t="s">
        <v>16</v>
      </c>
      <c r="B85" s="18" t="s">
        <v>534</v>
      </c>
      <c r="C85" s="18"/>
      <c r="D85" s="19" t="s">
        <v>545</v>
      </c>
      <c r="E85" s="18" t="s">
        <v>546</v>
      </c>
      <c r="F85" s="18" t="s">
        <v>547</v>
      </c>
      <c r="G85" s="18" t="s">
        <v>577</v>
      </c>
      <c r="H85" s="18" t="s">
        <v>578</v>
      </c>
      <c r="I85" s="18" t="s">
        <v>550</v>
      </c>
      <c r="J85" s="58" t="s">
        <v>551</v>
      </c>
      <c r="K85" s="18" t="s">
        <v>552</v>
      </c>
      <c r="L85" s="18" t="s">
        <v>553</v>
      </c>
      <c r="M85" s="18" t="s">
        <v>554</v>
      </c>
      <c r="N85" s="19" t="s">
        <v>555</v>
      </c>
      <c r="O85" s="95"/>
      <c r="P85" s="8"/>
      <c r="Q85" s="13"/>
      <c r="R85" s="14"/>
      <c r="S85" s="13"/>
      <c r="T85" s="13"/>
      <c r="U85" s="13"/>
      <c r="V85" s="13"/>
      <c r="W85" s="13"/>
      <c r="X85" s="13"/>
      <c r="Y85" s="13"/>
      <c r="Z85" s="13"/>
    </row>
    <row r="86" spans="1:26">
      <c r="A86" s="194">
        <v>1</v>
      </c>
      <c r="B86" s="102">
        <v>41579</v>
      </c>
      <c r="C86" s="102"/>
      <c r="D86" s="103" t="s">
        <v>579</v>
      </c>
      <c r="E86" s="104" t="s">
        <v>580</v>
      </c>
      <c r="F86" s="105">
        <v>82</v>
      </c>
      <c r="G86" s="104" t="s">
        <v>581</v>
      </c>
      <c r="H86" s="104">
        <v>100</v>
      </c>
      <c r="I86" s="122">
        <v>100</v>
      </c>
      <c r="J86" s="123" t="s">
        <v>582</v>
      </c>
      <c r="K86" s="124">
        <f t="shared" ref="K86:K117" si="24">H86-F86</f>
        <v>18</v>
      </c>
      <c r="L86" s="125">
        <f t="shared" ref="L86:L117" si="25">K86/F86</f>
        <v>0.21951219512195122</v>
      </c>
      <c r="M86" s="126" t="s">
        <v>556</v>
      </c>
      <c r="N86" s="127">
        <v>42657</v>
      </c>
      <c r="O86" s="50"/>
      <c r="P86" s="13"/>
      <c r="Q86" s="13"/>
      <c r="R86" s="14"/>
      <c r="S86" s="13"/>
      <c r="T86" s="13"/>
      <c r="U86" s="13"/>
      <c r="V86" s="13"/>
      <c r="W86" s="13"/>
      <c r="X86" s="13"/>
      <c r="Y86" s="13"/>
      <c r="Z86" s="13"/>
    </row>
    <row r="87" spans="1:26">
      <c r="A87" s="194">
        <v>2</v>
      </c>
      <c r="B87" s="102">
        <v>41794</v>
      </c>
      <c r="C87" s="102"/>
      <c r="D87" s="103" t="s">
        <v>583</v>
      </c>
      <c r="E87" s="104" t="s">
        <v>557</v>
      </c>
      <c r="F87" s="105">
        <v>257</v>
      </c>
      <c r="G87" s="104" t="s">
        <v>581</v>
      </c>
      <c r="H87" s="104">
        <v>300</v>
      </c>
      <c r="I87" s="122">
        <v>300</v>
      </c>
      <c r="J87" s="123" t="s">
        <v>582</v>
      </c>
      <c r="K87" s="124">
        <f t="shared" si="24"/>
        <v>43</v>
      </c>
      <c r="L87" s="125">
        <f t="shared" si="25"/>
        <v>0.16731517509727625</v>
      </c>
      <c r="M87" s="126" t="s">
        <v>556</v>
      </c>
      <c r="N87" s="127">
        <v>41822</v>
      </c>
      <c r="O87" s="50"/>
      <c r="P87" s="13"/>
      <c r="Q87" s="13"/>
      <c r="R87" s="14"/>
      <c r="S87" s="13"/>
      <c r="T87" s="13"/>
      <c r="U87" s="13"/>
      <c r="V87" s="13"/>
      <c r="W87" s="13"/>
      <c r="X87" s="13"/>
      <c r="Y87" s="13"/>
      <c r="Z87" s="13"/>
    </row>
    <row r="88" spans="1:26">
      <c r="A88" s="194">
        <v>3</v>
      </c>
      <c r="B88" s="102">
        <v>41828</v>
      </c>
      <c r="C88" s="102"/>
      <c r="D88" s="103" t="s">
        <v>584</v>
      </c>
      <c r="E88" s="104" t="s">
        <v>557</v>
      </c>
      <c r="F88" s="105">
        <v>393</v>
      </c>
      <c r="G88" s="104" t="s">
        <v>581</v>
      </c>
      <c r="H88" s="104">
        <v>468</v>
      </c>
      <c r="I88" s="122">
        <v>468</v>
      </c>
      <c r="J88" s="123" t="s">
        <v>582</v>
      </c>
      <c r="K88" s="124">
        <f t="shared" si="24"/>
        <v>75</v>
      </c>
      <c r="L88" s="125">
        <f t="shared" si="25"/>
        <v>0.19083969465648856</v>
      </c>
      <c r="M88" s="126" t="s">
        <v>556</v>
      </c>
      <c r="N88" s="127">
        <v>41863</v>
      </c>
      <c r="O88" s="50"/>
      <c r="P88" s="13"/>
      <c r="Q88" s="13"/>
      <c r="R88" s="14"/>
      <c r="S88" s="13"/>
      <c r="T88" s="13"/>
      <c r="U88" s="13"/>
      <c r="V88" s="13"/>
      <c r="W88" s="13"/>
      <c r="X88" s="13"/>
      <c r="Y88" s="13"/>
      <c r="Z88" s="13"/>
    </row>
    <row r="89" spans="1:26">
      <c r="A89" s="194">
        <v>4</v>
      </c>
      <c r="B89" s="102">
        <v>41857</v>
      </c>
      <c r="C89" s="102"/>
      <c r="D89" s="103" t="s">
        <v>585</v>
      </c>
      <c r="E89" s="104" t="s">
        <v>557</v>
      </c>
      <c r="F89" s="105">
        <v>205</v>
      </c>
      <c r="G89" s="104" t="s">
        <v>581</v>
      </c>
      <c r="H89" s="104">
        <v>275</v>
      </c>
      <c r="I89" s="122">
        <v>250</v>
      </c>
      <c r="J89" s="123" t="s">
        <v>582</v>
      </c>
      <c r="K89" s="124">
        <f t="shared" si="24"/>
        <v>70</v>
      </c>
      <c r="L89" s="125">
        <f t="shared" si="25"/>
        <v>0.34146341463414637</v>
      </c>
      <c r="M89" s="126" t="s">
        <v>556</v>
      </c>
      <c r="N89" s="127">
        <v>41962</v>
      </c>
      <c r="O89" s="50"/>
      <c r="P89" s="13"/>
      <c r="Q89" s="13"/>
      <c r="R89" s="14"/>
      <c r="S89" s="13"/>
      <c r="T89" s="13"/>
      <c r="U89" s="13"/>
      <c r="V89" s="13"/>
      <c r="W89" s="13"/>
      <c r="X89" s="13"/>
      <c r="Y89" s="13"/>
      <c r="Z89" s="13"/>
    </row>
    <row r="90" spans="1:26">
      <c r="A90" s="194">
        <v>5</v>
      </c>
      <c r="B90" s="102">
        <v>41886</v>
      </c>
      <c r="C90" s="102"/>
      <c r="D90" s="103" t="s">
        <v>586</v>
      </c>
      <c r="E90" s="104" t="s">
        <v>557</v>
      </c>
      <c r="F90" s="105">
        <v>162</v>
      </c>
      <c r="G90" s="104" t="s">
        <v>581</v>
      </c>
      <c r="H90" s="104">
        <v>190</v>
      </c>
      <c r="I90" s="122">
        <v>190</v>
      </c>
      <c r="J90" s="123" t="s">
        <v>582</v>
      </c>
      <c r="K90" s="124">
        <f t="shared" si="24"/>
        <v>28</v>
      </c>
      <c r="L90" s="125">
        <f t="shared" si="25"/>
        <v>0.1728395061728395</v>
      </c>
      <c r="M90" s="126" t="s">
        <v>556</v>
      </c>
      <c r="N90" s="127">
        <v>42006</v>
      </c>
      <c r="O90" s="50"/>
      <c r="P90" s="13"/>
      <c r="Q90" s="13"/>
      <c r="R90" s="14"/>
      <c r="S90" s="13"/>
      <c r="T90" s="13"/>
      <c r="U90" s="13"/>
      <c r="V90" s="13"/>
      <c r="W90" s="13"/>
      <c r="X90" s="13"/>
      <c r="Y90" s="13"/>
      <c r="Z90" s="13"/>
    </row>
    <row r="91" spans="1:26">
      <c r="A91" s="194">
        <v>6</v>
      </c>
      <c r="B91" s="102">
        <v>41886</v>
      </c>
      <c r="C91" s="102"/>
      <c r="D91" s="103" t="s">
        <v>587</v>
      </c>
      <c r="E91" s="104" t="s">
        <v>557</v>
      </c>
      <c r="F91" s="105">
        <v>75</v>
      </c>
      <c r="G91" s="104" t="s">
        <v>581</v>
      </c>
      <c r="H91" s="104">
        <v>91.5</v>
      </c>
      <c r="I91" s="122" t="s">
        <v>588</v>
      </c>
      <c r="J91" s="123" t="s">
        <v>589</v>
      </c>
      <c r="K91" s="124">
        <f t="shared" si="24"/>
        <v>16.5</v>
      </c>
      <c r="L91" s="125">
        <f t="shared" si="25"/>
        <v>0.22</v>
      </c>
      <c r="M91" s="126" t="s">
        <v>556</v>
      </c>
      <c r="N91" s="127">
        <v>41954</v>
      </c>
      <c r="O91" s="50"/>
      <c r="P91" s="13"/>
      <c r="Q91" s="13"/>
      <c r="R91" s="14"/>
      <c r="S91" s="13"/>
      <c r="T91" s="13"/>
      <c r="U91" s="13"/>
      <c r="V91" s="13"/>
      <c r="W91" s="13"/>
      <c r="X91" s="13"/>
      <c r="Y91" s="13"/>
      <c r="Z91" s="13"/>
    </row>
    <row r="92" spans="1:26">
      <c r="A92" s="194">
        <v>7</v>
      </c>
      <c r="B92" s="102">
        <v>41913</v>
      </c>
      <c r="C92" s="102"/>
      <c r="D92" s="103" t="s">
        <v>590</v>
      </c>
      <c r="E92" s="104" t="s">
        <v>557</v>
      </c>
      <c r="F92" s="105">
        <v>850</v>
      </c>
      <c r="G92" s="104" t="s">
        <v>581</v>
      </c>
      <c r="H92" s="104">
        <v>982.5</v>
      </c>
      <c r="I92" s="122">
        <v>1050</v>
      </c>
      <c r="J92" s="123" t="s">
        <v>591</v>
      </c>
      <c r="K92" s="124">
        <f t="shared" si="24"/>
        <v>132.5</v>
      </c>
      <c r="L92" s="125">
        <f t="shared" si="25"/>
        <v>0.15588235294117647</v>
      </c>
      <c r="M92" s="126" t="s">
        <v>556</v>
      </c>
      <c r="N92" s="127">
        <v>42039</v>
      </c>
      <c r="O92" s="54"/>
      <c r="P92" s="13"/>
      <c r="Q92" s="13"/>
      <c r="R92" s="14"/>
      <c r="S92" s="13"/>
      <c r="T92" s="13"/>
      <c r="U92" s="13"/>
      <c r="V92" s="13"/>
      <c r="W92" s="13"/>
      <c r="X92" s="13"/>
      <c r="Y92" s="13"/>
      <c r="Z92" s="13"/>
    </row>
    <row r="93" spans="1:26">
      <c r="A93" s="194">
        <v>8</v>
      </c>
      <c r="B93" s="102">
        <v>41913</v>
      </c>
      <c r="C93" s="102"/>
      <c r="D93" s="103" t="s">
        <v>592</v>
      </c>
      <c r="E93" s="104" t="s">
        <v>557</v>
      </c>
      <c r="F93" s="105">
        <v>475</v>
      </c>
      <c r="G93" s="104" t="s">
        <v>581</v>
      </c>
      <c r="H93" s="104">
        <v>515</v>
      </c>
      <c r="I93" s="122">
        <v>600</v>
      </c>
      <c r="J93" s="123" t="s">
        <v>593</v>
      </c>
      <c r="K93" s="124">
        <f t="shared" si="24"/>
        <v>40</v>
      </c>
      <c r="L93" s="125">
        <f t="shared" si="25"/>
        <v>8.4210526315789472E-2</v>
      </c>
      <c r="M93" s="126" t="s">
        <v>556</v>
      </c>
      <c r="N93" s="127">
        <v>41939</v>
      </c>
      <c r="O93" s="54"/>
      <c r="P93" s="13"/>
      <c r="Q93" s="13"/>
      <c r="R93" s="14"/>
      <c r="S93" s="13"/>
      <c r="T93" s="13"/>
      <c r="U93" s="13"/>
      <c r="V93" s="13"/>
      <c r="W93" s="13"/>
      <c r="X93" s="13"/>
      <c r="Y93" s="13"/>
      <c r="Z93" s="13"/>
    </row>
    <row r="94" spans="1:26">
      <c r="A94" s="194">
        <v>9</v>
      </c>
      <c r="B94" s="102">
        <v>41913</v>
      </c>
      <c r="C94" s="102"/>
      <c r="D94" s="103" t="s">
        <v>594</v>
      </c>
      <c r="E94" s="104" t="s">
        <v>557</v>
      </c>
      <c r="F94" s="105">
        <v>86</v>
      </c>
      <c r="G94" s="104" t="s">
        <v>581</v>
      </c>
      <c r="H94" s="104">
        <v>99</v>
      </c>
      <c r="I94" s="122">
        <v>140</v>
      </c>
      <c r="J94" s="123" t="s">
        <v>595</v>
      </c>
      <c r="K94" s="124">
        <f t="shared" si="24"/>
        <v>13</v>
      </c>
      <c r="L94" s="125">
        <f t="shared" si="25"/>
        <v>0.15116279069767441</v>
      </c>
      <c r="M94" s="126" t="s">
        <v>556</v>
      </c>
      <c r="N94" s="127">
        <v>41939</v>
      </c>
      <c r="O94" s="54"/>
      <c r="P94" s="13"/>
      <c r="Q94" s="13"/>
      <c r="R94" s="14"/>
      <c r="S94" s="13"/>
      <c r="T94" s="13"/>
      <c r="U94" s="13"/>
      <c r="V94" s="13"/>
      <c r="W94" s="13"/>
      <c r="X94" s="13"/>
      <c r="Y94" s="13"/>
      <c r="Z94" s="13"/>
    </row>
    <row r="95" spans="1:26">
      <c r="A95" s="194">
        <v>10</v>
      </c>
      <c r="B95" s="102">
        <v>41926</v>
      </c>
      <c r="C95" s="102"/>
      <c r="D95" s="103" t="s">
        <v>596</v>
      </c>
      <c r="E95" s="104" t="s">
        <v>557</v>
      </c>
      <c r="F95" s="105">
        <v>496.6</v>
      </c>
      <c r="G95" s="104" t="s">
        <v>581</v>
      </c>
      <c r="H95" s="104">
        <v>621</v>
      </c>
      <c r="I95" s="122">
        <v>580</v>
      </c>
      <c r="J95" s="123" t="s">
        <v>582</v>
      </c>
      <c r="K95" s="124">
        <f t="shared" si="24"/>
        <v>124.39999999999998</v>
      </c>
      <c r="L95" s="125">
        <f t="shared" si="25"/>
        <v>0.25050342327829234</v>
      </c>
      <c r="M95" s="126" t="s">
        <v>556</v>
      </c>
      <c r="N95" s="127">
        <v>42605</v>
      </c>
      <c r="O95" s="54"/>
      <c r="P95" s="13"/>
      <c r="Q95" s="13"/>
      <c r="R95" s="14"/>
      <c r="S95" s="13"/>
      <c r="T95" s="13"/>
      <c r="U95" s="13"/>
      <c r="V95" s="13"/>
      <c r="W95" s="13"/>
      <c r="X95" s="13"/>
      <c r="Y95" s="13"/>
      <c r="Z95" s="13"/>
    </row>
    <row r="96" spans="1:26">
      <c r="A96" s="194">
        <v>11</v>
      </c>
      <c r="B96" s="102">
        <v>41926</v>
      </c>
      <c r="C96" s="102"/>
      <c r="D96" s="103" t="s">
        <v>597</v>
      </c>
      <c r="E96" s="104" t="s">
        <v>557</v>
      </c>
      <c r="F96" s="105">
        <v>2481.9</v>
      </c>
      <c r="G96" s="104" t="s">
        <v>581</v>
      </c>
      <c r="H96" s="104">
        <v>2840</v>
      </c>
      <c r="I96" s="122">
        <v>2870</v>
      </c>
      <c r="J96" s="123" t="s">
        <v>598</v>
      </c>
      <c r="K96" s="124">
        <f t="shared" si="24"/>
        <v>358.09999999999991</v>
      </c>
      <c r="L96" s="125">
        <f t="shared" si="25"/>
        <v>0.14428462065353154</v>
      </c>
      <c r="M96" s="126" t="s">
        <v>556</v>
      </c>
      <c r="N96" s="127">
        <v>42017</v>
      </c>
      <c r="O96" s="54"/>
      <c r="P96" s="13"/>
      <c r="Q96" s="13"/>
      <c r="R96" s="14"/>
      <c r="S96" s="13"/>
      <c r="T96" s="13"/>
      <c r="U96" s="13"/>
      <c r="V96" s="13"/>
      <c r="W96" s="13"/>
      <c r="X96" s="13"/>
      <c r="Y96" s="13"/>
      <c r="Z96" s="13"/>
    </row>
    <row r="97" spans="1:26">
      <c r="A97" s="194">
        <v>12</v>
      </c>
      <c r="B97" s="102">
        <v>41928</v>
      </c>
      <c r="C97" s="102"/>
      <c r="D97" s="103" t="s">
        <v>599</v>
      </c>
      <c r="E97" s="104" t="s">
        <v>557</v>
      </c>
      <c r="F97" s="105">
        <v>84.5</v>
      </c>
      <c r="G97" s="104" t="s">
        <v>581</v>
      </c>
      <c r="H97" s="104">
        <v>93</v>
      </c>
      <c r="I97" s="122">
        <v>110</v>
      </c>
      <c r="J97" s="123" t="s">
        <v>600</v>
      </c>
      <c r="K97" s="124">
        <f t="shared" si="24"/>
        <v>8.5</v>
      </c>
      <c r="L97" s="125">
        <f t="shared" si="25"/>
        <v>0.10059171597633136</v>
      </c>
      <c r="M97" s="126" t="s">
        <v>556</v>
      </c>
      <c r="N97" s="127">
        <v>41939</v>
      </c>
      <c r="O97" s="54"/>
      <c r="P97" s="13"/>
      <c r="Q97" s="13"/>
      <c r="R97" s="14"/>
      <c r="S97" s="13"/>
      <c r="T97" s="13"/>
      <c r="U97" s="13"/>
      <c r="V97" s="13"/>
      <c r="W97" s="13"/>
      <c r="X97" s="13"/>
      <c r="Y97" s="13"/>
      <c r="Z97" s="13"/>
    </row>
    <row r="98" spans="1:26">
      <c r="A98" s="194">
        <v>13</v>
      </c>
      <c r="B98" s="102">
        <v>41928</v>
      </c>
      <c r="C98" s="102"/>
      <c r="D98" s="103" t="s">
        <v>601</v>
      </c>
      <c r="E98" s="104" t="s">
        <v>557</v>
      </c>
      <c r="F98" s="105">
        <v>401</v>
      </c>
      <c r="G98" s="104" t="s">
        <v>581</v>
      </c>
      <c r="H98" s="104">
        <v>428</v>
      </c>
      <c r="I98" s="122">
        <v>450</v>
      </c>
      <c r="J98" s="123" t="s">
        <v>602</v>
      </c>
      <c r="K98" s="124">
        <f t="shared" si="24"/>
        <v>27</v>
      </c>
      <c r="L98" s="125">
        <f t="shared" si="25"/>
        <v>6.7331670822942641E-2</v>
      </c>
      <c r="M98" s="126" t="s">
        <v>556</v>
      </c>
      <c r="N98" s="127">
        <v>42020</v>
      </c>
      <c r="O98" s="54"/>
      <c r="P98" s="13"/>
      <c r="Q98" s="13"/>
      <c r="R98" s="14"/>
      <c r="S98" s="13"/>
      <c r="T98" s="13"/>
      <c r="U98" s="13"/>
      <c r="V98" s="13"/>
      <c r="W98" s="13"/>
      <c r="X98" s="13"/>
      <c r="Y98" s="13"/>
      <c r="Z98" s="13"/>
    </row>
    <row r="99" spans="1:26">
      <c r="A99" s="194">
        <v>14</v>
      </c>
      <c r="B99" s="102">
        <v>41928</v>
      </c>
      <c r="C99" s="102"/>
      <c r="D99" s="103" t="s">
        <v>603</v>
      </c>
      <c r="E99" s="104" t="s">
        <v>557</v>
      </c>
      <c r="F99" s="105">
        <v>101</v>
      </c>
      <c r="G99" s="104" t="s">
        <v>581</v>
      </c>
      <c r="H99" s="104">
        <v>112</v>
      </c>
      <c r="I99" s="122">
        <v>120</v>
      </c>
      <c r="J99" s="123" t="s">
        <v>604</v>
      </c>
      <c r="K99" s="124">
        <f t="shared" si="24"/>
        <v>11</v>
      </c>
      <c r="L99" s="125">
        <f t="shared" si="25"/>
        <v>0.10891089108910891</v>
      </c>
      <c r="M99" s="126" t="s">
        <v>556</v>
      </c>
      <c r="N99" s="127">
        <v>41939</v>
      </c>
      <c r="O99" s="54"/>
      <c r="P99" s="13"/>
      <c r="Q99" s="13"/>
      <c r="R99" s="14"/>
      <c r="S99" s="13"/>
      <c r="T99" s="13"/>
      <c r="U99" s="13"/>
      <c r="V99" s="13"/>
      <c r="W99" s="13"/>
      <c r="X99" s="13"/>
      <c r="Y99" s="13"/>
      <c r="Z99" s="13"/>
    </row>
    <row r="100" spans="1:26">
      <c r="A100" s="194">
        <v>15</v>
      </c>
      <c r="B100" s="102">
        <v>41954</v>
      </c>
      <c r="C100" s="102"/>
      <c r="D100" s="103" t="s">
        <v>605</v>
      </c>
      <c r="E100" s="104" t="s">
        <v>557</v>
      </c>
      <c r="F100" s="105">
        <v>59</v>
      </c>
      <c r="G100" s="104" t="s">
        <v>581</v>
      </c>
      <c r="H100" s="104">
        <v>76</v>
      </c>
      <c r="I100" s="122">
        <v>76</v>
      </c>
      <c r="J100" s="123" t="s">
        <v>582</v>
      </c>
      <c r="K100" s="124">
        <f t="shared" si="24"/>
        <v>17</v>
      </c>
      <c r="L100" s="125">
        <f t="shared" si="25"/>
        <v>0.28813559322033899</v>
      </c>
      <c r="M100" s="126" t="s">
        <v>556</v>
      </c>
      <c r="N100" s="127">
        <v>43032</v>
      </c>
      <c r="O100" s="54"/>
      <c r="P100" s="13"/>
      <c r="Q100" s="13"/>
      <c r="R100" s="14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s="194">
        <v>16</v>
      </c>
      <c r="B101" s="102">
        <v>41954</v>
      </c>
      <c r="C101" s="102"/>
      <c r="D101" s="103" t="s">
        <v>594</v>
      </c>
      <c r="E101" s="104" t="s">
        <v>557</v>
      </c>
      <c r="F101" s="105">
        <v>99</v>
      </c>
      <c r="G101" s="104" t="s">
        <v>581</v>
      </c>
      <c r="H101" s="104">
        <v>120</v>
      </c>
      <c r="I101" s="122">
        <v>120</v>
      </c>
      <c r="J101" s="123" t="s">
        <v>606</v>
      </c>
      <c r="K101" s="124">
        <f t="shared" si="24"/>
        <v>21</v>
      </c>
      <c r="L101" s="125">
        <f t="shared" si="25"/>
        <v>0.21212121212121213</v>
      </c>
      <c r="M101" s="126" t="s">
        <v>556</v>
      </c>
      <c r="N101" s="127">
        <v>41960</v>
      </c>
      <c r="O101" s="54"/>
      <c r="P101" s="13"/>
      <c r="Q101" s="13"/>
      <c r="R101" s="14"/>
      <c r="S101" s="13"/>
      <c r="T101" s="13"/>
      <c r="U101" s="13"/>
      <c r="V101" s="13"/>
      <c r="W101" s="13"/>
      <c r="X101" s="13"/>
      <c r="Y101" s="13"/>
      <c r="Z101" s="13"/>
    </row>
    <row r="102" spans="1:26">
      <c r="A102" s="194">
        <v>17</v>
      </c>
      <c r="B102" s="102">
        <v>41956</v>
      </c>
      <c r="C102" s="102"/>
      <c r="D102" s="103" t="s">
        <v>607</v>
      </c>
      <c r="E102" s="104" t="s">
        <v>557</v>
      </c>
      <c r="F102" s="105">
        <v>22</v>
      </c>
      <c r="G102" s="104" t="s">
        <v>581</v>
      </c>
      <c r="H102" s="104">
        <v>33.549999999999997</v>
      </c>
      <c r="I102" s="122">
        <v>32</v>
      </c>
      <c r="J102" s="123" t="s">
        <v>608</v>
      </c>
      <c r="K102" s="124">
        <f t="shared" si="24"/>
        <v>11.549999999999997</v>
      </c>
      <c r="L102" s="125">
        <f t="shared" si="25"/>
        <v>0.52499999999999991</v>
      </c>
      <c r="M102" s="126" t="s">
        <v>556</v>
      </c>
      <c r="N102" s="127">
        <v>42188</v>
      </c>
      <c r="O102" s="54"/>
      <c r="P102" s="13"/>
      <c r="Q102" s="13"/>
      <c r="R102" s="14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194">
        <v>18</v>
      </c>
      <c r="B103" s="102">
        <v>41976</v>
      </c>
      <c r="C103" s="102"/>
      <c r="D103" s="103" t="s">
        <v>609</v>
      </c>
      <c r="E103" s="104" t="s">
        <v>557</v>
      </c>
      <c r="F103" s="105">
        <v>440</v>
      </c>
      <c r="G103" s="104" t="s">
        <v>581</v>
      </c>
      <c r="H103" s="104">
        <v>520</v>
      </c>
      <c r="I103" s="122">
        <v>520</v>
      </c>
      <c r="J103" s="123" t="s">
        <v>610</v>
      </c>
      <c r="K103" s="124">
        <f t="shared" si="24"/>
        <v>80</v>
      </c>
      <c r="L103" s="125">
        <f t="shared" si="25"/>
        <v>0.18181818181818182</v>
      </c>
      <c r="M103" s="126" t="s">
        <v>556</v>
      </c>
      <c r="N103" s="127">
        <v>42208</v>
      </c>
      <c r="O103" s="54"/>
      <c r="P103" s="13"/>
      <c r="Q103" s="13"/>
      <c r="R103" s="14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194">
        <v>19</v>
      </c>
      <c r="B104" s="102">
        <v>41976</v>
      </c>
      <c r="C104" s="102"/>
      <c r="D104" s="103" t="s">
        <v>611</v>
      </c>
      <c r="E104" s="104" t="s">
        <v>557</v>
      </c>
      <c r="F104" s="105">
        <v>360</v>
      </c>
      <c r="G104" s="104" t="s">
        <v>581</v>
      </c>
      <c r="H104" s="104">
        <v>427</v>
      </c>
      <c r="I104" s="122">
        <v>425</v>
      </c>
      <c r="J104" s="123" t="s">
        <v>612</v>
      </c>
      <c r="K104" s="124">
        <f t="shared" si="24"/>
        <v>67</v>
      </c>
      <c r="L104" s="125">
        <f t="shared" si="25"/>
        <v>0.18611111111111112</v>
      </c>
      <c r="M104" s="126" t="s">
        <v>556</v>
      </c>
      <c r="N104" s="127">
        <v>42058</v>
      </c>
      <c r="O104" s="54"/>
      <c r="P104" s="13"/>
      <c r="Q104" s="13"/>
      <c r="R104" s="14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194">
        <v>20</v>
      </c>
      <c r="B105" s="102">
        <v>42012</v>
      </c>
      <c r="C105" s="102"/>
      <c r="D105" s="103" t="s">
        <v>613</v>
      </c>
      <c r="E105" s="104" t="s">
        <v>557</v>
      </c>
      <c r="F105" s="105">
        <v>360</v>
      </c>
      <c r="G105" s="104" t="s">
        <v>581</v>
      </c>
      <c r="H105" s="104">
        <v>455</v>
      </c>
      <c r="I105" s="122">
        <v>420</v>
      </c>
      <c r="J105" s="123" t="s">
        <v>614</v>
      </c>
      <c r="K105" s="124">
        <f t="shared" si="24"/>
        <v>95</v>
      </c>
      <c r="L105" s="125">
        <f t="shared" si="25"/>
        <v>0.2638888888888889</v>
      </c>
      <c r="M105" s="126" t="s">
        <v>556</v>
      </c>
      <c r="N105" s="127">
        <v>42024</v>
      </c>
      <c r="O105" s="54"/>
      <c r="P105" s="13"/>
      <c r="Q105" s="13"/>
      <c r="R105" s="14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194">
        <v>21</v>
      </c>
      <c r="B106" s="102">
        <v>42012</v>
      </c>
      <c r="C106" s="102"/>
      <c r="D106" s="103" t="s">
        <v>615</v>
      </c>
      <c r="E106" s="104" t="s">
        <v>557</v>
      </c>
      <c r="F106" s="105">
        <v>130</v>
      </c>
      <c r="G106" s="104"/>
      <c r="H106" s="104">
        <v>175.5</v>
      </c>
      <c r="I106" s="122">
        <v>165</v>
      </c>
      <c r="J106" s="123" t="s">
        <v>616</v>
      </c>
      <c r="K106" s="124">
        <f t="shared" si="24"/>
        <v>45.5</v>
      </c>
      <c r="L106" s="125">
        <f t="shared" si="25"/>
        <v>0.35</v>
      </c>
      <c r="M106" s="126" t="s">
        <v>556</v>
      </c>
      <c r="N106" s="127">
        <v>43088</v>
      </c>
      <c r="O106" s="54"/>
      <c r="P106" s="13"/>
      <c r="Q106" s="13"/>
      <c r="R106" s="14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194">
        <v>22</v>
      </c>
      <c r="B107" s="102">
        <v>42040</v>
      </c>
      <c r="C107" s="102"/>
      <c r="D107" s="103" t="s">
        <v>376</v>
      </c>
      <c r="E107" s="104" t="s">
        <v>580</v>
      </c>
      <c r="F107" s="105">
        <v>98</v>
      </c>
      <c r="G107" s="104"/>
      <c r="H107" s="104">
        <v>120</v>
      </c>
      <c r="I107" s="122">
        <v>120</v>
      </c>
      <c r="J107" s="123" t="s">
        <v>582</v>
      </c>
      <c r="K107" s="124">
        <f t="shared" si="24"/>
        <v>22</v>
      </c>
      <c r="L107" s="125">
        <f t="shared" si="25"/>
        <v>0.22448979591836735</v>
      </c>
      <c r="M107" s="126" t="s">
        <v>556</v>
      </c>
      <c r="N107" s="127">
        <v>42753</v>
      </c>
      <c r="O107" s="54"/>
      <c r="P107" s="13"/>
      <c r="Q107" s="13"/>
      <c r="R107" s="14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194">
        <v>23</v>
      </c>
      <c r="B108" s="102">
        <v>42040</v>
      </c>
      <c r="C108" s="102"/>
      <c r="D108" s="103" t="s">
        <v>617</v>
      </c>
      <c r="E108" s="104" t="s">
        <v>580</v>
      </c>
      <c r="F108" s="105">
        <v>196</v>
      </c>
      <c r="G108" s="104"/>
      <c r="H108" s="104">
        <v>262</v>
      </c>
      <c r="I108" s="122">
        <v>255</v>
      </c>
      <c r="J108" s="123" t="s">
        <v>582</v>
      </c>
      <c r="K108" s="124">
        <f t="shared" si="24"/>
        <v>66</v>
      </c>
      <c r="L108" s="125">
        <f t="shared" si="25"/>
        <v>0.33673469387755101</v>
      </c>
      <c r="M108" s="126" t="s">
        <v>556</v>
      </c>
      <c r="N108" s="127">
        <v>42599</v>
      </c>
      <c r="O108" s="54"/>
      <c r="P108" s="13"/>
      <c r="Q108" s="13"/>
      <c r="R108" s="14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195">
        <v>24</v>
      </c>
      <c r="B109" s="106">
        <v>42067</v>
      </c>
      <c r="C109" s="106"/>
      <c r="D109" s="107" t="s">
        <v>375</v>
      </c>
      <c r="E109" s="108" t="s">
        <v>580</v>
      </c>
      <c r="F109" s="109">
        <v>235</v>
      </c>
      <c r="G109" s="109"/>
      <c r="H109" s="110">
        <v>77</v>
      </c>
      <c r="I109" s="128" t="s">
        <v>618</v>
      </c>
      <c r="J109" s="129" t="s">
        <v>619</v>
      </c>
      <c r="K109" s="130">
        <f t="shared" si="24"/>
        <v>-158</v>
      </c>
      <c r="L109" s="131">
        <f t="shared" si="25"/>
        <v>-0.67234042553191486</v>
      </c>
      <c r="M109" s="132" t="s">
        <v>620</v>
      </c>
      <c r="N109" s="133">
        <v>43522</v>
      </c>
      <c r="O109" s="54"/>
      <c r="P109" s="13"/>
      <c r="Q109" s="13"/>
      <c r="R109" s="14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194">
        <v>25</v>
      </c>
      <c r="B110" s="102">
        <v>42067</v>
      </c>
      <c r="C110" s="102"/>
      <c r="D110" s="103" t="s">
        <v>453</v>
      </c>
      <c r="E110" s="104" t="s">
        <v>580</v>
      </c>
      <c r="F110" s="105">
        <v>185</v>
      </c>
      <c r="G110" s="104"/>
      <c r="H110" s="104">
        <v>224</v>
      </c>
      <c r="I110" s="122" t="s">
        <v>621</v>
      </c>
      <c r="J110" s="123" t="s">
        <v>582</v>
      </c>
      <c r="K110" s="124">
        <f t="shared" si="24"/>
        <v>39</v>
      </c>
      <c r="L110" s="125">
        <f t="shared" si="25"/>
        <v>0.21081081081081082</v>
      </c>
      <c r="M110" s="126" t="s">
        <v>556</v>
      </c>
      <c r="N110" s="127">
        <v>42647</v>
      </c>
      <c r="O110" s="54"/>
      <c r="P110" s="13"/>
      <c r="Q110" s="13"/>
      <c r="R110" s="14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339">
        <v>26</v>
      </c>
      <c r="B111" s="111">
        <v>42090</v>
      </c>
      <c r="C111" s="111"/>
      <c r="D111" s="112" t="s">
        <v>622</v>
      </c>
      <c r="E111" s="113" t="s">
        <v>580</v>
      </c>
      <c r="F111" s="114">
        <v>49.5</v>
      </c>
      <c r="G111" s="115"/>
      <c r="H111" s="115">
        <v>15.85</v>
      </c>
      <c r="I111" s="115">
        <v>67</v>
      </c>
      <c r="J111" s="134" t="s">
        <v>623</v>
      </c>
      <c r="K111" s="115">
        <f t="shared" si="24"/>
        <v>-33.65</v>
      </c>
      <c r="L111" s="135">
        <f t="shared" si="25"/>
        <v>-0.67979797979797973</v>
      </c>
      <c r="M111" s="132" t="s">
        <v>620</v>
      </c>
      <c r="N111" s="136">
        <v>43627</v>
      </c>
      <c r="O111" s="54"/>
      <c r="P111" s="13"/>
      <c r="Q111" s="13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194">
        <v>27</v>
      </c>
      <c r="B112" s="102">
        <v>42093</v>
      </c>
      <c r="C112" s="102"/>
      <c r="D112" s="103" t="s">
        <v>624</v>
      </c>
      <c r="E112" s="104" t="s">
        <v>580</v>
      </c>
      <c r="F112" s="105">
        <v>183.5</v>
      </c>
      <c r="G112" s="104"/>
      <c r="H112" s="104">
        <v>219</v>
      </c>
      <c r="I112" s="122">
        <v>218</v>
      </c>
      <c r="J112" s="123" t="s">
        <v>625</v>
      </c>
      <c r="K112" s="124">
        <f t="shared" si="24"/>
        <v>35.5</v>
      </c>
      <c r="L112" s="125">
        <f t="shared" si="25"/>
        <v>0.19346049046321526</v>
      </c>
      <c r="M112" s="126" t="s">
        <v>556</v>
      </c>
      <c r="N112" s="127">
        <v>42103</v>
      </c>
      <c r="O112" s="54"/>
      <c r="P112" s="13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194">
        <v>28</v>
      </c>
      <c r="B113" s="102">
        <v>42114</v>
      </c>
      <c r="C113" s="102"/>
      <c r="D113" s="103" t="s">
        <v>626</v>
      </c>
      <c r="E113" s="104" t="s">
        <v>580</v>
      </c>
      <c r="F113" s="105">
        <f>(227+237)/2</f>
        <v>232</v>
      </c>
      <c r="G113" s="104"/>
      <c r="H113" s="104">
        <v>298</v>
      </c>
      <c r="I113" s="122">
        <v>298</v>
      </c>
      <c r="J113" s="123" t="s">
        <v>582</v>
      </c>
      <c r="K113" s="124">
        <f t="shared" si="24"/>
        <v>66</v>
      </c>
      <c r="L113" s="125">
        <f t="shared" si="25"/>
        <v>0.28448275862068967</v>
      </c>
      <c r="M113" s="126" t="s">
        <v>556</v>
      </c>
      <c r="N113" s="127">
        <v>42823</v>
      </c>
      <c r="O113" s="54"/>
      <c r="P113" s="13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94">
        <v>29</v>
      </c>
      <c r="B114" s="102">
        <v>42128</v>
      </c>
      <c r="C114" s="102"/>
      <c r="D114" s="103" t="s">
        <v>627</v>
      </c>
      <c r="E114" s="104" t="s">
        <v>557</v>
      </c>
      <c r="F114" s="105">
        <v>385</v>
      </c>
      <c r="G114" s="104"/>
      <c r="H114" s="104">
        <f>212.5+331</f>
        <v>543.5</v>
      </c>
      <c r="I114" s="122">
        <v>510</v>
      </c>
      <c r="J114" s="123" t="s">
        <v>628</v>
      </c>
      <c r="K114" s="124">
        <f t="shared" si="24"/>
        <v>158.5</v>
      </c>
      <c r="L114" s="125">
        <f t="shared" si="25"/>
        <v>0.41168831168831171</v>
      </c>
      <c r="M114" s="126" t="s">
        <v>556</v>
      </c>
      <c r="N114" s="127">
        <v>42235</v>
      </c>
      <c r="O114" s="54"/>
      <c r="P114" s="13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94">
        <v>30</v>
      </c>
      <c r="B115" s="102">
        <v>42128</v>
      </c>
      <c r="C115" s="102"/>
      <c r="D115" s="103" t="s">
        <v>629</v>
      </c>
      <c r="E115" s="104" t="s">
        <v>557</v>
      </c>
      <c r="F115" s="105">
        <v>115.5</v>
      </c>
      <c r="G115" s="104"/>
      <c r="H115" s="104">
        <v>146</v>
      </c>
      <c r="I115" s="122">
        <v>142</v>
      </c>
      <c r="J115" s="123" t="s">
        <v>630</v>
      </c>
      <c r="K115" s="124">
        <f t="shared" si="24"/>
        <v>30.5</v>
      </c>
      <c r="L115" s="125">
        <f t="shared" si="25"/>
        <v>0.26406926406926406</v>
      </c>
      <c r="M115" s="126" t="s">
        <v>556</v>
      </c>
      <c r="N115" s="127">
        <v>42202</v>
      </c>
      <c r="O115" s="54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94">
        <v>31</v>
      </c>
      <c r="B116" s="102">
        <v>42151</v>
      </c>
      <c r="C116" s="102"/>
      <c r="D116" s="103" t="s">
        <v>631</v>
      </c>
      <c r="E116" s="104" t="s">
        <v>557</v>
      </c>
      <c r="F116" s="105">
        <v>237.5</v>
      </c>
      <c r="G116" s="104"/>
      <c r="H116" s="104">
        <v>279.5</v>
      </c>
      <c r="I116" s="122">
        <v>278</v>
      </c>
      <c r="J116" s="123" t="s">
        <v>582</v>
      </c>
      <c r="K116" s="124">
        <f t="shared" si="24"/>
        <v>42</v>
      </c>
      <c r="L116" s="125">
        <f t="shared" si="25"/>
        <v>0.17684210526315788</v>
      </c>
      <c r="M116" s="126" t="s">
        <v>556</v>
      </c>
      <c r="N116" s="127">
        <v>42222</v>
      </c>
      <c r="O116" s="54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94">
        <v>32</v>
      </c>
      <c r="B117" s="102">
        <v>42174</v>
      </c>
      <c r="C117" s="102"/>
      <c r="D117" s="103" t="s">
        <v>601</v>
      </c>
      <c r="E117" s="104" t="s">
        <v>580</v>
      </c>
      <c r="F117" s="105">
        <v>340</v>
      </c>
      <c r="G117" s="104"/>
      <c r="H117" s="104">
        <v>448</v>
      </c>
      <c r="I117" s="122">
        <v>448</v>
      </c>
      <c r="J117" s="123" t="s">
        <v>582</v>
      </c>
      <c r="K117" s="124">
        <f t="shared" si="24"/>
        <v>108</v>
      </c>
      <c r="L117" s="125">
        <f t="shared" si="25"/>
        <v>0.31764705882352939</v>
      </c>
      <c r="M117" s="126" t="s">
        <v>556</v>
      </c>
      <c r="N117" s="127">
        <v>43018</v>
      </c>
      <c r="O117" s="54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94">
        <v>33</v>
      </c>
      <c r="B118" s="102">
        <v>42191</v>
      </c>
      <c r="C118" s="102"/>
      <c r="D118" s="103" t="s">
        <v>632</v>
      </c>
      <c r="E118" s="104" t="s">
        <v>580</v>
      </c>
      <c r="F118" s="105">
        <v>390</v>
      </c>
      <c r="G118" s="104"/>
      <c r="H118" s="104">
        <v>460</v>
      </c>
      <c r="I118" s="122">
        <v>460</v>
      </c>
      <c r="J118" s="123" t="s">
        <v>582</v>
      </c>
      <c r="K118" s="124">
        <f t="shared" ref="K118:K138" si="26">H118-F118</f>
        <v>70</v>
      </c>
      <c r="L118" s="125">
        <f t="shared" ref="L118:L138" si="27">K118/F118</f>
        <v>0.17948717948717949</v>
      </c>
      <c r="M118" s="126" t="s">
        <v>556</v>
      </c>
      <c r="N118" s="127">
        <v>42478</v>
      </c>
      <c r="O118" s="54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95">
        <v>34</v>
      </c>
      <c r="B119" s="106">
        <v>42195</v>
      </c>
      <c r="C119" s="106"/>
      <c r="D119" s="107" t="s">
        <v>633</v>
      </c>
      <c r="E119" s="108" t="s">
        <v>580</v>
      </c>
      <c r="F119" s="109">
        <v>122.5</v>
      </c>
      <c r="G119" s="109"/>
      <c r="H119" s="110">
        <v>61</v>
      </c>
      <c r="I119" s="128">
        <v>172</v>
      </c>
      <c r="J119" s="129" t="s">
        <v>634</v>
      </c>
      <c r="K119" s="130">
        <f t="shared" si="26"/>
        <v>-61.5</v>
      </c>
      <c r="L119" s="131">
        <f t="shared" si="27"/>
        <v>-0.50204081632653064</v>
      </c>
      <c r="M119" s="132" t="s">
        <v>620</v>
      </c>
      <c r="N119" s="133">
        <v>43333</v>
      </c>
      <c r="O119" s="54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94">
        <v>35</v>
      </c>
      <c r="B120" s="102">
        <v>42219</v>
      </c>
      <c r="C120" s="102"/>
      <c r="D120" s="103" t="s">
        <v>635</v>
      </c>
      <c r="E120" s="104" t="s">
        <v>580</v>
      </c>
      <c r="F120" s="105">
        <v>297.5</v>
      </c>
      <c r="G120" s="104"/>
      <c r="H120" s="104">
        <v>350</v>
      </c>
      <c r="I120" s="122">
        <v>360</v>
      </c>
      <c r="J120" s="123" t="s">
        <v>636</v>
      </c>
      <c r="K120" s="124">
        <f t="shared" si="26"/>
        <v>52.5</v>
      </c>
      <c r="L120" s="125">
        <f t="shared" si="27"/>
        <v>0.17647058823529413</v>
      </c>
      <c r="M120" s="126" t="s">
        <v>556</v>
      </c>
      <c r="N120" s="127">
        <v>42232</v>
      </c>
      <c r="O120" s="54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94">
        <v>36</v>
      </c>
      <c r="B121" s="102">
        <v>42219</v>
      </c>
      <c r="C121" s="102"/>
      <c r="D121" s="103" t="s">
        <v>637</v>
      </c>
      <c r="E121" s="104" t="s">
        <v>580</v>
      </c>
      <c r="F121" s="105">
        <v>115.5</v>
      </c>
      <c r="G121" s="104"/>
      <c r="H121" s="104">
        <v>149</v>
      </c>
      <c r="I121" s="122">
        <v>140</v>
      </c>
      <c r="J121" s="137" t="s">
        <v>638</v>
      </c>
      <c r="K121" s="124">
        <f t="shared" si="26"/>
        <v>33.5</v>
      </c>
      <c r="L121" s="125">
        <f t="shared" si="27"/>
        <v>0.29004329004329005</v>
      </c>
      <c r="M121" s="126" t="s">
        <v>556</v>
      </c>
      <c r="N121" s="127">
        <v>42740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94">
        <v>37</v>
      </c>
      <c r="B122" s="102">
        <v>42251</v>
      </c>
      <c r="C122" s="102"/>
      <c r="D122" s="103" t="s">
        <v>631</v>
      </c>
      <c r="E122" s="104" t="s">
        <v>580</v>
      </c>
      <c r="F122" s="105">
        <v>226</v>
      </c>
      <c r="G122" s="104"/>
      <c r="H122" s="104">
        <v>292</v>
      </c>
      <c r="I122" s="122">
        <v>292</v>
      </c>
      <c r="J122" s="123" t="s">
        <v>639</v>
      </c>
      <c r="K122" s="124">
        <f t="shared" si="26"/>
        <v>66</v>
      </c>
      <c r="L122" s="125">
        <f t="shared" si="27"/>
        <v>0.29203539823008851</v>
      </c>
      <c r="M122" s="126" t="s">
        <v>556</v>
      </c>
      <c r="N122" s="127">
        <v>42286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94">
        <v>38</v>
      </c>
      <c r="B123" s="102">
        <v>42254</v>
      </c>
      <c r="C123" s="102"/>
      <c r="D123" s="103" t="s">
        <v>626</v>
      </c>
      <c r="E123" s="104" t="s">
        <v>580</v>
      </c>
      <c r="F123" s="105">
        <v>232.5</v>
      </c>
      <c r="G123" s="104"/>
      <c r="H123" s="104">
        <v>312.5</v>
      </c>
      <c r="I123" s="122">
        <v>310</v>
      </c>
      <c r="J123" s="123" t="s">
        <v>582</v>
      </c>
      <c r="K123" s="124">
        <f t="shared" si="26"/>
        <v>80</v>
      </c>
      <c r="L123" s="125">
        <f t="shared" si="27"/>
        <v>0.34408602150537637</v>
      </c>
      <c r="M123" s="126" t="s">
        <v>556</v>
      </c>
      <c r="N123" s="127">
        <v>42823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94">
        <v>39</v>
      </c>
      <c r="B124" s="102">
        <v>42268</v>
      </c>
      <c r="C124" s="102"/>
      <c r="D124" s="103" t="s">
        <v>640</v>
      </c>
      <c r="E124" s="104" t="s">
        <v>580</v>
      </c>
      <c r="F124" s="105">
        <v>196.5</v>
      </c>
      <c r="G124" s="104"/>
      <c r="H124" s="104">
        <v>238</v>
      </c>
      <c r="I124" s="122">
        <v>238</v>
      </c>
      <c r="J124" s="123" t="s">
        <v>639</v>
      </c>
      <c r="K124" s="124">
        <f t="shared" si="26"/>
        <v>41.5</v>
      </c>
      <c r="L124" s="125">
        <f t="shared" si="27"/>
        <v>0.21119592875318066</v>
      </c>
      <c r="M124" s="126" t="s">
        <v>556</v>
      </c>
      <c r="N124" s="127">
        <v>42291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94">
        <v>40</v>
      </c>
      <c r="B125" s="102">
        <v>42271</v>
      </c>
      <c r="C125" s="102"/>
      <c r="D125" s="103" t="s">
        <v>579</v>
      </c>
      <c r="E125" s="104" t="s">
        <v>580</v>
      </c>
      <c r="F125" s="105">
        <v>65</v>
      </c>
      <c r="G125" s="104"/>
      <c r="H125" s="104">
        <v>82</v>
      </c>
      <c r="I125" s="122">
        <v>82</v>
      </c>
      <c r="J125" s="123" t="s">
        <v>639</v>
      </c>
      <c r="K125" s="124">
        <f t="shared" si="26"/>
        <v>17</v>
      </c>
      <c r="L125" s="125">
        <f t="shared" si="27"/>
        <v>0.26153846153846155</v>
      </c>
      <c r="M125" s="126" t="s">
        <v>556</v>
      </c>
      <c r="N125" s="127">
        <v>42578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94">
        <v>41</v>
      </c>
      <c r="B126" s="102">
        <v>42291</v>
      </c>
      <c r="C126" s="102"/>
      <c r="D126" s="103" t="s">
        <v>641</v>
      </c>
      <c r="E126" s="104" t="s">
        <v>580</v>
      </c>
      <c r="F126" s="105">
        <v>144</v>
      </c>
      <c r="G126" s="104"/>
      <c r="H126" s="104">
        <v>182.5</v>
      </c>
      <c r="I126" s="122">
        <v>181</v>
      </c>
      <c r="J126" s="123" t="s">
        <v>639</v>
      </c>
      <c r="K126" s="124">
        <f t="shared" si="26"/>
        <v>38.5</v>
      </c>
      <c r="L126" s="125">
        <f t="shared" si="27"/>
        <v>0.2673611111111111</v>
      </c>
      <c r="M126" s="126" t="s">
        <v>556</v>
      </c>
      <c r="N126" s="127">
        <v>42817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94">
        <v>42</v>
      </c>
      <c r="B127" s="102">
        <v>42291</v>
      </c>
      <c r="C127" s="102"/>
      <c r="D127" s="103" t="s">
        <v>642</v>
      </c>
      <c r="E127" s="104" t="s">
        <v>580</v>
      </c>
      <c r="F127" s="105">
        <v>264</v>
      </c>
      <c r="G127" s="104"/>
      <c r="H127" s="104">
        <v>311</v>
      </c>
      <c r="I127" s="122">
        <v>311</v>
      </c>
      <c r="J127" s="123" t="s">
        <v>639</v>
      </c>
      <c r="K127" s="124">
        <f t="shared" si="26"/>
        <v>47</v>
      </c>
      <c r="L127" s="125">
        <f t="shared" si="27"/>
        <v>0.17803030303030304</v>
      </c>
      <c r="M127" s="126" t="s">
        <v>556</v>
      </c>
      <c r="N127" s="127">
        <v>42604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94">
        <v>43</v>
      </c>
      <c r="B128" s="102">
        <v>42318</v>
      </c>
      <c r="C128" s="102"/>
      <c r="D128" s="103" t="s">
        <v>643</v>
      </c>
      <c r="E128" s="104" t="s">
        <v>557</v>
      </c>
      <c r="F128" s="105">
        <v>549.5</v>
      </c>
      <c r="G128" s="104"/>
      <c r="H128" s="104">
        <v>630</v>
      </c>
      <c r="I128" s="122">
        <v>630</v>
      </c>
      <c r="J128" s="123" t="s">
        <v>639</v>
      </c>
      <c r="K128" s="124">
        <f t="shared" si="26"/>
        <v>80.5</v>
      </c>
      <c r="L128" s="125">
        <f t="shared" si="27"/>
        <v>0.1464968152866242</v>
      </c>
      <c r="M128" s="126" t="s">
        <v>556</v>
      </c>
      <c r="N128" s="127">
        <v>42419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94">
        <v>44</v>
      </c>
      <c r="B129" s="102">
        <v>42342</v>
      </c>
      <c r="C129" s="102"/>
      <c r="D129" s="103" t="s">
        <v>644</v>
      </c>
      <c r="E129" s="104" t="s">
        <v>580</v>
      </c>
      <c r="F129" s="105">
        <v>1027.5</v>
      </c>
      <c r="G129" s="104"/>
      <c r="H129" s="104">
        <v>1315</v>
      </c>
      <c r="I129" s="122">
        <v>1250</v>
      </c>
      <c r="J129" s="123" t="s">
        <v>639</v>
      </c>
      <c r="K129" s="124">
        <f t="shared" si="26"/>
        <v>287.5</v>
      </c>
      <c r="L129" s="125">
        <f t="shared" si="27"/>
        <v>0.27980535279805352</v>
      </c>
      <c r="M129" s="126" t="s">
        <v>556</v>
      </c>
      <c r="N129" s="127">
        <v>43244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94">
        <v>45</v>
      </c>
      <c r="B130" s="102">
        <v>42367</v>
      </c>
      <c r="C130" s="102"/>
      <c r="D130" s="103" t="s">
        <v>645</v>
      </c>
      <c r="E130" s="104" t="s">
        <v>580</v>
      </c>
      <c r="F130" s="105">
        <v>465</v>
      </c>
      <c r="G130" s="104"/>
      <c r="H130" s="104">
        <v>540</v>
      </c>
      <c r="I130" s="122">
        <v>540</v>
      </c>
      <c r="J130" s="123" t="s">
        <v>639</v>
      </c>
      <c r="K130" s="124">
        <f t="shared" si="26"/>
        <v>75</v>
      </c>
      <c r="L130" s="125">
        <f t="shared" si="27"/>
        <v>0.16129032258064516</v>
      </c>
      <c r="M130" s="126" t="s">
        <v>556</v>
      </c>
      <c r="N130" s="127">
        <v>42530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94">
        <v>46</v>
      </c>
      <c r="B131" s="102">
        <v>42380</v>
      </c>
      <c r="C131" s="102"/>
      <c r="D131" s="103" t="s">
        <v>376</v>
      </c>
      <c r="E131" s="104" t="s">
        <v>557</v>
      </c>
      <c r="F131" s="105">
        <v>81</v>
      </c>
      <c r="G131" s="104"/>
      <c r="H131" s="104">
        <v>110</v>
      </c>
      <c r="I131" s="122">
        <v>110</v>
      </c>
      <c r="J131" s="123" t="s">
        <v>639</v>
      </c>
      <c r="K131" s="124">
        <f t="shared" si="26"/>
        <v>29</v>
      </c>
      <c r="L131" s="125">
        <f t="shared" si="27"/>
        <v>0.35802469135802467</v>
      </c>
      <c r="M131" s="126" t="s">
        <v>556</v>
      </c>
      <c r="N131" s="127">
        <v>42745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94">
        <v>47</v>
      </c>
      <c r="B132" s="102">
        <v>42382</v>
      </c>
      <c r="C132" s="102"/>
      <c r="D132" s="103" t="s">
        <v>646</v>
      </c>
      <c r="E132" s="104" t="s">
        <v>557</v>
      </c>
      <c r="F132" s="105">
        <v>417.5</v>
      </c>
      <c r="G132" s="104"/>
      <c r="H132" s="104">
        <v>547</v>
      </c>
      <c r="I132" s="122">
        <v>535</v>
      </c>
      <c r="J132" s="123" t="s">
        <v>639</v>
      </c>
      <c r="K132" s="124">
        <f t="shared" si="26"/>
        <v>129.5</v>
      </c>
      <c r="L132" s="125">
        <f t="shared" si="27"/>
        <v>0.31017964071856285</v>
      </c>
      <c r="M132" s="126" t="s">
        <v>556</v>
      </c>
      <c r="N132" s="127">
        <v>42578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94">
        <v>48</v>
      </c>
      <c r="B133" s="102">
        <v>42408</v>
      </c>
      <c r="C133" s="102"/>
      <c r="D133" s="103" t="s">
        <v>647</v>
      </c>
      <c r="E133" s="104" t="s">
        <v>580</v>
      </c>
      <c r="F133" s="105">
        <v>650</v>
      </c>
      <c r="G133" s="104"/>
      <c r="H133" s="104">
        <v>800</v>
      </c>
      <c r="I133" s="122">
        <v>800</v>
      </c>
      <c r="J133" s="123" t="s">
        <v>639</v>
      </c>
      <c r="K133" s="124">
        <f t="shared" si="26"/>
        <v>150</v>
      </c>
      <c r="L133" s="125">
        <f t="shared" si="27"/>
        <v>0.23076923076923078</v>
      </c>
      <c r="M133" s="126" t="s">
        <v>556</v>
      </c>
      <c r="N133" s="127">
        <v>43154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94">
        <v>49</v>
      </c>
      <c r="B134" s="102">
        <v>42433</v>
      </c>
      <c r="C134" s="102"/>
      <c r="D134" s="103" t="s">
        <v>193</v>
      </c>
      <c r="E134" s="104" t="s">
        <v>580</v>
      </c>
      <c r="F134" s="105">
        <v>437.5</v>
      </c>
      <c r="G134" s="104"/>
      <c r="H134" s="104">
        <v>504.5</v>
      </c>
      <c r="I134" s="122">
        <v>522</v>
      </c>
      <c r="J134" s="123" t="s">
        <v>648</v>
      </c>
      <c r="K134" s="124">
        <f t="shared" si="26"/>
        <v>67</v>
      </c>
      <c r="L134" s="125">
        <f t="shared" si="27"/>
        <v>0.15314285714285714</v>
      </c>
      <c r="M134" s="126" t="s">
        <v>556</v>
      </c>
      <c r="N134" s="127">
        <v>42480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94">
        <v>50</v>
      </c>
      <c r="B135" s="102">
        <v>42438</v>
      </c>
      <c r="C135" s="102"/>
      <c r="D135" s="103" t="s">
        <v>649</v>
      </c>
      <c r="E135" s="104" t="s">
        <v>580</v>
      </c>
      <c r="F135" s="105">
        <v>189.5</v>
      </c>
      <c r="G135" s="104"/>
      <c r="H135" s="104">
        <v>218</v>
      </c>
      <c r="I135" s="122">
        <v>218</v>
      </c>
      <c r="J135" s="123" t="s">
        <v>639</v>
      </c>
      <c r="K135" s="124">
        <f t="shared" si="26"/>
        <v>28.5</v>
      </c>
      <c r="L135" s="125">
        <f t="shared" si="27"/>
        <v>0.15039577836411611</v>
      </c>
      <c r="M135" s="126" t="s">
        <v>556</v>
      </c>
      <c r="N135" s="127">
        <v>43034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339">
        <v>51</v>
      </c>
      <c r="B136" s="111">
        <v>42471</v>
      </c>
      <c r="C136" s="111"/>
      <c r="D136" s="112" t="s">
        <v>650</v>
      </c>
      <c r="E136" s="113" t="s">
        <v>580</v>
      </c>
      <c r="F136" s="114">
        <v>36.5</v>
      </c>
      <c r="G136" s="115"/>
      <c r="H136" s="115">
        <v>15.85</v>
      </c>
      <c r="I136" s="115">
        <v>60</v>
      </c>
      <c r="J136" s="134" t="s">
        <v>651</v>
      </c>
      <c r="K136" s="130">
        <f t="shared" si="26"/>
        <v>-20.65</v>
      </c>
      <c r="L136" s="164">
        <f t="shared" si="27"/>
        <v>-0.5657534246575342</v>
      </c>
      <c r="M136" s="132" t="s">
        <v>620</v>
      </c>
      <c r="N136" s="165">
        <v>43627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94">
        <v>52</v>
      </c>
      <c r="B137" s="102">
        <v>42472</v>
      </c>
      <c r="C137" s="102"/>
      <c r="D137" s="103" t="s">
        <v>652</v>
      </c>
      <c r="E137" s="104" t="s">
        <v>580</v>
      </c>
      <c r="F137" s="105">
        <v>93</v>
      </c>
      <c r="G137" s="104"/>
      <c r="H137" s="104">
        <v>149</v>
      </c>
      <c r="I137" s="122">
        <v>140</v>
      </c>
      <c r="J137" s="137" t="s">
        <v>653</v>
      </c>
      <c r="K137" s="124">
        <f t="shared" si="26"/>
        <v>56</v>
      </c>
      <c r="L137" s="125">
        <f t="shared" si="27"/>
        <v>0.60215053763440862</v>
      </c>
      <c r="M137" s="126" t="s">
        <v>556</v>
      </c>
      <c r="N137" s="127">
        <v>42740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94">
        <v>53</v>
      </c>
      <c r="B138" s="102">
        <v>42472</v>
      </c>
      <c r="C138" s="102"/>
      <c r="D138" s="103" t="s">
        <v>654</v>
      </c>
      <c r="E138" s="104" t="s">
        <v>580</v>
      </c>
      <c r="F138" s="105">
        <v>130</v>
      </c>
      <c r="G138" s="104"/>
      <c r="H138" s="104">
        <v>150</v>
      </c>
      <c r="I138" s="122" t="s">
        <v>655</v>
      </c>
      <c r="J138" s="123" t="s">
        <v>639</v>
      </c>
      <c r="K138" s="124">
        <f t="shared" si="26"/>
        <v>20</v>
      </c>
      <c r="L138" s="125">
        <f t="shared" si="27"/>
        <v>0.15384615384615385</v>
      </c>
      <c r="M138" s="126" t="s">
        <v>556</v>
      </c>
      <c r="N138" s="127">
        <v>42564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94">
        <v>54</v>
      </c>
      <c r="B139" s="102">
        <v>42473</v>
      </c>
      <c r="C139" s="102"/>
      <c r="D139" s="103" t="s">
        <v>344</v>
      </c>
      <c r="E139" s="104" t="s">
        <v>580</v>
      </c>
      <c r="F139" s="105">
        <v>196</v>
      </c>
      <c r="G139" s="104"/>
      <c r="H139" s="104">
        <v>299</v>
      </c>
      <c r="I139" s="122">
        <v>299</v>
      </c>
      <c r="J139" s="123" t="s">
        <v>639</v>
      </c>
      <c r="K139" s="124">
        <v>103</v>
      </c>
      <c r="L139" s="125">
        <v>0.52551020408163296</v>
      </c>
      <c r="M139" s="126" t="s">
        <v>556</v>
      </c>
      <c r="N139" s="127">
        <v>42620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94">
        <v>55</v>
      </c>
      <c r="B140" s="102">
        <v>42473</v>
      </c>
      <c r="C140" s="102"/>
      <c r="D140" s="103" t="s">
        <v>713</v>
      </c>
      <c r="E140" s="104" t="s">
        <v>580</v>
      </c>
      <c r="F140" s="105">
        <v>88</v>
      </c>
      <c r="G140" s="104"/>
      <c r="H140" s="104">
        <v>103</v>
      </c>
      <c r="I140" s="122">
        <v>103</v>
      </c>
      <c r="J140" s="123" t="s">
        <v>639</v>
      </c>
      <c r="K140" s="124">
        <v>15</v>
      </c>
      <c r="L140" s="125">
        <v>0.170454545454545</v>
      </c>
      <c r="M140" s="126" t="s">
        <v>556</v>
      </c>
      <c r="N140" s="127">
        <v>42530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94">
        <v>56</v>
      </c>
      <c r="B141" s="102">
        <v>42492</v>
      </c>
      <c r="C141" s="102"/>
      <c r="D141" s="103" t="s">
        <v>656</v>
      </c>
      <c r="E141" s="104" t="s">
        <v>580</v>
      </c>
      <c r="F141" s="105">
        <v>127.5</v>
      </c>
      <c r="G141" s="104"/>
      <c r="H141" s="104">
        <v>148</v>
      </c>
      <c r="I141" s="122" t="s">
        <v>657</v>
      </c>
      <c r="J141" s="123" t="s">
        <v>639</v>
      </c>
      <c r="K141" s="124">
        <f>H141-F141</f>
        <v>20.5</v>
      </c>
      <c r="L141" s="125">
        <f>K141/F141</f>
        <v>0.16078431372549021</v>
      </c>
      <c r="M141" s="126" t="s">
        <v>556</v>
      </c>
      <c r="N141" s="127">
        <v>42564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94">
        <v>57</v>
      </c>
      <c r="B142" s="102">
        <v>42493</v>
      </c>
      <c r="C142" s="102"/>
      <c r="D142" s="103" t="s">
        <v>658</v>
      </c>
      <c r="E142" s="104" t="s">
        <v>580</v>
      </c>
      <c r="F142" s="105">
        <v>675</v>
      </c>
      <c r="G142" s="104"/>
      <c r="H142" s="104">
        <v>815</v>
      </c>
      <c r="I142" s="122" t="s">
        <v>659</v>
      </c>
      <c r="J142" s="123" t="s">
        <v>639</v>
      </c>
      <c r="K142" s="124">
        <f>H142-F142</f>
        <v>140</v>
      </c>
      <c r="L142" s="125">
        <f>K142/F142</f>
        <v>0.2074074074074074</v>
      </c>
      <c r="M142" s="126" t="s">
        <v>556</v>
      </c>
      <c r="N142" s="127">
        <v>43154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95">
        <v>58</v>
      </c>
      <c r="B143" s="106">
        <v>42522</v>
      </c>
      <c r="C143" s="106"/>
      <c r="D143" s="107" t="s">
        <v>714</v>
      </c>
      <c r="E143" s="108" t="s">
        <v>580</v>
      </c>
      <c r="F143" s="109">
        <v>500</v>
      </c>
      <c r="G143" s="109"/>
      <c r="H143" s="110">
        <v>232.5</v>
      </c>
      <c r="I143" s="128" t="s">
        <v>715</v>
      </c>
      <c r="J143" s="129" t="s">
        <v>716</v>
      </c>
      <c r="K143" s="130">
        <f>H143-F143</f>
        <v>-267.5</v>
      </c>
      <c r="L143" s="131">
        <f>K143/F143</f>
        <v>-0.53500000000000003</v>
      </c>
      <c r="M143" s="132" t="s">
        <v>620</v>
      </c>
      <c r="N143" s="133">
        <v>43735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94">
        <v>59</v>
      </c>
      <c r="B144" s="102">
        <v>42527</v>
      </c>
      <c r="C144" s="102"/>
      <c r="D144" s="103" t="s">
        <v>660</v>
      </c>
      <c r="E144" s="104" t="s">
        <v>580</v>
      </c>
      <c r="F144" s="105">
        <v>110</v>
      </c>
      <c r="G144" s="104"/>
      <c r="H144" s="104">
        <v>126.5</v>
      </c>
      <c r="I144" s="122">
        <v>125</v>
      </c>
      <c r="J144" s="123" t="s">
        <v>589</v>
      </c>
      <c r="K144" s="124">
        <f>H144-F144</f>
        <v>16.5</v>
      </c>
      <c r="L144" s="125">
        <f>K144/F144</f>
        <v>0.15</v>
      </c>
      <c r="M144" s="126" t="s">
        <v>556</v>
      </c>
      <c r="N144" s="127">
        <v>42552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94">
        <v>60</v>
      </c>
      <c r="B145" s="102">
        <v>42538</v>
      </c>
      <c r="C145" s="102"/>
      <c r="D145" s="103" t="s">
        <v>661</v>
      </c>
      <c r="E145" s="104" t="s">
        <v>580</v>
      </c>
      <c r="F145" s="105">
        <v>44</v>
      </c>
      <c r="G145" s="104"/>
      <c r="H145" s="104">
        <v>69.5</v>
      </c>
      <c r="I145" s="122">
        <v>69.5</v>
      </c>
      <c r="J145" s="123" t="s">
        <v>662</v>
      </c>
      <c r="K145" s="124">
        <f>H145-F145</f>
        <v>25.5</v>
      </c>
      <c r="L145" s="125">
        <f>K145/F145</f>
        <v>0.57954545454545459</v>
      </c>
      <c r="M145" s="126" t="s">
        <v>556</v>
      </c>
      <c r="N145" s="127">
        <v>42977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4">
        <v>61</v>
      </c>
      <c r="B146" s="102">
        <v>42549</v>
      </c>
      <c r="C146" s="102"/>
      <c r="D146" s="144" t="s">
        <v>717</v>
      </c>
      <c r="E146" s="104" t="s">
        <v>580</v>
      </c>
      <c r="F146" s="105">
        <v>262.5</v>
      </c>
      <c r="G146" s="104"/>
      <c r="H146" s="104">
        <v>340</v>
      </c>
      <c r="I146" s="122">
        <v>333</v>
      </c>
      <c r="J146" s="123" t="s">
        <v>718</v>
      </c>
      <c r="K146" s="124">
        <v>77.5</v>
      </c>
      <c r="L146" s="125">
        <v>0.29523809523809502</v>
      </c>
      <c r="M146" s="126" t="s">
        <v>556</v>
      </c>
      <c r="N146" s="127">
        <v>43017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94">
        <v>62</v>
      </c>
      <c r="B147" s="102">
        <v>42549</v>
      </c>
      <c r="C147" s="102"/>
      <c r="D147" s="144" t="s">
        <v>719</v>
      </c>
      <c r="E147" s="104" t="s">
        <v>580</v>
      </c>
      <c r="F147" s="105">
        <v>840</v>
      </c>
      <c r="G147" s="104"/>
      <c r="H147" s="104">
        <v>1230</v>
      </c>
      <c r="I147" s="122">
        <v>1230</v>
      </c>
      <c r="J147" s="123" t="s">
        <v>639</v>
      </c>
      <c r="K147" s="124">
        <v>390</v>
      </c>
      <c r="L147" s="125">
        <v>0.46428571428571402</v>
      </c>
      <c r="M147" s="126" t="s">
        <v>556</v>
      </c>
      <c r="N147" s="127">
        <v>42649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340">
        <v>63</v>
      </c>
      <c r="B148" s="139">
        <v>42556</v>
      </c>
      <c r="C148" s="139"/>
      <c r="D148" s="140" t="s">
        <v>663</v>
      </c>
      <c r="E148" s="141" t="s">
        <v>580</v>
      </c>
      <c r="F148" s="142">
        <v>395</v>
      </c>
      <c r="G148" s="143"/>
      <c r="H148" s="143">
        <f>(468.5+342.5)/2</f>
        <v>405.5</v>
      </c>
      <c r="I148" s="143">
        <v>510</v>
      </c>
      <c r="J148" s="166" t="s">
        <v>664</v>
      </c>
      <c r="K148" s="167">
        <f t="shared" ref="K148:K154" si="28">H148-F148</f>
        <v>10.5</v>
      </c>
      <c r="L148" s="168">
        <f t="shared" ref="L148:L154" si="29">K148/F148</f>
        <v>2.6582278481012658E-2</v>
      </c>
      <c r="M148" s="169" t="s">
        <v>665</v>
      </c>
      <c r="N148" s="170">
        <v>43606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95">
        <v>64</v>
      </c>
      <c r="B149" s="106">
        <v>42584</v>
      </c>
      <c r="C149" s="106"/>
      <c r="D149" s="107" t="s">
        <v>666</v>
      </c>
      <c r="E149" s="108" t="s">
        <v>557</v>
      </c>
      <c r="F149" s="109">
        <f>169.5-12.8</f>
        <v>156.69999999999999</v>
      </c>
      <c r="G149" s="109"/>
      <c r="H149" s="110">
        <v>77</v>
      </c>
      <c r="I149" s="128" t="s">
        <v>667</v>
      </c>
      <c r="J149" s="359" t="s">
        <v>796</v>
      </c>
      <c r="K149" s="130">
        <f t="shared" si="28"/>
        <v>-79.699999999999989</v>
      </c>
      <c r="L149" s="131">
        <f t="shared" si="29"/>
        <v>-0.50861518825781749</v>
      </c>
      <c r="M149" s="132" t="s">
        <v>620</v>
      </c>
      <c r="N149" s="133">
        <v>43522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5">
        <v>65</v>
      </c>
      <c r="B150" s="106">
        <v>42586</v>
      </c>
      <c r="C150" s="106"/>
      <c r="D150" s="107" t="s">
        <v>668</v>
      </c>
      <c r="E150" s="108" t="s">
        <v>580</v>
      </c>
      <c r="F150" s="109">
        <v>400</v>
      </c>
      <c r="G150" s="109"/>
      <c r="H150" s="110">
        <v>305</v>
      </c>
      <c r="I150" s="128">
        <v>475</v>
      </c>
      <c r="J150" s="129" t="s">
        <v>669</v>
      </c>
      <c r="K150" s="130">
        <f t="shared" si="28"/>
        <v>-95</v>
      </c>
      <c r="L150" s="131">
        <f t="shared" si="29"/>
        <v>-0.23749999999999999</v>
      </c>
      <c r="M150" s="132" t="s">
        <v>620</v>
      </c>
      <c r="N150" s="133">
        <v>43606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4">
        <v>66</v>
      </c>
      <c r="B151" s="102">
        <v>42593</v>
      </c>
      <c r="C151" s="102"/>
      <c r="D151" s="103" t="s">
        <v>670</v>
      </c>
      <c r="E151" s="104" t="s">
        <v>580</v>
      </c>
      <c r="F151" s="105">
        <v>86.5</v>
      </c>
      <c r="G151" s="104"/>
      <c r="H151" s="104">
        <v>130</v>
      </c>
      <c r="I151" s="122">
        <v>130</v>
      </c>
      <c r="J151" s="137" t="s">
        <v>671</v>
      </c>
      <c r="K151" s="124">
        <f t="shared" si="28"/>
        <v>43.5</v>
      </c>
      <c r="L151" s="125">
        <f t="shared" si="29"/>
        <v>0.50289017341040465</v>
      </c>
      <c r="M151" s="126" t="s">
        <v>556</v>
      </c>
      <c r="N151" s="127">
        <v>43091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5">
        <v>67</v>
      </c>
      <c r="B152" s="106">
        <v>42600</v>
      </c>
      <c r="C152" s="106"/>
      <c r="D152" s="107" t="s">
        <v>367</v>
      </c>
      <c r="E152" s="108" t="s">
        <v>580</v>
      </c>
      <c r="F152" s="109">
        <v>133.5</v>
      </c>
      <c r="G152" s="109"/>
      <c r="H152" s="110">
        <v>126.5</v>
      </c>
      <c r="I152" s="128">
        <v>178</v>
      </c>
      <c r="J152" s="129" t="s">
        <v>672</v>
      </c>
      <c r="K152" s="130">
        <f t="shared" si="28"/>
        <v>-7</v>
      </c>
      <c r="L152" s="131">
        <f t="shared" si="29"/>
        <v>-5.2434456928838954E-2</v>
      </c>
      <c r="M152" s="132" t="s">
        <v>620</v>
      </c>
      <c r="N152" s="133">
        <v>42615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94">
        <v>68</v>
      </c>
      <c r="B153" s="102">
        <v>42613</v>
      </c>
      <c r="C153" s="102"/>
      <c r="D153" s="103" t="s">
        <v>673</v>
      </c>
      <c r="E153" s="104" t="s">
        <v>580</v>
      </c>
      <c r="F153" s="105">
        <v>560</v>
      </c>
      <c r="G153" s="104"/>
      <c r="H153" s="104">
        <v>725</v>
      </c>
      <c r="I153" s="122">
        <v>725</v>
      </c>
      <c r="J153" s="123" t="s">
        <v>582</v>
      </c>
      <c r="K153" s="124">
        <f t="shared" si="28"/>
        <v>165</v>
      </c>
      <c r="L153" s="125">
        <f t="shared" si="29"/>
        <v>0.29464285714285715</v>
      </c>
      <c r="M153" s="126" t="s">
        <v>556</v>
      </c>
      <c r="N153" s="127">
        <v>42456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94">
        <v>69</v>
      </c>
      <c r="B154" s="102">
        <v>42614</v>
      </c>
      <c r="C154" s="102"/>
      <c r="D154" s="103" t="s">
        <v>674</v>
      </c>
      <c r="E154" s="104" t="s">
        <v>580</v>
      </c>
      <c r="F154" s="105">
        <v>160.5</v>
      </c>
      <c r="G154" s="104"/>
      <c r="H154" s="104">
        <v>210</v>
      </c>
      <c r="I154" s="122">
        <v>210</v>
      </c>
      <c r="J154" s="123" t="s">
        <v>582</v>
      </c>
      <c r="K154" s="124">
        <f t="shared" si="28"/>
        <v>49.5</v>
      </c>
      <c r="L154" s="125">
        <f t="shared" si="29"/>
        <v>0.30841121495327101</v>
      </c>
      <c r="M154" s="126" t="s">
        <v>556</v>
      </c>
      <c r="N154" s="127">
        <v>42871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94">
        <v>70</v>
      </c>
      <c r="B155" s="102">
        <v>42646</v>
      </c>
      <c r="C155" s="102"/>
      <c r="D155" s="144" t="s">
        <v>390</v>
      </c>
      <c r="E155" s="104" t="s">
        <v>580</v>
      </c>
      <c r="F155" s="105">
        <v>430</v>
      </c>
      <c r="G155" s="104"/>
      <c r="H155" s="104">
        <v>596</v>
      </c>
      <c r="I155" s="122">
        <v>575</v>
      </c>
      <c r="J155" s="123" t="s">
        <v>720</v>
      </c>
      <c r="K155" s="124">
        <v>166</v>
      </c>
      <c r="L155" s="125">
        <v>0.38604651162790699</v>
      </c>
      <c r="M155" s="126" t="s">
        <v>556</v>
      </c>
      <c r="N155" s="127">
        <v>42769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4">
        <v>71</v>
      </c>
      <c r="B156" s="102">
        <v>42657</v>
      </c>
      <c r="C156" s="102"/>
      <c r="D156" s="103" t="s">
        <v>675</v>
      </c>
      <c r="E156" s="104" t="s">
        <v>580</v>
      </c>
      <c r="F156" s="105">
        <v>280</v>
      </c>
      <c r="G156" s="104"/>
      <c r="H156" s="104">
        <v>345</v>
      </c>
      <c r="I156" s="122">
        <v>345</v>
      </c>
      <c r="J156" s="123" t="s">
        <v>582</v>
      </c>
      <c r="K156" s="124">
        <f t="shared" ref="K156:K161" si="30">H156-F156</f>
        <v>65</v>
      </c>
      <c r="L156" s="125">
        <f>K156/F156</f>
        <v>0.23214285714285715</v>
      </c>
      <c r="M156" s="126" t="s">
        <v>556</v>
      </c>
      <c r="N156" s="127">
        <v>42814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94">
        <v>72</v>
      </c>
      <c r="B157" s="102">
        <v>42657</v>
      </c>
      <c r="C157" s="102"/>
      <c r="D157" s="103" t="s">
        <v>676</v>
      </c>
      <c r="E157" s="104" t="s">
        <v>580</v>
      </c>
      <c r="F157" s="105">
        <v>245</v>
      </c>
      <c r="G157" s="104"/>
      <c r="H157" s="104">
        <v>325.5</v>
      </c>
      <c r="I157" s="122">
        <v>330</v>
      </c>
      <c r="J157" s="123" t="s">
        <v>677</v>
      </c>
      <c r="K157" s="124">
        <f t="shared" si="30"/>
        <v>80.5</v>
      </c>
      <c r="L157" s="125">
        <f>K157/F157</f>
        <v>0.32857142857142857</v>
      </c>
      <c r="M157" s="126" t="s">
        <v>556</v>
      </c>
      <c r="N157" s="127">
        <v>42769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4">
        <v>73</v>
      </c>
      <c r="B158" s="102">
        <v>42660</v>
      </c>
      <c r="C158" s="102"/>
      <c r="D158" s="103" t="s">
        <v>340</v>
      </c>
      <c r="E158" s="104" t="s">
        <v>580</v>
      </c>
      <c r="F158" s="105">
        <v>125</v>
      </c>
      <c r="G158" s="104"/>
      <c r="H158" s="104">
        <v>160</v>
      </c>
      <c r="I158" s="122">
        <v>160</v>
      </c>
      <c r="J158" s="123" t="s">
        <v>639</v>
      </c>
      <c r="K158" s="124">
        <f t="shared" si="30"/>
        <v>35</v>
      </c>
      <c r="L158" s="125">
        <v>0.28000000000000003</v>
      </c>
      <c r="M158" s="126" t="s">
        <v>556</v>
      </c>
      <c r="N158" s="127">
        <v>42803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94">
        <v>74</v>
      </c>
      <c r="B159" s="102">
        <v>42660</v>
      </c>
      <c r="C159" s="102"/>
      <c r="D159" s="103" t="s">
        <v>455</v>
      </c>
      <c r="E159" s="104" t="s">
        <v>580</v>
      </c>
      <c r="F159" s="105">
        <v>114</v>
      </c>
      <c r="G159" s="104"/>
      <c r="H159" s="104">
        <v>145</v>
      </c>
      <c r="I159" s="122">
        <v>145</v>
      </c>
      <c r="J159" s="123" t="s">
        <v>639</v>
      </c>
      <c r="K159" s="124">
        <f t="shared" si="30"/>
        <v>31</v>
      </c>
      <c r="L159" s="125">
        <f>K159/F159</f>
        <v>0.27192982456140352</v>
      </c>
      <c r="M159" s="126" t="s">
        <v>556</v>
      </c>
      <c r="N159" s="127">
        <v>42859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94">
        <v>75</v>
      </c>
      <c r="B160" s="102">
        <v>42660</v>
      </c>
      <c r="C160" s="102"/>
      <c r="D160" s="103" t="s">
        <v>678</v>
      </c>
      <c r="E160" s="104" t="s">
        <v>580</v>
      </c>
      <c r="F160" s="105">
        <v>212</v>
      </c>
      <c r="G160" s="104"/>
      <c r="H160" s="104">
        <v>280</v>
      </c>
      <c r="I160" s="122">
        <v>276</v>
      </c>
      <c r="J160" s="123" t="s">
        <v>679</v>
      </c>
      <c r="K160" s="124">
        <f t="shared" si="30"/>
        <v>68</v>
      </c>
      <c r="L160" s="125">
        <f>K160/F160</f>
        <v>0.32075471698113206</v>
      </c>
      <c r="M160" s="126" t="s">
        <v>556</v>
      </c>
      <c r="N160" s="127">
        <v>42858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94">
        <v>76</v>
      </c>
      <c r="B161" s="102">
        <v>42678</v>
      </c>
      <c r="C161" s="102"/>
      <c r="D161" s="103" t="s">
        <v>149</v>
      </c>
      <c r="E161" s="104" t="s">
        <v>580</v>
      </c>
      <c r="F161" s="105">
        <v>155</v>
      </c>
      <c r="G161" s="104"/>
      <c r="H161" s="104">
        <v>210</v>
      </c>
      <c r="I161" s="122">
        <v>210</v>
      </c>
      <c r="J161" s="123" t="s">
        <v>680</v>
      </c>
      <c r="K161" s="124">
        <f t="shared" si="30"/>
        <v>55</v>
      </c>
      <c r="L161" s="125">
        <f>K161/F161</f>
        <v>0.35483870967741937</v>
      </c>
      <c r="M161" s="126" t="s">
        <v>556</v>
      </c>
      <c r="N161" s="127">
        <v>42944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5">
        <v>77</v>
      </c>
      <c r="B162" s="106">
        <v>42710</v>
      </c>
      <c r="C162" s="106"/>
      <c r="D162" s="107" t="s">
        <v>721</v>
      </c>
      <c r="E162" s="108" t="s">
        <v>580</v>
      </c>
      <c r="F162" s="109">
        <v>150.5</v>
      </c>
      <c r="G162" s="109"/>
      <c r="H162" s="110">
        <v>72.5</v>
      </c>
      <c r="I162" s="128">
        <v>174</v>
      </c>
      <c r="J162" s="129" t="s">
        <v>722</v>
      </c>
      <c r="K162" s="130">
        <v>-78</v>
      </c>
      <c r="L162" s="131">
        <v>-0.51827242524916906</v>
      </c>
      <c r="M162" s="132" t="s">
        <v>620</v>
      </c>
      <c r="N162" s="133">
        <v>43333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94">
        <v>78</v>
      </c>
      <c r="B163" s="102">
        <v>42712</v>
      </c>
      <c r="C163" s="102"/>
      <c r="D163" s="103" t="s">
        <v>123</v>
      </c>
      <c r="E163" s="104" t="s">
        <v>580</v>
      </c>
      <c r="F163" s="105">
        <v>380</v>
      </c>
      <c r="G163" s="104"/>
      <c r="H163" s="104">
        <v>478</v>
      </c>
      <c r="I163" s="122">
        <v>468</v>
      </c>
      <c r="J163" s="123" t="s">
        <v>639</v>
      </c>
      <c r="K163" s="124">
        <f>H163-F163</f>
        <v>98</v>
      </c>
      <c r="L163" s="125">
        <f>K163/F163</f>
        <v>0.25789473684210529</v>
      </c>
      <c r="M163" s="126" t="s">
        <v>556</v>
      </c>
      <c r="N163" s="127">
        <v>43025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4">
        <v>79</v>
      </c>
      <c r="B164" s="102">
        <v>42734</v>
      </c>
      <c r="C164" s="102"/>
      <c r="D164" s="103" t="s">
        <v>244</v>
      </c>
      <c r="E164" s="104" t="s">
        <v>580</v>
      </c>
      <c r="F164" s="105">
        <v>305</v>
      </c>
      <c r="G164" s="104"/>
      <c r="H164" s="104">
        <v>375</v>
      </c>
      <c r="I164" s="122">
        <v>375</v>
      </c>
      <c r="J164" s="123" t="s">
        <v>639</v>
      </c>
      <c r="K164" s="124">
        <f>H164-F164</f>
        <v>70</v>
      </c>
      <c r="L164" s="125">
        <f>K164/F164</f>
        <v>0.22950819672131148</v>
      </c>
      <c r="M164" s="126" t="s">
        <v>556</v>
      </c>
      <c r="N164" s="127">
        <v>42768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94">
        <v>80</v>
      </c>
      <c r="B165" s="102">
        <v>42739</v>
      </c>
      <c r="C165" s="102"/>
      <c r="D165" s="103" t="s">
        <v>342</v>
      </c>
      <c r="E165" s="104" t="s">
        <v>580</v>
      </c>
      <c r="F165" s="105">
        <v>99.5</v>
      </c>
      <c r="G165" s="104"/>
      <c r="H165" s="104">
        <v>158</v>
      </c>
      <c r="I165" s="122">
        <v>158</v>
      </c>
      <c r="J165" s="123" t="s">
        <v>639</v>
      </c>
      <c r="K165" s="124">
        <f>H165-F165</f>
        <v>58.5</v>
      </c>
      <c r="L165" s="125">
        <f>K165/F165</f>
        <v>0.5879396984924623</v>
      </c>
      <c r="M165" s="126" t="s">
        <v>556</v>
      </c>
      <c r="N165" s="127">
        <v>42898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94">
        <v>81</v>
      </c>
      <c r="B166" s="102">
        <v>42739</v>
      </c>
      <c r="C166" s="102"/>
      <c r="D166" s="103" t="s">
        <v>342</v>
      </c>
      <c r="E166" s="104" t="s">
        <v>580</v>
      </c>
      <c r="F166" s="105">
        <v>99.5</v>
      </c>
      <c r="G166" s="104"/>
      <c r="H166" s="104">
        <v>158</v>
      </c>
      <c r="I166" s="122">
        <v>158</v>
      </c>
      <c r="J166" s="123" t="s">
        <v>639</v>
      </c>
      <c r="K166" s="124">
        <v>58.5</v>
      </c>
      <c r="L166" s="125">
        <v>0.58793969849246197</v>
      </c>
      <c r="M166" s="126" t="s">
        <v>556</v>
      </c>
      <c r="N166" s="127">
        <v>42898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4">
        <v>82</v>
      </c>
      <c r="B167" s="102">
        <v>42786</v>
      </c>
      <c r="C167" s="102"/>
      <c r="D167" s="103" t="s">
        <v>166</v>
      </c>
      <c r="E167" s="104" t="s">
        <v>580</v>
      </c>
      <c r="F167" s="105">
        <v>140.5</v>
      </c>
      <c r="G167" s="104"/>
      <c r="H167" s="104">
        <v>220</v>
      </c>
      <c r="I167" s="122">
        <v>220</v>
      </c>
      <c r="J167" s="123" t="s">
        <v>639</v>
      </c>
      <c r="K167" s="124">
        <f>H167-F167</f>
        <v>79.5</v>
      </c>
      <c r="L167" s="125">
        <f>K167/F167</f>
        <v>0.5658362989323843</v>
      </c>
      <c r="M167" s="126" t="s">
        <v>556</v>
      </c>
      <c r="N167" s="127">
        <v>42864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4">
        <v>83</v>
      </c>
      <c r="B168" s="102">
        <v>42786</v>
      </c>
      <c r="C168" s="102"/>
      <c r="D168" s="103" t="s">
        <v>723</v>
      </c>
      <c r="E168" s="104" t="s">
        <v>580</v>
      </c>
      <c r="F168" s="105">
        <v>202.5</v>
      </c>
      <c r="G168" s="104"/>
      <c r="H168" s="104">
        <v>234</v>
      </c>
      <c r="I168" s="122">
        <v>234</v>
      </c>
      <c r="J168" s="123" t="s">
        <v>639</v>
      </c>
      <c r="K168" s="124">
        <v>31.5</v>
      </c>
      <c r="L168" s="125">
        <v>0.155555555555556</v>
      </c>
      <c r="M168" s="126" t="s">
        <v>556</v>
      </c>
      <c r="N168" s="127">
        <v>42836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4">
        <v>84</v>
      </c>
      <c r="B169" s="102">
        <v>42818</v>
      </c>
      <c r="C169" s="102"/>
      <c r="D169" s="103" t="s">
        <v>517</v>
      </c>
      <c r="E169" s="104" t="s">
        <v>580</v>
      </c>
      <c r="F169" s="105">
        <v>300.5</v>
      </c>
      <c r="G169" s="104"/>
      <c r="H169" s="104">
        <v>417.5</v>
      </c>
      <c r="I169" s="122">
        <v>420</v>
      </c>
      <c r="J169" s="123" t="s">
        <v>681</v>
      </c>
      <c r="K169" s="124">
        <f>H169-F169</f>
        <v>117</v>
      </c>
      <c r="L169" s="125">
        <f>K169/F169</f>
        <v>0.38935108153078202</v>
      </c>
      <c r="M169" s="126" t="s">
        <v>556</v>
      </c>
      <c r="N169" s="127">
        <v>43070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4">
        <v>85</v>
      </c>
      <c r="B170" s="102">
        <v>42818</v>
      </c>
      <c r="C170" s="102"/>
      <c r="D170" s="103" t="s">
        <v>719</v>
      </c>
      <c r="E170" s="104" t="s">
        <v>580</v>
      </c>
      <c r="F170" s="105">
        <v>850</v>
      </c>
      <c r="G170" s="104"/>
      <c r="H170" s="104">
        <v>1042.5</v>
      </c>
      <c r="I170" s="122">
        <v>1023</v>
      </c>
      <c r="J170" s="123" t="s">
        <v>724</v>
      </c>
      <c r="K170" s="124">
        <v>192.5</v>
      </c>
      <c r="L170" s="125">
        <v>0.22647058823529401</v>
      </c>
      <c r="M170" s="126" t="s">
        <v>556</v>
      </c>
      <c r="N170" s="127">
        <v>42830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4">
        <v>86</v>
      </c>
      <c r="B171" s="102">
        <v>42830</v>
      </c>
      <c r="C171" s="102"/>
      <c r="D171" s="103" t="s">
        <v>471</v>
      </c>
      <c r="E171" s="104" t="s">
        <v>580</v>
      </c>
      <c r="F171" s="105">
        <v>785</v>
      </c>
      <c r="G171" s="104"/>
      <c r="H171" s="104">
        <v>930</v>
      </c>
      <c r="I171" s="122">
        <v>920</v>
      </c>
      <c r="J171" s="123" t="s">
        <v>682</v>
      </c>
      <c r="K171" s="124">
        <f>H171-F171</f>
        <v>145</v>
      </c>
      <c r="L171" s="125">
        <f>K171/F171</f>
        <v>0.18471337579617833</v>
      </c>
      <c r="M171" s="126" t="s">
        <v>556</v>
      </c>
      <c r="N171" s="127">
        <v>42976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5">
        <v>87</v>
      </c>
      <c r="B172" s="106">
        <v>42831</v>
      </c>
      <c r="C172" s="106"/>
      <c r="D172" s="107" t="s">
        <v>725</v>
      </c>
      <c r="E172" s="108" t="s">
        <v>580</v>
      </c>
      <c r="F172" s="109">
        <v>40</v>
      </c>
      <c r="G172" s="109"/>
      <c r="H172" s="110">
        <v>13.1</v>
      </c>
      <c r="I172" s="128">
        <v>60</v>
      </c>
      <c r="J172" s="134" t="s">
        <v>726</v>
      </c>
      <c r="K172" s="130">
        <v>-26.9</v>
      </c>
      <c r="L172" s="131">
        <v>-0.67249999999999999</v>
      </c>
      <c r="M172" s="132" t="s">
        <v>620</v>
      </c>
      <c r="N172" s="133">
        <v>43138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4">
        <v>88</v>
      </c>
      <c r="B173" s="102">
        <v>42837</v>
      </c>
      <c r="C173" s="102"/>
      <c r="D173" s="103" t="s">
        <v>87</v>
      </c>
      <c r="E173" s="104" t="s">
        <v>580</v>
      </c>
      <c r="F173" s="105">
        <v>289.5</v>
      </c>
      <c r="G173" s="104"/>
      <c r="H173" s="104">
        <v>354</v>
      </c>
      <c r="I173" s="122">
        <v>360</v>
      </c>
      <c r="J173" s="123" t="s">
        <v>683</v>
      </c>
      <c r="K173" s="124">
        <f t="shared" ref="K173:K181" si="31">H173-F173</f>
        <v>64.5</v>
      </c>
      <c r="L173" s="125">
        <f t="shared" ref="L173:L181" si="32">K173/F173</f>
        <v>0.22279792746113988</v>
      </c>
      <c r="M173" s="126" t="s">
        <v>556</v>
      </c>
      <c r="N173" s="127">
        <v>43040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4">
        <v>89</v>
      </c>
      <c r="B174" s="102">
        <v>42845</v>
      </c>
      <c r="C174" s="102"/>
      <c r="D174" s="103" t="s">
        <v>416</v>
      </c>
      <c r="E174" s="104" t="s">
        <v>580</v>
      </c>
      <c r="F174" s="105">
        <v>700</v>
      </c>
      <c r="G174" s="104"/>
      <c r="H174" s="104">
        <v>840</v>
      </c>
      <c r="I174" s="122">
        <v>840</v>
      </c>
      <c r="J174" s="123" t="s">
        <v>684</v>
      </c>
      <c r="K174" s="124">
        <f t="shared" si="31"/>
        <v>140</v>
      </c>
      <c r="L174" s="125">
        <f t="shared" si="32"/>
        <v>0.2</v>
      </c>
      <c r="M174" s="126" t="s">
        <v>556</v>
      </c>
      <c r="N174" s="127">
        <v>42893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4">
        <v>90</v>
      </c>
      <c r="B175" s="102">
        <v>42887</v>
      </c>
      <c r="C175" s="102"/>
      <c r="D175" s="144" t="s">
        <v>353</v>
      </c>
      <c r="E175" s="104" t="s">
        <v>580</v>
      </c>
      <c r="F175" s="105">
        <v>130</v>
      </c>
      <c r="G175" s="104"/>
      <c r="H175" s="104">
        <v>144.25</v>
      </c>
      <c r="I175" s="122">
        <v>170</v>
      </c>
      <c r="J175" s="123" t="s">
        <v>685</v>
      </c>
      <c r="K175" s="124">
        <f t="shared" si="31"/>
        <v>14.25</v>
      </c>
      <c r="L175" s="125">
        <f t="shared" si="32"/>
        <v>0.10961538461538461</v>
      </c>
      <c r="M175" s="126" t="s">
        <v>556</v>
      </c>
      <c r="N175" s="127">
        <v>43675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4">
        <v>91</v>
      </c>
      <c r="B176" s="102">
        <v>42901</v>
      </c>
      <c r="C176" s="102"/>
      <c r="D176" s="144" t="s">
        <v>686</v>
      </c>
      <c r="E176" s="104" t="s">
        <v>580</v>
      </c>
      <c r="F176" s="105">
        <v>214.5</v>
      </c>
      <c r="G176" s="104"/>
      <c r="H176" s="104">
        <v>262</v>
      </c>
      <c r="I176" s="122">
        <v>262</v>
      </c>
      <c r="J176" s="123" t="s">
        <v>687</v>
      </c>
      <c r="K176" s="124">
        <f t="shared" si="31"/>
        <v>47.5</v>
      </c>
      <c r="L176" s="125">
        <f t="shared" si="32"/>
        <v>0.22144522144522144</v>
      </c>
      <c r="M176" s="126" t="s">
        <v>556</v>
      </c>
      <c r="N176" s="127">
        <v>42977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6">
        <v>92</v>
      </c>
      <c r="B177" s="150">
        <v>42933</v>
      </c>
      <c r="C177" s="150"/>
      <c r="D177" s="151" t="s">
        <v>688</v>
      </c>
      <c r="E177" s="152" t="s">
        <v>580</v>
      </c>
      <c r="F177" s="153">
        <v>370</v>
      </c>
      <c r="G177" s="152"/>
      <c r="H177" s="152">
        <v>447.5</v>
      </c>
      <c r="I177" s="174">
        <v>450</v>
      </c>
      <c r="J177" s="218" t="s">
        <v>639</v>
      </c>
      <c r="K177" s="124">
        <f t="shared" si="31"/>
        <v>77.5</v>
      </c>
      <c r="L177" s="176">
        <f t="shared" si="32"/>
        <v>0.20945945945945946</v>
      </c>
      <c r="M177" s="177" t="s">
        <v>556</v>
      </c>
      <c r="N177" s="178">
        <v>43035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6">
        <v>93</v>
      </c>
      <c r="B178" s="150">
        <v>42943</v>
      </c>
      <c r="C178" s="150"/>
      <c r="D178" s="151" t="s">
        <v>164</v>
      </c>
      <c r="E178" s="152" t="s">
        <v>580</v>
      </c>
      <c r="F178" s="153">
        <v>657.5</v>
      </c>
      <c r="G178" s="152"/>
      <c r="H178" s="152">
        <v>825</v>
      </c>
      <c r="I178" s="174">
        <v>820</v>
      </c>
      <c r="J178" s="218" t="s">
        <v>639</v>
      </c>
      <c r="K178" s="124">
        <f t="shared" si="31"/>
        <v>167.5</v>
      </c>
      <c r="L178" s="176">
        <f t="shared" si="32"/>
        <v>0.25475285171102663</v>
      </c>
      <c r="M178" s="177" t="s">
        <v>556</v>
      </c>
      <c r="N178" s="178">
        <v>43090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4">
        <v>94</v>
      </c>
      <c r="B179" s="102">
        <v>42964</v>
      </c>
      <c r="C179" s="102"/>
      <c r="D179" s="103" t="s">
        <v>357</v>
      </c>
      <c r="E179" s="104" t="s">
        <v>580</v>
      </c>
      <c r="F179" s="105">
        <v>605</v>
      </c>
      <c r="G179" s="104"/>
      <c r="H179" s="104">
        <v>750</v>
      </c>
      <c r="I179" s="122">
        <v>750</v>
      </c>
      <c r="J179" s="123" t="s">
        <v>682</v>
      </c>
      <c r="K179" s="124">
        <f t="shared" si="31"/>
        <v>145</v>
      </c>
      <c r="L179" s="125">
        <f t="shared" si="32"/>
        <v>0.23966942148760331</v>
      </c>
      <c r="M179" s="126" t="s">
        <v>556</v>
      </c>
      <c r="N179" s="127">
        <v>43027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341">
        <v>95</v>
      </c>
      <c r="B180" s="145">
        <v>42979</v>
      </c>
      <c r="C180" s="145"/>
      <c r="D180" s="146" t="s">
        <v>475</v>
      </c>
      <c r="E180" s="147" t="s">
        <v>580</v>
      </c>
      <c r="F180" s="148">
        <v>255</v>
      </c>
      <c r="G180" s="149"/>
      <c r="H180" s="149">
        <v>217.25</v>
      </c>
      <c r="I180" s="149">
        <v>320</v>
      </c>
      <c r="J180" s="171" t="s">
        <v>689</v>
      </c>
      <c r="K180" s="130">
        <f t="shared" si="31"/>
        <v>-37.75</v>
      </c>
      <c r="L180" s="172">
        <f t="shared" si="32"/>
        <v>-0.14803921568627451</v>
      </c>
      <c r="M180" s="132" t="s">
        <v>620</v>
      </c>
      <c r="N180" s="173">
        <v>43661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4">
        <v>96</v>
      </c>
      <c r="B181" s="102">
        <v>42997</v>
      </c>
      <c r="C181" s="102"/>
      <c r="D181" s="103" t="s">
        <v>690</v>
      </c>
      <c r="E181" s="104" t="s">
        <v>580</v>
      </c>
      <c r="F181" s="105">
        <v>215</v>
      </c>
      <c r="G181" s="104"/>
      <c r="H181" s="104">
        <v>258</v>
      </c>
      <c r="I181" s="122">
        <v>258</v>
      </c>
      <c r="J181" s="123" t="s">
        <v>639</v>
      </c>
      <c r="K181" s="124">
        <f t="shared" si="31"/>
        <v>43</v>
      </c>
      <c r="L181" s="125">
        <f t="shared" si="32"/>
        <v>0.2</v>
      </c>
      <c r="M181" s="126" t="s">
        <v>556</v>
      </c>
      <c r="N181" s="127">
        <v>43040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4">
        <v>97</v>
      </c>
      <c r="B182" s="102">
        <v>42997</v>
      </c>
      <c r="C182" s="102"/>
      <c r="D182" s="103" t="s">
        <v>690</v>
      </c>
      <c r="E182" s="104" t="s">
        <v>580</v>
      </c>
      <c r="F182" s="105">
        <v>215</v>
      </c>
      <c r="G182" s="104"/>
      <c r="H182" s="104">
        <v>258</v>
      </c>
      <c r="I182" s="122">
        <v>258</v>
      </c>
      <c r="J182" s="218" t="s">
        <v>639</v>
      </c>
      <c r="K182" s="124">
        <v>43</v>
      </c>
      <c r="L182" s="125">
        <v>0.2</v>
      </c>
      <c r="M182" s="126" t="s">
        <v>556</v>
      </c>
      <c r="N182" s="127">
        <v>43040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7">
        <v>98</v>
      </c>
      <c r="B183" s="198">
        <v>42998</v>
      </c>
      <c r="C183" s="198"/>
      <c r="D183" s="350" t="s">
        <v>781</v>
      </c>
      <c r="E183" s="199" t="s">
        <v>580</v>
      </c>
      <c r="F183" s="200">
        <v>75</v>
      </c>
      <c r="G183" s="199"/>
      <c r="H183" s="199">
        <v>90</v>
      </c>
      <c r="I183" s="219">
        <v>90</v>
      </c>
      <c r="J183" s="123" t="s">
        <v>691</v>
      </c>
      <c r="K183" s="124">
        <f t="shared" ref="K183:K188" si="33">H183-F183</f>
        <v>15</v>
      </c>
      <c r="L183" s="125">
        <f t="shared" ref="L183:L188" si="34">K183/F183</f>
        <v>0.2</v>
      </c>
      <c r="M183" s="126" t="s">
        <v>556</v>
      </c>
      <c r="N183" s="127">
        <v>43019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6">
        <v>99</v>
      </c>
      <c r="B184" s="150">
        <v>43011</v>
      </c>
      <c r="C184" s="150"/>
      <c r="D184" s="151" t="s">
        <v>692</v>
      </c>
      <c r="E184" s="152" t="s">
        <v>580</v>
      </c>
      <c r="F184" s="153">
        <v>315</v>
      </c>
      <c r="G184" s="152"/>
      <c r="H184" s="152">
        <v>392</v>
      </c>
      <c r="I184" s="174">
        <v>384</v>
      </c>
      <c r="J184" s="218" t="s">
        <v>693</v>
      </c>
      <c r="K184" s="124">
        <f t="shared" si="33"/>
        <v>77</v>
      </c>
      <c r="L184" s="176">
        <f t="shared" si="34"/>
        <v>0.24444444444444444</v>
      </c>
      <c r="M184" s="177" t="s">
        <v>556</v>
      </c>
      <c r="N184" s="178">
        <v>43017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6">
        <v>100</v>
      </c>
      <c r="B185" s="150">
        <v>43013</v>
      </c>
      <c r="C185" s="150"/>
      <c r="D185" s="151" t="s">
        <v>694</v>
      </c>
      <c r="E185" s="152" t="s">
        <v>580</v>
      </c>
      <c r="F185" s="153">
        <v>145</v>
      </c>
      <c r="G185" s="152"/>
      <c r="H185" s="152">
        <v>179</v>
      </c>
      <c r="I185" s="174">
        <v>180</v>
      </c>
      <c r="J185" s="218" t="s">
        <v>570</v>
      </c>
      <c r="K185" s="124">
        <f t="shared" si="33"/>
        <v>34</v>
      </c>
      <c r="L185" s="176">
        <f t="shared" si="34"/>
        <v>0.23448275862068965</v>
      </c>
      <c r="M185" s="177" t="s">
        <v>556</v>
      </c>
      <c r="N185" s="178">
        <v>43025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6">
        <v>101</v>
      </c>
      <c r="B186" s="150">
        <v>43014</v>
      </c>
      <c r="C186" s="150"/>
      <c r="D186" s="151" t="s">
        <v>330</v>
      </c>
      <c r="E186" s="152" t="s">
        <v>580</v>
      </c>
      <c r="F186" s="153">
        <v>256</v>
      </c>
      <c r="G186" s="152"/>
      <c r="H186" s="152">
        <v>323</v>
      </c>
      <c r="I186" s="174">
        <v>320</v>
      </c>
      <c r="J186" s="218" t="s">
        <v>639</v>
      </c>
      <c r="K186" s="124">
        <f t="shared" si="33"/>
        <v>67</v>
      </c>
      <c r="L186" s="176">
        <f t="shared" si="34"/>
        <v>0.26171875</v>
      </c>
      <c r="M186" s="177" t="s">
        <v>556</v>
      </c>
      <c r="N186" s="178">
        <v>43067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6">
        <v>102</v>
      </c>
      <c r="B187" s="150">
        <v>43017</v>
      </c>
      <c r="C187" s="150"/>
      <c r="D187" s="151" t="s">
        <v>350</v>
      </c>
      <c r="E187" s="152" t="s">
        <v>580</v>
      </c>
      <c r="F187" s="153">
        <v>137.5</v>
      </c>
      <c r="G187" s="152"/>
      <c r="H187" s="152">
        <v>184</v>
      </c>
      <c r="I187" s="174">
        <v>183</v>
      </c>
      <c r="J187" s="175" t="s">
        <v>695</v>
      </c>
      <c r="K187" s="124">
        <f t="shared" si="33"/>
        <v>46.5</v>
      </c>
      <c r="L187" s="176">
        <f t="shared" si="34"/>
        <v>0.33818181818181819</v>
      </c>
      <c r="M187" s="177" t="s">
        <v>556</v>
      </c>
      <c r="N187" s="178">
        <v>43108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6">
        <v>103</v>
      </c>
      <c r="B188" s="150">
        <v>43018</v>
      </c>
      <c r="C188" s="150"/>
      <c r="D188" s="151" t="s">
        <v>696</v>
      </c>
      <c r="E188" s="152" t="s">
        <v>580</v>
      </c>
      <c r="F188" s="153">
        <v>125.5</v>
      </c>
      <c r="G188" s="152"/>
      <c r="H188" s="152">
        <v>158</v>
      </c>
      <c r="I188" s="174">
        <v>155</v>
      </c>
      <c r="J188" s="175" t="s">
        <v>697</v>
      </c>
      <c r="K188" s="124">
        <f t="shared" si="33"/>
        <v>32.5</v>
      </c>
      <c r="L188" s="176">
        <f t="shared" si="34"/>
        <v>0.25896414342629481</v>
      </c>
      <c r="M188" s="177" t="s">
        <v>556</v>
      </c>
      <c r="N188" s="178">
        <v>43067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6">
        <v>104</v>
      </c>
      <c r="B189" s="150">
        <v>43018</v>
      </c>
      <c r="C189" s="150"/>
      <c r="D189" s="151" t="s">
        <v>727</v>
      </c>
      <c r="E189" s="152" t="s">
        <v>580</v>
      </c>
      <c r="F189" s="153">
        <v>895</v>
      </c>
      <c r="G189" s="152"/>
      <c r="H189" s="152">
        <v>1122.5</v>
      </c>
      <c r="I189" s="174">
        <v>1078</v>
      </c>
      <c r="J189" s="175" t="s">
        <v>728</v>
      </c>
      <c r="K189" s="124">
        <v>227.5</v>
      </c>
      <c r="L189" s="176">
        <v>0.25418994413407803</v>
      </c>
      <c r="M189" s="177" t="s">
        <v>556</v>
      </c>
      <c r="N189" s="178">
        <v>43117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6">
        <v>105</v>
      </c>
      <c r="B190" s="150">
        <v>43020</v>
      </c>
      <c r="C190" s="150"/>
      <c r="D190" s="151" t="s">
        <v>338</v>
      </c>
      <c r="E190" s="152" t="s">
        <v>580</v>
      </c>
      <c r="F190" s="153">
        <v>525</v>
      </c>
      <c r="G190" s="152"/>
      <c r="H190" s="152">
        <v>629</v>
      </c>
      <c r="I190" s="174">
        <v>629</v>
      </c>
      <c r="J190" s="218" t="s">
        <v>639</v>
      </c>
      <c r="K190" s="124">
        <v>104</v>
      </c>
      <c r="L190" s="176">
        <v>0.19809523809523799</v>
      </c>
      <c r="M190" s="177" t="s">
        <v>556</v>
      </c>
      <c r="N190" s="178">
        <v>43119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96">
        <v>106</v>
      </c>
      <c r="B191" s="150">
        <v>43046</v>
      </c>
      <c r="C191" s="150"/>
      <c r="D191" s="151" t="s">
        <v>379</v>
      </c>
      <c r="E191" s="152" t="s">
        <v>580</v>
      </c>
      <c r="F191" s="153">
        <v>740</v>
      </c>
      <c r="G191" s="152"/>
      <c r="H191" s="152">
        <v>892.5</v>
      </c>
      <c r="I191" s="174">
        <v>900</v>
      </c>
      <c r="J191" s="175" t="s">
        <v>698</v>
      </c>
      <c r="K191" s="124">
        <f>H191-F191</f>
        <v>152.5</v>
      </c>
      <c r="L191" s="176">
        <f>K191/F191</f>
        <v>0.20608108108108109</v>
      </c>
      <c r="M191" s="177" t="s">
        <v>556</v>
      </c>
      <c r="N191" s="178">
        <v>43052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94">
        <v>107</v>
      </c>
      <c r="B192" s="102">
        <v>43073</v>
      </c>
      <c r="C192" s="102"/>
      <c r="D192" s="103" t="s">
        <v>699</v>
      </c>
      <c r="E192" s="104" t="s">
        <v>580</v>
      </c>
      <c r="F192" s="105">
        <v>118.5</v>
      </c>
      <c r="G192" s="104"/>
      <c r="H192" s="104">
        <v>143.5</v>
      </c>
      <c r="I192" s="122">
        <v>145</v>
      </c>
      <c r="J192" s="137" t="s">
        <v>700</v>
      </c>
      <c r="K192" s="124">
        <f>H192-F192</f>
        <v>25</v>
      </c>
      <c r="L192" s="125">
        <f>K192/F192</f>
        <v>0.2109704641350211</v>
      </c>
      <c r="M192" s="126" t="s">
        <v>556</v>
      </c>
      <c r="N192" s="127">
        <v>43097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5">
        <v>108</v>
      </c>
      <c r="B193" s="106">
        <v>43090</v>
      </c>
      <c r="C193" s="106"/>
      <c r="D193" s="154" t="s">
        <v>420</v>
      </c>
      <c r="E193" s="108" t="s">
        <v>580</v>
      </c>
      <c r="F193" s="109">
        <v>715</v>
      </c>
      <c r="G193" s="109"/>
      <c r="H193" s="110">
        <v>500</v>
      </c>
      <c r="I193" s="128">
        <v>872</v>
      </c>
      <c r="J193" s="134" t="s">
        <v>701</v>
      </c>
      <c r="K193" s="130">
        <f>H193-F193</f>
        <v>-215</v>
      </c>
      <c r="L193" s="131">
        <f>K193/F193</f>
        <v>-0.30069930069930068</v>
      </c>
      <c r="M193" s="132" t="s">
        <v>620</v>
      </c>
      <c r="N193" s="133">
        <v>43670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4">
        <v>109</v>
      </c>
      <c r="B194" s="102">
        <v>43098</v>
      </c>
      <c r="C194" s="102"/>
      <c r="D194" s="103" t="s">
        <v>692</v>
      </c>
      <c r="E194" s="104" t="s">
        <v>580</v>
      </c>
      <c r="F194" s="105">
        <v>435</v>
      </c>
      <c r="G194" s="104"/>
      <c r="H194" s="104">
        <v>542.5</v>
      </c>
      <c r="I194" s="122">
        <v>539</v>
      </c>
      <c r="J194" s="137" t="s">
        <v>639</v>
      </c>
      <c r="K194" s="124">
        <v>107.5</v>
      </c>
      <c r="L194" s="125">
        <v>0.247126436781609</v>
      </c>
      <c r="M194" s="126" t="s">
        <v>556</v>
      </c>
      <c r="N194" s="127">
        <v>43206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94">
        <v>110</v>
      </c>
      <c r="B195" s="102">
        <v>43098</v>
      </c>
      <c r="C195" s="102"/>
      <c r="D195" s="103" t="s">
        <v>530</v>
      </c>
      <c r="E195" s="104" t="s">
        <v>580</v>
      </c>
      <c r="F195" s="105">
        <v>885</v>
      </c>
      <c r="G195" s="104"/>
      <c r="H195" s="104">
        <v>1090</v>
      </c>
      <c r="I195" s="122">
        <v>1084</v>
      </c>
      <c r="J195" s="137" t="s">
        <v>639</v>
      </c>
      <c r="K195" s="124">
        <v>205</v>
      </c>
      <c r="L195" s="125">
        <v>0.23163841807909599</v>
      </c>
      <c r="M195" s="126" t="s">
        <v>556</v>
      </c>
      <c r="N195" s="127">
        <v>43213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342">
        <v>111</v>
      </c>
      <c r="B196" s="328">
        <v>43192</v>
      </c>
      <c r="C196" s="328"/>
      <c r="D196" s="112" t="s">
        <v>709</v>
      </c>
      <c r="E196" s="330" t="s">
        <v>580</v>
      </c>
      <c r="F196" s="332">
        <v>478.5</v>
      </c>
      <c r="G196" s="330"/>
      <c r="H196" s="330">
        <v>442</v>
      </c>
      <c r="I196" s="334">
        <v>613</v>
      </c>
      <c r="J196" s="359" t="s">
        <v>798</v>
      </c>
      <c r="K196" s="130">
        <f>H196-F196</f>
        <v>-36.5</v>
      </c>
      <c r="L196" s="131">
        <f>K196/F196</f>
        <v>-7.6280041797283177E-2</v>
      </c>
      <c r="M196" s="132" t="s">
        <v>620</v>
      </c>
      <c r="N196" s="133">
        <v>43762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95">
        <v>112</v>
      </c>
      <c r="B197" s="106">
        <v>43194</v>
      </c>
      <c r="C197" s="106"/>
      <c r="D197" s="349" t="s">
        <v>780</v>
      </c>
      <c r="E197" s="108" t="s">
        <v>580</v>
      </c>
      <c r="F197" s="109">
        <f>141.5-7.3</f>
        <v>134.19999999999999</v>
      </c>
      <c r="G197" s="109"/>
      <c r="H197" s="110">
        <v>77</v>
      </c>
      <c r="I197" s="128">
        <v>180</v>
      </c>
      <c r="J197" s="359" t="s">
        <v>797</v>
      </c>
      <c r="K197" s="130">
        <f>H197-F197</f>
        <v>-57.199999999999989</v>
      </c>
      <c r="L197" s="131">
        <f>K197/F197</f>
        <v>-0.42622950819672129</v>
      </c>
      <c r="M197" s="132" t="s">
        <v>620</v>
      </c>
      <c r="N197" s="133">
        <v>43522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95">
        <v>113</v>
      </c>
      <c r="B198" s="106">
        <v>43209</v>
      </c>
      <c r="C198" s="106"/>
      <c r="D198" s="107" t="s">
        <v>702</v>
      </c>
      <c r="E198" s="108" t="s">
        <v>580</v>
      </c>
      <c r="F198" s="109">
        <v>430</v>
      </c>
      <c r="G198" s="109"/>
      <c r="H198" s="110">
        <v>220</v>
      </c>
      <c r="I198" s="128">
        <v>537</v>
      </c>
      <c r="J198" s="134" t="s">
        <v>703</v>
      </c>
      <c r="K198" s="130">
        <f>H198-F198</f>
        <v>-210</v>
      </c>
      <c r="L198" s="131">
        <f>K198/F198</f>
        <v>-0.48837209302325579</v>
      </c>
      <c r="M198" s="132" t="s">
        <v>620</v>
      </c>
      <c r="N198" s="133">
        <v>43252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343">
        <v>114</v>
      </c>
      <c r="B199" s="155">
        <v>43220</v>
      </c>
      <c r="C199" s="155"/>
      <c r="D199" s="156" t="s">
        <v>380</v>
      </c>
      <c r="E199" s="157" t="s">
        <v>580</v>
      </c>
      <c r="F199" s="159">
        <v>153.5</v>
      </c>
      <c r="G199" s="159"/>
      <c r="H199" s="159">
        <v>196</v>
      </c>
      <c r="I199" s="159">
        <v>196</v>
      </c>
      <c r="J199" s="336" t="s">
        <v>814</v>
      </c>
      <c r="K199" s="179">
        <f>H199-F199</f>
        <v>42.5</v>
      </c>
      <c r="L199" s="180">
        <f>K199/F199</f>
        <v>0.27687296416938112</v>
      </c>
      <c r="M199" s="158" t="s">
        <v>556</v>
      </c>
      <c r="N199" s="181">
        <v>43605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5">
        <v>115</v>
      </c>
      <c r="B200" s="106">
        <v>43306</v>
      </c>
      <c r="C200" s="106"/>
      <c r="D200" s="107" t="s">
        <v>725</v>
      </c>
      <c r="E200" s="108" t="s">
        <v>580</v>
      </c>
      <c r="F200" s="109">
        <v>27.5</v>
      </c>
      <c r="G200" s="109"/>
      <c r="H200" s="110">
        <v>13.1</v>
      </c>
      <c r="I200" s="128">
        <v>60</v>
      </c>
      <c r="J200" s="134" t="s">
        <v>729</v>
      </c>
      <c r="K200" s="130">
        <v>-14.4</v>
      </c>
      <c r="L200" s="131">
        <v>-0.52363636363636401</v>
      </c>
      <c r="M200" s="132" t="s">
        <v>620</v>
      </c>
      <c r="N200" s="133">
        <v>43138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342">
        <v>116</v>
      </c>
      <c r="B201" s="328">
        <v>43318</v>
      </c>
      <c r="C201" s="328"/>
      <c r="D201" s="112" t="s">
        <v>704</v>
      </c>
      <c r="E201" s="330" t="s">
        <v>580</v>
      </c>
      <c r="F201" s="330">
        <v>148.5</v>
      </c>
      <c r="G201" s="330"/>
      <c r="H201" s="330">
        <v>102</v>
      </c>
      <c r="I201" s="334">
        <v>182</v>
      </c>
      <c r="J201" s="134" t="s">
        <v>813</v>
      </c>
      <c r="K201" s="130">
        <f>H201-F201</f>
        <v>-46.5</v>
      </c>
      <c r="L201" s="131">
        <f>K201/F201</f>
        <v>-0.31313131313131315</v>
      </c>
      <c r="M201" s="132" t="s">
        <v>620</v>
      </c>
      <c r="N201" s="133">
        <v>43661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4">
        <v>117</v>
      </c>
      <c r="B202" s="102">
        <v>43335</v>
      </c>
      <c r="C202" s="102"/>
      <c r="D202" s="103" t="s">
        <v>730</v>
      </c>
      <c r="E202" s="104" t="s">
        <v>580</v>
      </c>
      <c r="F202" s="152">
        <v>285</v>
      </c>
      <c r="G202" s="104"/>
      <c r="H202" s="104">
        <v>355</v>
      </c>
      <c r="I202" s="122">
        <v>364</v>
      </c>
      <c r="J202" s="137" t="s">
        <v>731</v>
      </c>
      <c r="K202" s="124">
        <v>70</v>
      </c>
      <c r="L202" s="125">
        <v>0.24561403508771901</v>
      </c>
      <c r="M202" s="126" t="s">
        <v>556</v>
      </c>
      <c r="N202" s="127">
        <v>43455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94">
        <v>118</v>
      </c>
      <c r="B203" s="102">
        <v>43341</v>
      </c>
      <c r="C203" s="102"/>
      <c r="D203" s="103" t="s">
        <v>370</v>
      </c>
      <c r="E203" s="104" t="s">
        <v>580</v>
      </c>
      <c r="F203" s="152">
        <v>525</v>
      </c>
      <c r="G203" s="104"/>
      <c r="H203" s="104">
        <v>585</v>
      </c>
      <c r="I203" s="122">
        <v>635</v>
      </c>
      <c r="J203" s="137" t="s">
        <v>705</v>
      </c>
      <c r="K203" s="124">
        <f t="shared" ref="K203:K215" si="35">H203-F203</f>
        <v>60</v>
      </c>
      <c r="L203" s="125">
        <f t="shared" ref="L203:L215" si="36">K203/F203</f>
        <v>0.11428571428571428</v>
      </c>
      <c r="M203" s="126" t="s">
        <v>556</v>
      </c>
      <c r="N203" s="127">
        <v>43662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4">
        <v>119</v>
      </c>
      <c r="B204" s="102">
        <v>43395</v>
      </c>
      <c r="C204" s="102"/>
      <c r="D204" s="103" t="s">
        <v>357</v>
      </c>
      <c r="E204" s="104" t="s">
        <v>580</v>
      </c>
      <c r="F204" s="152">
        <v>475</v>
      </c>
      <c r="G204" s="104"/>
      <c r="H204" s="104">
        <v>574</v>
      </c>
      <c r="I204" s="122">
        <v>570</v>
      </c>
      <c r="J204" s="137" t="s">
        <v>639</v>
      </c>
      <c r="K204" s="124">
        <f t="shared" si="35"/>
        <v>99</v>
      </c>
      <c r="L204" s="125">
        <f t="shared" si="36"/>
        <v>0.20842105263157895</v>
      </c>
      <c r="M204" s="126" t="s">
        <v>556</v>
      </c>
      <c r="N204" s="127">
        <v>43403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6">
        <v>120</v>
      </c>
      <c r="B205" s="150">
        <v>43397</v>
      </c>
      <c r="C205" s="150"/>
      <c r="D205" s="376" t="s">
        <v>377</v>
      </c>
      <c r="E205" s="152" t="s">
        <v>580</v>
      </c>
      <c r="F205" s="152">
        <v>707.5</v>
      </c>
      <c r="G205" s="152"/>
      <c r="H205" s="152">
        <v>872</v>
      </c>
      <c r="I205" s="174">
        <v>872</v>
      </c>
      <c r="J205" s="175" t="s">
        <v>639</v>
      </c>
      <c r="K205" s="124">
        <f t="shared" si="35"/>
        <v>164.5</v>
      </c>
      <c r="L205" s="176">
        <f t="shared" si="36"/>
        <v>0.23250883392226149</v>
      </c>
      <c r="M205" s="177" t="s">
        <v>556</v>
      </c>
      <c r="N205" s="178">
        <v>43482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6">
        <v>121</v>
      </c>
      <c r="B206" s="150">
        <v>43398</v>
      </c>
      <c r="C206" s="150"/>
      <c r="D206" s="376" t="s">
        <v>339</v>
      </c>
      <c r="E206" s="152" t="s">
        <v>580</v>
      </c>
      <c r="F206" s="152">
        <v>162</v>
      </c>
      <c r="G206" s="152"/>
      <c r="H206" s="152">
        <v>204</v>
      </c>
      <c r="I206" s="174">
        <v>209</v>
      </c>
      <c r="J206" s="175" t="s">
        <v>812</v>
      </c>
      <c r="K206" s="124">
        <f t="shared" si="35"/>
        <v>42</v>
      </c>
      <c r="L206" s="176">
        <f t="shared" si="36"/>
        <v>0.25925925925925924</v>
      </c>
      <c r="M206" s="177" t="s">
        <v>556</v>
      </c>
      <c r="N206" s="178">
        <v>43539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7">
        <v>122</v>
      </c>
      <c r="B207" s="198">
        <v>43399</v>
      </c>
      <c r="C207" s="198"/>
      <c r="D207" s="151" t="s">
        <v>465</v>
      </c>
      <c r="E207" s="199" t="s">
        <v>580</v>
      </c>
      <c r="F207" s="199">
        <v>240</v>
      </c>
      <c r="G207" s="199"/>
      <c r="H207" s="199">
        <v>297</v>
      </c>
      <c r="I207" s="219">
        <v>297</v>
      </c>
      <c r="J207" s="175" t="s">
        <v>639</v>
      </c>
      <c r="K207" s="220">
        <f t="shared" si="35"/>
        <v>57</v>
      </c>
      <c r="L207" s="221">
        <f t="shared" si="36"/>
        <v>0.23749999999999999</v>
      </c>
      <c r="M207" s="222" t="s">
        <v>556</v>
      </c>
      <c r="N207" s="223">
        <v>43417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4">
        <v>123</v>
      </c>
      <c r="B208" s="102">
        <v>43439</v>
      </c>
      <c r="C208" s="102"/>
      <c r="D208" s="144" t="s">
        <v>706</v>
      </c>
      <c r="E208" s="104" t="s">
        <v>580</v>
      </c>
      <c r="F208" s="104">
        <v>202.5</v>
      </c>
      <c r="G208" s="104"/>
      <c r="H208" s="104">
        <v>255</v>
      </c>
      <c r="I208" s="122">
        <v>252</v>
      </c>
      <c r="J208" s="137" t="s">
        <v>639</v>
      </c>
      <c r="K208" s="124">
        <f t="shared" si="35"/>
        <v>52.5</v>
      </c>
      <c r="L208" s="125">
        <f t="shared" si="36"/>
        <v>0.25925925925925924</v>
      </c>
      <c r="M208" s="126" t="s">
        <v>556</v>
      </c>
      <c r="N208" s="127">
        <v>43542</v>
      </c>
      <c r="O208" s="54"/>
      <c r="P208" s="13"/>
      <c r="Q208" s="13"/>
      <c r="R208" s="90" t="s">
        <v>708</v>
      </c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7">
        <v>124</v>
      </c>
      <c r="B209" s="198">
        <v>43465</v>
      </c>
      <c r="C209" s="102"/>
      <c r="D209" s="376" t="s">
        <v>402</v>
      </c>
      <c r="E209" s="199" t="s">
        <v>580</v>
      </c>
      <c r="F209" s="199">
        <v>710</v>
      </c>
      <c r="G209" s="199"/>
      <c r="H209" s="199">
        <v>866</v>
      </c>
      <c r="I209" s="219">
        <v>866</v>
      </c>
      <c r="J209" s="175" t="s">
        <v>639</v>
      </c>
      <c r="K209" s="124">
        <f t="shared" si="35"/>
        <v>156</v>
      </c>
      <c r="L209" s="125">
        <f t="shared" si="36"/>
        <v>0.21971830985915494</v>
      </c>
      <c r="M209" s="126" t="s">
        <v>556</v>
      </c>
      <c r="N209" s="338">
        <v>43553</v>
      </c>
      <c r="O209" s="54"/>
      <c r="P209" s="13"/>
      <c r="Q209" s="13"/>
      <c r="R209" s="14" t="s">
        <v>708</v>
      </c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7">
        <v>125</v>
      </c>
      <c r="B210" s="198">
        <v>43522</v>
      </c>
      <c r="C210" s="198"/>
      <c r="D210" s="376" t="s">
        <v>139</v>
      </c>
      <c r="E210" s="199" t="s">
        <v>580</v>
      </c>
      <c r="F210" s="199">
        <v>337.25</v>
      </c>
      <c r="G210" s="199"/>
      <c r="H210" s="199">
        <v>398.5</v>
      </c>
      <c r="I210" s="219">
        <v>411</v>
      </c>
      <c r="J210" s="137" t="s">
        <v>811</v>
      </c>
      <c r="K210" s="124">
        <f t="shared" si="35"/>
        <v>61.25</v>
      </c>
      <c r="L210" s="125">
        <f t="shared" si="36"/>
        <v>0.1816160118606375</v>
      </c>
      <c r="M210" s="126" t="s">
        <v>556</v>
      </c>
      <c r="N210" s="338">
        <v>43760</v>
      </c>
      <c r="O210" s="54"/>
      <c r="P210" s="13"/>
      <c r="Q210" s="13"/>
      <c r="R210" s="90" t="s">
        <v>708</v>
      </c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344">
        <v>126</v>
      </c>
      <c r="B211" s="160">
        <v>43559</v>
      </c>
      <c r="C211" s="160"/>
      <c r="D211" s="161" t="s">
        <v>394</v>
      </c>
      <c r="E211" s="162" t="s">
        <v>580</v>
      </c>
      <c r="F211" s="162">
        <v>130</v>
      </c>
      <c r="G211" s="162"/>
      <c r="H211" s="162">
        <v>65</v>
      </c>
      <c r="I211" s="182">
        <v>158</v>
      </c>
      <c r="J211" s="134" t="s">
        <v>707</v>
      </c>
      <c r="K211" s="130">
        <f t="shared" si="35"/>
        <v>-65</v>
      </c>
      <c r="L211" s="131">
        <f t="shared" si="36"/>
        <v>-0.5</v>
      </c>
      <c r="M211" s="132" t="s">
        <v>620</v>
      </c>
      <c r="N211" s="133">
        <v>43726</v>
      </c>
      <c r="O211" s="54"/>
      <c r="P211" s="13"/>
      <c r="Q211" s="13"/>
      <c r="R211" s="14" t="s">
        <v>710</v>
      </c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345">
        <v>127</v>
      </c>
      <c r="B212" s="183">
        <v>43017</v>
      </c>
      <c r="C212" s="183"/>
      <c r="D212" s="184" t="s">
        <v>166</v>
      </c>
      <c r="E212" s="185" t="s">
        <v>580</v>
      </c>
      <c r="F212" s="186">
        <v>141.5</v>
      </c>
      <c r="G212" s="187"/>
      <c r="H212" s="187">
        <v>183.5</v>
      </c>
      <c r="I212" s="187">
        <v>210</v>
      </c>
      <c r="J212" s="208" t="s">
        <v>802</v>
      </c>
      <c r="K212" s="209">
        <f t="shared" si="35"/>
        <v>42</v>
      </c>
      <c r="L212" s="210">
        <f t="shared" si="36"/>
        <v>0.29681978798586572</v>
      </c>
      <c r="M212" s="186" t="s">
        <v>556</v>
      </c>
      <c r="N212" s="211">
        <v>43042</v>
      </c>
      <c r="O212" s="54"/>
      <c r="P212" s="13"/>
      <c r="Q212" s="13"/>
      <c r="R212" s="90" t="s">
        <v>710</v>
      </c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344">
        <v>128</v>
      </c>
      <c r="B213" s="160">
        <v>43074</v>
      </c>
      <c r="C213" s="160"/>
      <c r="D213" s="161" t="s">
        <v>295</v>
      </c>
      <c r="E213" s="162" t="s">
        <v>580</v>
      </c>
      <c r="F213" s="163">
        <v>172</v>
      </c>
      <c r="G213" s="162"/>
      <c r="H213" s="162">
        <v>155.25</v>
      </c>
      <c r="I213" s="182">
        <v>230</v>
      </c>
      <c r="J213" s="359" t="s">
        <v>795</v>
      </c>
      <c r="K213" s="130">
        <f t="shared" ref="K213" si="37">H213-F213</f>
        <v>-16.75</v>
      </c>
      <c r="L213" s="131">
        <f t="shared" ref="L213" si="38">K213/F213</f>
        <v>-9.7383720930232565E-2</v>
      </c>
      <c r="M213" s="132" t="s">
        <v>620</v>
      </c>
      <c r="N213" s="133">
        <v>43787</v>
      </c>
      <c r="O213" s="54"/>
      <c r="P213" s="13"/>
      <c r="Q213" s="13"/>
      <c r="R213" s="14" t="s">
        <v>710</v>
      </c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345">
        <v>129</v>
      </c>
      <c r="B214" s="183">
        <v>43398</v>
      </c>
      <c r="C214" s="183"/>
      <c r="D214" s="184" t="s">
        <v>103</v>
      </c>
      <c r="E214" s="185" t="s">
        <v>580</v>
      </c>
      <c r="F214" s="187">
        <v>698.5</v>
      </c>
      <c r="G214" s="187"/>
      <c r="H214" s="187">
        <v>850</v>
      </c>
      <c r="I214" s="187">
        <v>890</v>
      </c>
      <c r="J214" s="212" t="s">
        <v>808</v>
      </c>
      <c r="K214" s="209">
        <f t="shared" si="35"/>
        <v>151.5</v>
      </c>
      <c r="L214" s="210">
        <f t="shared" si="36"/>
        <v>0.21689334287759485</v>
      </c>
      <c r="M214" s="186" t="s">
        <v>556</v>
      </c>
      <c r="N214" s="211">
        <v>43453</v>
      </c>
      <c r="O214" s="54"/>
      <c r="P214" s="13"/>
      <c r="Q214" s="13"/>
      <c r="R214" s="14" t="s">
        <v>708</v>
      </c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7">
        <v>130</v>
      </c>
      <c r="B215" s="155">
        <v>42877</v>
      </c>
      <c r="C215" s="155"/>
      <c r="D215" s="156" t="s">
        <v>369</v>
      </c>
      <c r="E215" s="157" t="s">
        <v>580</v>
      </c>
      <c r="F215" s="158">
        <v>127.6</v>
      </c>
      <c r="G215" s="159"/>
      <c r="H215" s="159">
        <v>138</v>
      </c>
      <c r="I215" s="159">
        <v>190</v>
      </c>
      <c r="J215" s="360" t="s">
        <v>799</v>
      </c>
      <c r="K215" s="179">
        <f t="shared" si="35"/>
        <v>10.400000000000006</v>
      </c>
      <c r="L215" s="180">
        <f t="shared" si="36"/>
        <v>8.1504702194357417E-2</v>
      </c>
      <c r="M215" s="158" t="s">
        <v>556</v>
      </c>
      <c r="N215" s="181">
        <v>43774</v>
      </c>
      <c r="O215" s="54"/>
      <c r="P215" s="13"/>
      <c r="Q215" s="13"/>
      <c r="R215" s="90" t="s">
        <v>710</v>
      </c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7">
        <v>131</v>
      </c>
      <c r="B216" s="155">
        <v>43158</v>
      </c>
      <c r="C216" s="155"/>
      <c r="D216" s="156" t="s">
        <v>711</v>
      </c>
      <c r="E216" s="157" t="s">
        <v>580</v>
      </c>
      <c r="F216" s="158">
        <v>317</v>
      </c>
      <c r="G216" s="159"/>
      <c r="H216" s="159">
        <v>382.5</v>
      </c>
      <c r="I216" s="159">
        <v>398</v>
      </c>
      <c r="J216" s="360" t="s">
        <v>848</v>
      </c>
      <c r="K216" s="179">
        <f t="shared" ref="K216" si="39">H216-F216</f>
        <v>65.5</v>
      </c>
      <c r="L216" s="180">
        <f t="shared" ref="L216" si="40">K216/F216</f>
        <v>0.20662460567823343</v>
      </c>
      <c r="M216" s="158" t="s">
        <v>556</v>
      </c>
      <c r="N216" s="181">
        <v>44238</v>
      </c>
      <c r="O216" s="54"/>
      <c r="P216" s="13"/>
      <c r="Q216" s="13"/>
      <c r="R216" s="322" t="s">
        <v>710</v>
      </c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344">
        <v>132</v>
      </c>
      <c r="B217" s="160">
        <v>43164</v>
      </c>
      <c r="C217" s="160"/>
      <c r="D217" s="161" t="s">
        <v>133</v>
      </c>
      <c r="E217" s="162" t="s">
        <v>580</v>
      </c>
      <c r="F217" s="163">
        <f>510-14.4</f>
        <v>495.6</v>
      </c>
      <c r="G217" s="162"/>
      <c r="H217" s="162">
        <v>350</v>
      </c>
      <c r="I217" s="182">
        <v>672</v>
      </c>
      <c r="J217" s="359" t="s">
        <v>804</v>
      </c>
      <c r="K217" s="130">
        <f t="shared" ref="K217" si="41">H217-F217</f>
        <v>-145.60000000000002</v>
      </c>
      <c r="L217" s="131">
        <f t="shared" ref="L217" si="42">K217/F217</f>
        <v>-0.29378531073446329</v>
      </c>
      <c r="M217" s="132" t="s">
        <v>620</v>
      </c>
      <c r="N217" s="133">
        <v>43887</v>
      </c>
      <c r="O217" s="54"/>
      <c r="P217" s="13"/>
      <c r="Q217" s="13"/>
      <c r="R217" s="14" t="s">
        <v>708</v>
      </c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344">
        <v>133</v>
      </c>
      <c r="B218" s="160">
        <v>43237</v>
      </c>
      <c r="C218" s="160"/>
      <c r="D218" s="161" t="s">
        <v>459</v>
      </c>
      <c r="E218" s="162" t="s">
        <v>580</v>
      </c>
      <c r="F218" s="163">
        <v>230.3</v>
      </c>
      <c r="G218" s="162"/>
      <c r="H218" s="162">
        <v>102.5</v>
      </c>
      <c r="I218" s="182">
        <v>348</v>
      </c>
      <c r="J218" s="359" t="s">
        <v>806</v>
      </c>
      <c r="K218" s="130">
        <f t="shared" ref="K218:K219" si="43">H218-F218</f>
        <v>-127.80000000000001</v>
      </c>
      <c r="L218" s="131">
        <f t="shared" ref="L218:L219" si="44">K218/F218</f>
        <v>-0.55492835432045162</v>
      </c>
      <c r="M218" s="132" t="s">
        <v>620</v>
      </c>
      <c r="N218" s="133">
        <v>43896</v>
      </c>
      <c r="O218" s="54"/>
      <c r="P218" s="13"/>
      <c r="Q218" s="13"/>
      <c r="R218" s="324" t="s">
        <v>708</v>
      </c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7">
        <v>134</v>
      </c>
      <c r="B219" s="155">
        <v>43258</v>
      </c>
      <c r="C219" s="155"/>
      <c r="D219" s="156" t="s">
        <v>426</v>
      </c>
      <c r="E219" s="157" t="s">
        <v>580</v>
      </c>
      <c r="F219" s="158">
        <f>342.5-5.1</f>
        <v>337.4</v>
      </c>
      <c r="G219" s="159"/>
      <c r="H219" s="159">
        <v>412.5</v>
      </c>
      <c r="I219" s="159">
        <v>439</v>
      </c>
      <c r="J219" s="360" t="s">
        <v>843</v>
      </c>
      <c r="K219" s="179">
        <f t="shared" si="43"/>
        <v>75.100000000000023</v>
      </c>
      <c r="L219" s="180">
        <f t="shared" si="44"/>
        <v>0.22258446947243635</v>
      </c>
      <c r="M219" s="158" t="s">
        <v>556</v>
      </c>
      <c r="N219" s="181">
        <v>44230</v>
      </c>
      <c r="O219" s="54"/>
      <c r="P219" s="13"/>
      <c r="Q219" s="13"/>
      <c r="R219" s="90" t="s">
        <v>710</v>
      </c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205">
        <v>135</v>
      </c>
      <c r="B220" s="190">
        <v>43285</v>
      </c>
      <c r="C220" s="190"/>
      <c r="D220" s="193" t="s">
        <v>48</v>
      </c>
      <c r="E220" s="191" t="s">
        <v>580</v>
      </c>
      <c r="F220" s="189">
        <f>127.5-5.53</f>
        <v>121.97</v>
      </c>
      <c r="G220" s="191"/>
      <c r="H220" s="191"/>
      <c r="I220" s="213">
        <v>170</v>
      </c>
      <c r="J220" s="225" t="s">
        <v>558</v>
      </c>
      <c r="K220" s="215"/>
      <c r="L220" s="216"/>
      <c r="M220" s="214" t="s">
        <v>558</v>
      </c>
      <c r="N220" s="217"/>
      <c r="O220" s="54"/>
      <c r="P220" s="13"/>
      <c r="Q220" s="13"/>
      <c r="R220" s="14" t="s">
        <v>708</v>
      </c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344">
        <v>136</v>
      </c>
      <c r="B221" s="160">
        <v>43294</v>
      </c>
      <c r="C221" s="160"/>
      <c r="D221" s="161" t="s">
        <v>239</v>
      </c>
      <c r="E221" s="162" t="s">
        <v>580</v>
      </c>
      <c r="F221" s="163">
        <v>46.5</v>
      </c>
      <c r="G221" s="162"/>
      <c r="H221" s="162">
        <v>17</v>
      </c>
      <c r="I221" s="182">
        <v>59</v>
      </c>
      <c r="J221" s="359" t="s">
        <v>803</v>
      </c>
      <c r="K221" s="130">
        <f t="shared" ref="K221" si="45">H221-F221</f>
        <v>-29.5</v>
      </c>
      <c r="L221" s="131">
        <f t="shared" ref="L221" si="46">K221/F221</f>
        <v>-0.63440860215053763</v>
      </c>
      <c r="M221" s="132" t="s">
        <v>620</v>
      </c>
      <c r="N221" s="133">
        <v>43887</v>
      </c>
      <c r="O221" s="54"/>
      <c r="P221" s="13"/>
      <c r="Q221" s="13"/>
      <c r="R221" s="14" t="s">
        <v>708</v>
      </c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346">
        <v>137</v>
      </c>
      <c r="B222" s="188">
        <v>43396</v>
      </c>
      <c r="C222" s="188"/>
      <c r="D222" s="193" t="s">
        <v>404</v>
      </c>
      <c r="E222" s="191" t="s">
        <v>580</v>
      </c>
      <c r="F222" s="192">
        <v>156.5</v>
      </c>
      <c r="G222" s="191"/>
      <c r="H222" s="191"/>
      <c r="I222" s="213">
        <v>191</v>
      </c>
      <c r="J222" s="225" t="s">
        <v>558</v>
      </c>
      <c r="K222" s="215"/>
      <c r="L222" s="216"/>
      <c r="M222" s="214" t="s">
        <v>558</v>
      </c>
      <c r="N222" s="217"/>
      <c r="O222" s="54"/>
      <c r="P222" s="13"/>
      <c r="Q222" s="13"/>
      <c r="R222" s="14" t="s">
        <v>708</v>
      </c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346">
        <v>138</v>
      </c>
      <c r="B223" s="188">
        <v>43439</v>
      </c>
      <c r="C223" s="188"/>
      <c r="D223" s="193" t="s">
        <v>321</v>
      </c>
      <c r="E223" s="191" t="s">
        <v>580</v>
      </c>
      <c r="F223" s="192">
        <v>259.5</v>
      </c>
      <c r="G223" s="191"/>
      <c r="H223" s="191"/>
      <c r="I223" s="213">
        <v>321</v>
      </c>
      <c r="J223" s="225" t="s">
        <v>558</v>
      </c>
      <c r="K223" s="215"/>
      <c r="L223" s="216"/>
      <c r="M223" s="214" t="s">
        <v>558</v>
      </c>
      <c r="N223" s="217"/>
      <c r="O223" s="13"/>
      <c r="P223" s="13"/>
      <c r="Q223" s="13"/>
      <c r="R223" s="14" t="s">
        <v>708</v>
      </c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344">
        <v>139</v>
      </c>
      <c r="B224" s="160">
        <v>43439</v>
      </c>
      <c r="C224" s="160"/>
      <c r="D224" s="161" t="s">
        <v>732</v>
      </c>
      <c r="E224" s="162" t="s">
        <v>580</v>
      </c>
      <c r="F224" s="162">
        <v>715</v>
      </c>
      <c r="G224" s="162"/>
      <c r="H224" s="162">
        <v>445</v>
      </c>
      <c r="I224" s="182">
        <v>840</v>
      </c>
      <c r="J224" s="134" t="s">
        <v>783</v>
      </c>
      <c r="K224" s="130">
        <f t="shared" ref="K224:K227" si="47">H224-F224</f>
        <v>-270</v>
      </c>
      <c r="L224" s="131">
        <f t="shared" ref="L224:L227" si="48">K224/F224</f>
        <v>-0.3776223776223776</v>
      </c>
      <c r="M224" s="132" t="s">
        <v>620</v>
      </c>
      <c r="N224" s="133">
        <v>43800</v>
      </c>
      <c r="O224" s="54"/>
      <c r="P224" s="13"/>
      <c r="Q224" s="13"/>
      <c r="R224" s="14" t="s">
        <v>708</v>
      </c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7">
        <v>140</v>
      </c>
      <c r="B225" s="198">
        <v>43469</v>
      </c>
      <c r="C225" s="198"/>
      <c r="D225" s="151" t="s">
        <v>143</v>
      </c>
      <c r="E225" s="199" t="s">
        <v>580</v>
      </c>
      <c r="F225" s="199">
        <v>875</v>
      </c>
      <c r="G225" s="199"/>
      <c r="H225" s="199">
        <v>1165</v>
      </c>
      <c r="I225" s="219">
        <v>1185</v>
      </c>
      <c r="J225" s="137" t="s">
        <v>809</v>
      </c>
      <c r="K225" s="124">
        <f t="shared" si="47"/>
        <v>290</v>
      </c>
      <c r="L225" s="125">
        <f t="shared" si="48"/>
        <v>0.33142857142857141</v>
      </c>
      <c r="M225" s="126" t="s">
        <v>556</v>
      </c>
      <c r="N225" s="338">
        <v>43847</v>
      </c>
      <c r="O225" s="54"/>
      <c r="P225" s="13"/>
      <c r="Q225" s="13"/>
      <c r="R225" s="324" t="s">
        <v>708</v>
      </c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97">
        <v>141</v>
      </c>
      <c r="B226" s="198">
        <v>43559</v>
      </c>
      <c r="C226" s="198"/>
      <c r="D226" s="376" t="s">
        <v>336</v>
      </c>
      <c r="E226" s="199" t="s">
        <v>580</v>
      </c>
      <c r="F226" s="199">
        <f>387-14.63</f>
        <v>372.37</v>
      </c>
      <c r="G226" s="199"/>
      <c r="H226" s="199">
        <v>490</v>
      </c>
      <c r="I226" s="219">
        <v>490</v>
      </c>
      <c r="J226" s="137" t="s">
        <v>639</v>
      </c>
      <c r="K226" s="124">
        <f t="shared" si="47"/>
        <v>117.63</v>
      </c>
      <c r="L226" s="125">
        <f t="shared" si="48"/>
        <v>0.31589548030185027</v>
      </c>
      <c r="M226" s="126" t="s">
        <v>556</v>
      </c>
      <c r="N226" s="338">
        <v>43850</v>
      </c>
      <c r="O226" s="54"/>
      <c r="P226" s="13"/>
      <c r="Q226" s="13"/>
      <c r="R226" s="324" t="s">
        <v>708</v>
      </c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344">
        <v>142</v>
      </c>
      <c r="B227" s="160">
        <v>43578</v>
      </c>
      <c r="C227" s="160"/>
      <c r="D227" s="161" t="s">
        <v>733</v>
      </c>
      <c r="E227" s="162" t="s">
        <v>557</v>
      </c>
      <c r="F227" s="162">
        <v>220</v>
      </c>
      <c r="G227" s="162"/>
      <c r="H227" s="162">
        <v>127.5</v>
      </c>
      <c r="I227" s="182">
        <v>284</v>
      </c>
      <c r="J227" s="359" t="s">
        <v>807</v>
      </c>
      <c r="K227" s="130">
        <f t="shared" si="47"/>
        <v>-92.5</v>
      </c>
      <c r="L227" s="131">
        <f t="shared" si="48"/>
        <v>-0.42045454545454547</v>
      </c>
      <c r="M227" s="132" t="s">
        <v>620</v>
      </c>
      <c r="N227" s="133">
        <v>43896</v>
      </c>
      <c r="O227" s="54"/>
      <c r="P227" s="13"/>
      <c r="Q227" s="13"/>
      <c r="R227" s="14" t="s">
        <v>708</v>
      </c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7">
        <v>143</v>
      </c>
      <c r="B228" s="198">
        <v>43622</v>
      </c>
      <c r="C228" s="198"/>
      <c r="D228" s="376" t="s">
        <v>466</v>
      </c>
      <c r="E228" s="199" t="s">
        <v>557</v>
      </c>
      <c r="F228" s="199">
        <v>332.8</v>
      </c>
      <c r="G228" s="199"/>
      <c r="H228" s="199">
        <v>405</v>
      </c>
      <c r="I228" s="219">
        <v>419</v>
      </c>
      <c r="J228" s="137" t="s">
        <v>810</v>
      </c>
      <c r="K228" s="124">
        <f t="shared" ref="K228" si="49">H228-F228</f>
        <v>72.199999999999989</v>
      </c>
      <c r="L228" s="125">
        <f t="shared" ref="L228" si="50">K228/F228</f>
        <v>0.21694711538461534</v>
      </c>
      <c r="M228" s="126" t="s">
        <v>556</v>
      </c>
      <c r="N228" s="338">
        <v>43860</v>
      </c>
      <c r="O228" s="54"/>
      <c r="P228" s="13"/>
      <c r="Q228" s="13"/>
      <c r="R228" s="14" t="s">
        <v>710</v>
      </c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40">
        <v>144</v>
      </c>
      <c r="B229" s="139">
        <v>43641</v>
      </c>
      <c r="C229" s="139"/>
      <c r="D229" s="140" t="s">
        <v>137</v>
      </c>
      <c r="E229" s="141" t="s">
        <v>580</v>
      </c>
      <c r="F229" s="142">
        <v>386</v>
      </c>
      <c r="G229" s="143"/>
      <c r="H229" s="143">
        <v>395</v>
      </c>
      <c r="I229" s="143">
        <v>452</v>
      </c>
      <c r="J229" s="166" t="s">
        <v>800</v>
      </c>
      <c r="K229" s="167">
        <f t="shared" ref="K229" si="51">H229-F229</f>
        <v>9</v>
      </c>
      <c r="L229" s="168">
        <f t="shared" ref="L229" si="52">K229/F229</f>
        <v>2.3316062176165803E-2</v>
      </c>
      <c r="M229" s="169" t="s">
        <v>665</v>
      </c>
      <c r="N229" s="170">
        <v>43868</v>
      </c>
      <c r="O229" s="13"/>
      <c r="P229" s="13"/>
      <c r="Q229" s="13"/>
      <c r="R229" s="14" t="s">
        <v>710</v>
      </c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347">
        <v>145</v>
      </c>
      <c r="B230" s="188">
        <v>43707</v>
      </c>
      <c r="C230" s="188"/>
      <c r="D230" s="193" t="s">
        <v>255</v>
      </c>
      <c r="E230" s="191" t="s">
        <v>580</v>
      </c>
      <c r="F230" s="191" t="s">
        <v>712</v>
      </c>
      <c r="G230" s="191"/>
      <c r="H230" s="191"/>
      <c r="I230" s="213">
        <v>190</v>
      </c>
      <c r="J230" s="225" t="s">
        <v>558</v>
      </c>
      <c r="K230" s="215"/>
      <c r="L230" s="216"/>
      <c r="M230" s="335" t="s">
        <v>558</v>
      </c>
      <c r="N230" s="217"/>
      <c r="O230" s="13"/>
      <c r="P230" s="13"/>
      <c r="Q230" s="13"/>
      <c r="R230" s="324" t="s">
        <v>708</v>
      </c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97">
        <v>146</v>
      </c>
      <c r="B231" s="198">
        <v>43731</v>
      </c>
      <c r="C231" s="198"/>
      <c r="D231" s="151" t="s">
        <v>418</v>
      </c>
      <c r="E231" s="199" t="s">
        <v>580</v>
      </c>
      <c r="F231" s="199">
        <v>235</v>
      </c>
      <c r="G231" s="199"/>
      <c r="H231" s="199">
        <v>295</v>
      </c>
      <c r="I231" s="219">
        <v>296</v>
      </c>
      <c r="J231" s="137" t="s">
        <v>788</v>
      </c>
      <c r="K231" s="124">
        <f t="shared" ref="K231" si="53">H231-F231</f>
        <v>60</v>
      </c>
      <c r="L231" s="125">
        <f t="shared" ref="L231" si="54">K231/F231</f>
        <v>0.25531914893617019</v>
      </c>
      <c r="M231" s="126" t="s">
        <v>556</v>
      </c>
      <c r="N231" s="338">
        <v>43844</v>
      </c>
      <c r="O231" s="54"/>
      <c r="P231" s="13"/>
      <c r="Q231" s="13"/>
      <c r="R231" s="14" t="s">
        <v>710</v>
      </c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97">
        <v>147</v>
      </c>
      <c r="B232" s="198">
        <v>43752</v>
      </c>
      <c r="C232" s="198"/>
      <c r="D232" s="151" t="s">
        <v>779</v>
      </c>
      <c r="E232" s="199" t="s">
        <v>580</v>
      </c>
      <c r="F232" s="199">
        <v>277.5</v>
      </c>
      <c r="G232" s="199"/>
      <c r="H232" s="199">
        <v>333</v>
      </c>
      <c r="I232" s="219">
        <v>333</v>
      </c>
      <c r="J232" s="137" t="s">
        <v>789</v>
      </c>
      <c r="K232" s="124">
        <f t="shared" ref="K232" si="55">H232-F232</f>
        <v>55.5</v>
      </c>
      <c r="L232" s="125">
        <f t="shared" ref="L232" si="56">K232/F232</f>
        <v>0.2</v>
      </c>
      <c r="M232" s="126" t="s">
        <v>556</v>
      </c>
      <c r="N232" s="338">
        <v>43846</v>
      </c>
      <c r="O232" s="54"/>
      <c r="P232" s="13"/>
      <c r="Q232" s="13"/>
      <c r="R232" s="324" t="s">
        <v>708</v>
      </c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97">
        <v>148</v>
      </c>
      <c r="B233" s="198">
        <v>43752</v>
      </c>
      <c r="C233" s="198"/>
      <c r="D233" s="151" t="s">
        <v>778</v>
      </c>
      <c r="E233" s="199" t="s">
        <v>580</v>
      </c>
      <c r="F233" s="199">
        <v>930</v>
      </c>
      <c r="G233" s="199"/>
      <c r="H233" s="199">
        <v>1165</v>
      </c>
      <c r="I233" s="219">
        <v>1200</v>
      </c>
      <c r="J233" s="137" t="s">
        <v>790</v>
      </c>
      <c r="K233" s="124">
        <f t="shared" ref="K233" si="57">H233-F233</f>
        <v>235</v>
      </c>
      <c r="L233" s="125">
        <f t="shared" ref="L233" si="58">K233/F233</f>
        <v>0.25268817204301075</v>
      </c>
      <c r="M233" s="126" t="s">
        <v>556</v>
      </c>
      <c r="N233" s="338">
        <v>43847</v>
      </c>
      <c r="O233" s="54"/>
      <c r="P233" s="13"/>
      <c r="Q233" s="13"/>
      <c r="R233" s="324" t="s">
        <v>710</v>
      </c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346">
        <v>149</v>
      </c>
      <c r="B234" s="327">
        <v>43753</v>
      </c>
      <c r="C234" s="202"/>
      <c r="D234" s="348" t="s">
        <v>777</v>
      </c>
      <c r="E234" s="329" t="s">
        <v>580</v>
      </c>
      <c r="F234" s="331">
        <v>111</v>
      </c>
      <c r="G234" s="329"/>
      <c r="H234" s="329"/>
      <c r="I234" s="333">
        <v>141</v>
      </c>
      <c r="J234" s="225" t="s">
        <v>558</v>
      </c>
      <c r="K234" s="225"/>
      <c r="L234" s="119"/>
      <c r="M234" s="337" t="s">
        <v>558</v>
      </c>
      <c r="N234" s="227"/>
      <c r="O234" s="13"/>
      <c r="P234" s="13"/>
      <c r="Q234" s="13"/>
      <c r="R234" s="324" t="s">
        <v>710</v>
      </c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97">
        <v>150</v>
      </c>
      <c r="B235" s="198">
        <v>43753</v>
      </c>
      <c r="C235" s="198"/>
      <c r="D235" s="151" t="s">
        <v>776</v>
      </c>
      <c r="E235" s="199" t="s">
        <v>580</v>
      </c>
      <c r="F235" s="200">
        <v>296</v>
      </c>
      <c r="G235" s="199"/>
      <c r="H235" s="199">
        <v>370</v>
      </c>
      <c r="I235" s="219">
        <v>370</v>
      </c>
      <c r="J235" s="137" t="s">
        <v>639</v>
      </c>
      <c r="K235" s="124">
        <f t="shared" ref="K235:K236" si="59">H235-F235</f>
        <v>74</v>
      </c>
      <c r="L235" s="125">
        <f t="shared" ref="L235:L236" si="60">K235/F235</f>
        <v>0.25</v>
      </c>
      <c r="M235" s="126" t="s">
        <v>556</v>
      </c>
      <c r="N235" s="338">
        <v>43853</v>
      </c>
      <c r="O235" s="54"/>
      <c r="P235" s="13"/>
      <c r="Q235" s="13"/>
      <c r="R235" s="324" t="s">
        <v>710</v>
      </c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97">
        <v>151</v>
      </c>
      <c r="B236" s="198">
        <v>43754</v>
      </c>
      <c r="C236" s="198"/>
      <c r="D236" s="151" t="s">
        <v>775</v>
      </c>
      <c r="E236" s="199" t="s">
        <v>580</v>
      </c>
      <c r="F236" s="200">
        <v>300</v>
      </c>
      <c r="G236" s="199"/>
      <c r="H236" s="199">
        <v>382.5</v>
      </c>
      <c r="I236" s="219">
        <v>344</v>
      </c>
      <c r="J236" s="465" t="s">
        <v>849</v>
      </c>
      <c r="K236" s="124">
        <f t="shared" si="59"/>
        <v>82.5</v>
      </c>
      <c r="L236" s="125">
        <f t="shared" si="60"/>
        <v>0.27500000000000002</v>
      </c>
      <c r="M236" s="126" t="s">
        <v>556</v>
      </c>
      <c r="N236" s="338">
        <v>44238</v>
      </c>
      <c r="O236" s="13"/>
      <c r="P236" s="13"/>
      <c r="Q236" s="13"/>
      <c r="R236" s="324" t="s">
        <v>710</v>
      </c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326">
        <v>152</v>
      </c>
      <c r="B237" s="202">
        <v>43832</v>
      </c>
      <c r="C237" s="202"/>
      <c r="D237" s="206" t="s">
        <v>758</v>
      </c>
      <c r="E237" s="203" t="s">
        <v>580</v>
      </c>
      <c r="F237" s="204" t="s">
        <v>787</v>
      </c>
      <c r="G237" s="203"/>
      <c r="H237" s="203"/>
      <c r="I237" s="224">
        <v>590</v>
      </c>
      <c r="J237" s="225" t="s">
        <v>558</v>
      </c>
      <c r="K237" s="225"/>
      <c r="L237" s="119"/>
      <c r="M237" s="323" t="s">
        <v>558</v>
      </c>
      <c r="N237" s="227"/>
      <c r="O237" s="13"/>
      <c r="P237" s="13"/>
      <c r="Q237" s="13"/>
      <c r="R237" s="324" t="s">
        <v>710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97">
        <v>153</v>
      </c>
      <c r="B238" s="198">
        <v>43966</v>
      </c>
      <c r="C238" s="198"/>
      <c r="D238" s="151" t="s">
        <v>64</v>
      </c>
      <c r="E238" s="199" t="s">
        <v>580</v>
      </c>
      <c r="F238" s="200">
        <v>67.5</v>
      </c>
      <c r="G238" s="199"/>
      <c r="H238" s="199">
        <v>86</v>
      </c>
      <c r="I238" s="219">
        <v>86</v>
      </c>
      <c r="J238" s="137" t="s">
        <v>819</v>
      </c>
      <c r="K238" s="124">
        <f t="shared" ref="K238" si="61">H238-F238</f>
        <v>18.5</v>
      </c>
      <c r="L238" s="125">
        <f t="shared" ref="L238" si="62">K238/F238</f>
        <v>0.27407407407407408</v>
      </c>
      <c r="M238" s="126" t="s">
        <v>556</v>
      </c>
      <c r="N238" s="338">
        <v>44008</v>
      </c>
      <c r="O238" s="54"/>
      <c r="P238" s="13"/>
      <c r="Q238" s="13"/>
      <c r="R238" s="324" t="s">
        <v>710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201">
        <v>154</v>
      </c>
      <c r="B239" s="202">
        <v>44035</v>
      </c>
      <c r="C239" s="202"/>
      <c r="D239" s="206" t="s">
        <v>465</v>
      </c>
      <c r="E239" s="203" t="s">
        <v>580</v>
      </c>
      <c r="F239" s="204" t="s">
        <v>822</v>
      </c>
      <c r="G239" s="203"/>
      <c r="H239" s="203"/>
      <c r="I239" s="224">
        <v>296</v>
      </c>
      <c r="J239" s="225" t="s">
        <v>558</v>
      </c>
      <c r="K239" s="225"/>
      <c r="L239" s="119"/>
      <c r="M239" s="226"/>
      <c r="N239" s="227"/>
      <c r="O239" s="13"/>
      <c r="P239" s="13"/>
      <c r="Q239" s="13"/>
      <c r="R239" s="324" t="s">
        <v>710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97">
        <v>155</v>
      </c>
      <c r="B240" s="198">
        <v>44092</v>
      </c>
      <c r="C240" s="198"/>
      <c r="D240" s="151" t="s">
        <v>398</v>
      </c>
      <c r="E240" s="199" t="s">
        <v>580</v>
      </c>
      <c r="F240" s="199">
        <v>206</v>
      </c>
      <c r="G240" s="199"/>
      <c r="H240" s="199">
        <v>248</v>
      </c>
      <c r="I240" s="219">
        <v>248</v>
      </c>
      <c r="J240" s="137" t="s">
        <v>639</v>
      </c>
      <c r="K240" s="124">
        <f t="shared" ref="K240:K241" si="63">H240-F240</f>
        <v>42</v>
      </c>
      <c r="L240" s="125">
        <f t="shared" ref="L240:L241" si="64">K240/F240</f>
        <v>0.20388349514563106</v>
      </c>
      <c r="M240" s="126" t="s">
        <v>556</v>
      </c>
      <c r="N240" s="338">
        <v>44214</v>
      </c>
      <c r="O240" s="54"/>
      <c r="P240" s="13"/>
      <c r="Q240" s="13"/>
      <c r="R240" s="324" t="s">
        <v>710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97">
        <v>156</v>
      </c>
      <c r="B241" s="198">
        <v>44140</v>
      </c>
      <c r="C241" s="198"/>
      <c r="D241" s="151" t="s">
        <v>398</v>
      </c>
      <c r="E241" s="199" t="s">
        <v>580</v>
      </c>
      <c r="F241" s="199">
        <v>182.5</v>
      </c>
      <c r="G241" s="199"/>
      <c r="H241" s="199">
        <v>248</v>
      </c>
      <c r="I241" s="219">
        <v>248</v>
      </c>
      <c r="J241" s="137" t="s">
        <v>639</v>
      </c>
      <c r="K241" s="124">
        <f t="shared" si="63"/>
        <v>65.5</v>
      </c>
      <c r="L241" s="125">
        <f t="shared" si="64"/>
        <v>0.35890410958904112</v>
      </c>
      <c r="M241" s="126" t="s">
        <v>556</v>
      </c>
      <c r="N241" s="338">
        <v>44214</v>
      </c>
      <c r="O241" s="54"/>
      <c r="P241" s="13"/>
      <c r="Q241" s="13"/>
      <c r="R241" s="324" t="s">
        <v>710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201">
        <v>157</v>
      </c>
      <c r="B242" s="202">
        <v>44140</v>
      </c>
      <c r="C242" s="202"/>
      <c r="D242" s="206" t="s">
        <v>321</v>
      </c>
      <c r="E242" s="203" t="s">
        <v>580</v>
      </c>
      <c r="F242" s="204" t="s">
        <v>826</v>
      </c>
      <c r="G242" s="203"/>
      <c r="H242" s="203"/>
      <c r="I242" s="224">
        <v>320</v>
      </c>
      <c r="J242" s="225" t="s">
        <v>558</v>
      </c>
      <c r="K242" s="225"/>
      <c r="L242" s="119"/>
      <c r="M242" s="226"/>
      <c r="N242" s="227"/>
      <c r="O242" s="13"/>
      <c r="P242" s="13"/>
      <c r="Q242" s="13"/>
      <c r="R242" s="324" t="s">
        <v>710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97">
        <v>158</v>
      </c>
      <c r="B243" s="198">
        <v>44140</v>
      </c>
      <c r="C243" s="198"/>
      <c r="D243" s="151" t="s">
        <v>461</v>
      </c>
      <c r="E243" s="199" t="s">
        <v>580</v>
      </c>
      <c r="F243" s="200">
        <v>925</v>
      </c>
      <c r="G243" s="199"/>
      <c r="H243" s="199">
        <v>1095</v>
      </c>
      <c r="I243" s="219">
        <v>1093</v>
      </c>
      <c r="J243" s="465" t="s">
        <v>831</v>
      </c>
      <c r="K243" s="124">
        <f t="shared" ref="K243" si="65">H243-F243</f>
        <v>170</v>
      </c>
      <c r="L243" s="125">
        <f t="shared" ref="L243" si="66">K243/F243</f>
        <v>0.18378378378378379</v>
      </c>
      <c r="M243" s="126" t="s">
        <v>556</v>
      </c>
      <c r="N243" s="338">
        <v>44201</v>
      </c>
      <c r="O243" s="13"/>
      <c r="P243" s="13"/>
      <c r="Q243" s="13"/>
      <c r="R243" s="324" t="s">
        <v>710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201">
        <v>159</v>
      </c>
      <c r="B244" s="202">
        <v>44140</v>
      </c>
      <c r="C244" s="202"/>
      <c r="D244" s="206" t="s">
        <v>336</v>
      </c>
      <c r="E244" s="203" t="s">
        <v>580</v>
      </c>
      <c r="F244" s="204" t="s">
        <v>827</v>
      </c>
      <c r="G244" s="203"/>
      <c r="H244" s="203"/>
      <c r="I244" s="224">
        <v>406</v>
      </c>
      <c r="J244" s="225" t="s">
        <v>558</v>
      </c>
      <c r="K244" s="225"/>
      <c r="L244" s="119"/>
      <c r="M244" s="226"/>
      <c r="N244" s="227"/>
      <c r="O244" s="13"/>
      <c r="P244" s="13"/>
      <c r="Q244" s="13"/>
      <c r="R244" s="324" t="s">
        <v>710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201">
        <v>160</v>
      </c>
      <c r="B245" s="202">
        <v>44141</v>
      </c>
      <c r="C245" s="202"/>
      <c r="D245" s="206" t="s">
        <v>465</v>
      </c>
      <c r="E245" s="203" t="s">
        <v>580</v>
      </c>
      <c r="F245" s="204" t="s">
        <v>828</v>
      </c>
      <c r="G245" s="203"/>
      <c r="H245" s="203"/>
      <c r="I245" s="224">
        <v>290</v>
      </c>
      <c r="J245" s="225" t="s">
        <v>558</v>
      </c>
      <c r="K245" s="225"/>
      <c r="L245" s="119"/>
      <c r="M245" s="226"/>
      <c r="N245" s="227"/>
      <c r="O245" s="13"/>
      <c r="P245" s="13"/>
      <c r="Q245" s="13"/>
      <c r="R245" s="324" t="s">
        <v>710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201">
        <v>161</v>
      </c>
      <c r="B246" s="202">
        <v>44187</v>
      </c>
      <c r="C246" s="202"/>
      <c r="D246" s="206" t="s">
        <v>754</v>
      </c>
      <c r="E246" s="203" t="s">
        <v>580</v>
      </c>
      <c r="F246" s="458" t="s">
        <v>830</v>
      </c>
      <c r="G246" s="203"/>
      <c r="H246" s="203"/>
      <c r="I246" s="224">
        <v>239</v>
      </c>
      <c r="J246" s="459" t="s">
        <v>558</v>
      </c>
      <c r="K246" s="225"/>
      <c r="L246" s="119"/>
      <c r="M246" s="226"/>
      <c r="N246" s="227"/>
      <c r="O246" s="13"/>
      <c r="P246" s="13"/>
      <c r="Q246" s="13"/>
      <c r="R246" s="324" t="s">
        <v>710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201"/>
      <c r="B247" s="202"/>
      <c r="C247" s="202"/>
      <c r="D247" s="206"/>
      <c r="E247" s="203"/>
      <c r="F247" s="204"/>
      <c r="G247" s="203"/>
      <c r="H247" s="203"/>
      <c r="I247" s="224"/>
      <c r="J247" s="225"/>
      <c r="K247" s="225"/>
      <c r="L247" s="119"/>
      <c r="M247" s="226"/>
      <c r="N247" s="227"/>
      <c r="O247" s="13"/>
      <c r="P247" s="13"/>
      <c r="R247" s="324"/>
    </row>
    <row r="248" spans="1:26">
      <c r="A248" s="201"/>
      <c r="B248" s="202"/>
      <c r="C248" s="202"/>
      <c r="D248" s="206"/>
      <c r="E248" s="203"/>
      <c r="F248" s="204"/>
      <c r="G248" s="203"/>
      <c r="H248" s="203"/>
      <c r="I248" s="224"/>
      <c r="J248" s="225"/>
      <c r="K248" s="225"/>
      <c r="L248" s="119"/>
      <c r="M248" s="226"/>
      <c r="N248" s="227"/>
      <c r="O248" s="13"/>
      <c r="R248" s="228"/>
    </row>
    <row r="249" spans="1:26">
      <c r="A249" s="201"/>
      <c r="B249" s="202"/>
      <c r="C249" s="202"/>
      <c r="D249" s="206"/>
      <c r="E249" s="203"/>
      <c r="F249" s="204"/>
      <c r="G249" s="203"/>
      <c r="H249" s="203"/>
      <c r="I249" s="224"/>
      <c r="J249" s="225"/>
      <c r="K249" s="225"/>
      <c r="L249" s="119"/>
      <c r="M249" s="226"/>
      <c r="N249" s="227"/>
      <c r="O249" s="13"/>
      <c r="R249" s="228"/>
    </row>
    <row r="250" spans="1:26">
      <c r="A250" s="201"/>
      <c r="B250" s="202"/>
      <c r="C250" s="202"/>
      <c r="D250" s="206"/>
      <c r="E250" s="203"/>
      <c r="F250" s="204"/>
      <c r="G250" s="203"/>
      <c r="H250" s="203"/>
      <c r="I250" s="224"/>
      <c r="J250" s="225"/>
      <c r="K250" s="225"/>
      <c r="L250" s="119"/>
      <c r="M250" s="226"/>
      <c r="N250" s="227"/>
      <c r="O250" s="13"/>
      <c r="R250" s="228"/>
    </row>
    <row r="251" spans="1:26">
      <c r="A251" s="201"/>
      <c r="B251" s="192" t="s">
        <v>782</v>
      </c>
      <c r="O251" s="13"/>
      <c r="R251" s="228"/>
    </row>
    <row r="252" spans="1:26">
      <c r="R252" s="228"/>
    </row>
    <row r="253" spans="1:26">
      <c r="R253" s="228"/>
    </row>
    <row r="254" spans="1:26">
      <c r="R254" s="228"/>
    </row>
    <row r="255" spans="1:26">
      <c r="R255" s="228"/>
    </row>
    <row r="256" spans="1:26">
      <c r="R256" s="228"/>
    </row>
    <row r="257" spans="1:18">
      <c r="R257" s="228"/>
    </row>
    <row r="258" spans="1:18">
      <c r="R258" s="228"/>
    </row>
    <row r="268" spans="1:18">
      <c r="A268" s="207"/>
    </row>
    <row r="269" spans="1:18">
      <c r="A269" s="207"/>
      <c r="F269" s="460"/>
    </row>
    <row r="270" spans="1:18">
      <c r="A270" s="203"/>
    </row>
  </sheetData>
  <autoFilter ref="R1:R266"/>
  <mergeCells count="7">
    <mergeCell ref="P41:P42"/>
    <mergeCell ref="A41:A42"/>
    <mergeCell ref="B41:B42"/>
    <mergeCell ref="J41:J42"/>
    <mergeCell ref="M41:M42"/>
    <mergeCell ref="N41:N42"/>
    <mergeCell ref="O41:O42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2021-03-02T02:32:08Z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