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F&amp;O)'!$R$1:$R$267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6"/>
  <c r="M53" s="1"/>
  <c r="L29"/>
  <c r="K29"/>
  <c r="K55"/>
  <c r="K54"/>
  <c r="M51"/>
  <c r="K51"/>
  <c r="K13"/>
  <c r="L13"/>
  <c r="L17"/>
  <c r="K17"/>
  <c r="L16"/>
  <c r="K16"/>
  <c r="L12"/>
  <c r="K12"/>
  <c r="K246"/>
  <c r="L246" s="1"/>
  <c r="K236"/>
  <c r="L236" s="1"/>
  <c r="P10"/>
  <c r="M29" l="1"/>
  <c r="M17"/>
  <c r="M13"/>
  <c r="M12"/>
  <c r="M16"/>
  <c r="P14"/>
  <c r="P15"/>
  <c r="P11"/>
  <c r="K252" l="1"/>
  <c r="L252" s="1"/>
  <c r="L42" l="1"/>
  <c r="K42"/>
  <c r="M42" l="1"/>
  <c r="K253" l="1"/>
  <c r="L253" s="1"/>
  <c r="K250" l="1"/>
  <c r="L250" s="1"/>
  <c r="K229"/>
  <c r="L229" s="1"/>
  <c r="K249"/>
  <c r="L249" s="1"/>
  <c r="K248"/>
  <c r="L248" s="1"/>
  <c r="K247"/>
  <c r="L247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7"/>
  <c r="L227" s="1"/>
  <c r="K226"/>
  <c r="L226" s="1"/>
  <c r="F225"/>
  <c r="K225" s="1"/>
  <c r="L225" s="1"/>
  <c r="K224"/>
  <c r="L224" s="1"/>
  <c r="K223"/>
  <c r="L223" s="1"/>
  <c r="K222"/>
  <c r="L222" s="1"/>
  <c r="K221"/>
  <c r="L221" s="1"/>
  <c r="K220"/>
  <c r="L220" s="1"/>
  <c r="F219"/>
  <c r="K219" s="1"/>
  <c r="L219" s="1"/>
  <c r="F218"/>
  <c r="K218" s="1"/>
  <c r="L218" s="1"/>
  <c r="K217"/>
  <c r="L217" s="1"/>
  <c r="F216"/>
  <c r="K216" s="1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0"/>
  <c r="L200" s="1"/>
  <c r="K198"/>
  <c r="L198" s="1"/>
  <c r="K197"/>
  <c r="L197" s="1"/>
  <c r="F196"/>
  <c r="K196" s="1"/>
  <c r="L196" s="1"/>
  <c r="K195"/>
  <c r="L195" s="1"/>
  <c r="K192"/>
  <c r="L192" s="1"/>
  <c r="K191"/>
  <c r="L191" s="1"/>
  <c r="K190"/>
  <c r="L190" s="1"/>
  <c r="K187"/>
  <c r="L187" s="1"/>
  <c r="K186"/>
  <c r="L186" s="1"/>
  <c r="K185"/>
  <c r="L185" s="1"/>
  <c r="K184"/>
  <c r="L184" s="1"/>
  <c r="K183"/>
  <c r="L183" s="1"/>
  <c r="K182"/>
  <c r="L182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0"/>
  <c r="L170" s="1"/>
  <c r="K168"/>
  <c r="L168" s="1"/>
  <c r="K166"/>
  <c r="L166" s="1"/>
  <c r="K164"/>
  <c r="L164" s="1"/>
  <c r="K163"/>
  <c r="L163" s="1"/>
  <c r="K162"/>
  <c r="L162" s="1"/>
  <c r="K160"/>
  <c r="L160" s="1"/>
  <c r="K159"/>
  <c r="L159" s="1"/>
  <c r="K158"/>
  <c r="L158" s="1"/>
  <c r="K157"/>
  <c r="K156"/>
  <c r="L156" s="1"/>
  <c r="K155"/>
  <c r="L155" s="1"/>
  <c r="K153"/>
  <c r="L153" s="1"/>
  <c r="K152"/>
  <c r="L152" s="1"/>
  <c r="K151"/>
  <c r="L151" s="1"/>
  <c r="K150"/>
  <c r="L150" s="1"/>
  <c r="K149"/>
  <c r="L149" s="1"/>
  <c r="F148"/>
  <c r="K148" s="1"/>
  <c r="L148" s="1"/>
  <c r="H147"/>
  <c r="K147" s="1"/>
  <c r="L147" s="1"/>
  <c r="K144"/>
  <c r="L144" s="1"/>
  <c r="K143"/>
  <c r="L143" s="1"/>
  <c r="K142"/>
  <c r="L142" s="1"/>
  <c r="K141"/>
  <c r="L141" s="1"/>
  <c r="K140"/>
  <c r="L140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H113"/>
  <c r="K113" s="1"/>
  <c r="L113" s="1"/>
  <c r="F112"/>
  <c r="K112" s="1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M7"/>
  <c r="D7" i="5"/>
  <c r="K6" i="4"/>
  <c r="K6" i="3"/>
  <c r="L6" i="2"/>
</calcChain>
</file>

<file path=xl/sharedStrings.xml><?xml version="1.0" encoding="utf-8"?>
<sst xmlns="http://schemas.openxmlformats.org/spreadsheetml/2006/main" count="2756" uniqueCount="1059">
  <si>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</si>
  <si>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</si>
  <si>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</si>
  <si>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</si>
  <si>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</si>
  <si>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</si>
  <si>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</si>
  <si>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</si>
  <si>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</si>
  <si>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</si>
  <si>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</si>
  <si>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</si>
  <si>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</si>
  <si>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</si>
  <si>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</si>
  <si>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</si>
  <si>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</si>
  <si>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</si>
  <si>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</si>
  <si>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</si>
  <si>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</si>
  <si>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</si>
  <si>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</si>
  <si>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</si>
  <si>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</si>
  <si>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</si>
  <si>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</si>
  <si>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</si>
  <si>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</si>
  <si>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</si>
  <si>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</si>
  <si>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</si>
  <si>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</si>
  <si>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</si>
  <si>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</si>
  <si>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</si>
  <si>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</si>
  <si>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</si>
  <si>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</si>
  <si>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</si>
  <si>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</si>
  <si>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</si>
  <si>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</si>
  <si>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</si>
  <si>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</si>
  <si>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</si>
  <si>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</si>
  <si>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</si>
  <si>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</si>
  <si>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</si>
  <si>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</si>
  <si>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</si>
  <si>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</si>
  <si>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</si>
  <si>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</si>
  <si>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</si>
  <si>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</si>
  <si>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</si>
  <si>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</si>
  <si>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</si>
  <si>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</si>
  <si>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</si>
  <si>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</si>
  <si>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</si>
  <si>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</si>
  <si>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</si>
  <si>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</si>
  <si>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</si>
  <si>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</si>
  <si>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</si>
  <si>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</si>
  <si>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</si>
  <si>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</si>
  <si>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</si>
  <si>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</si>
  <si>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</si>
  <si>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</si>
  <si>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</si>
  <si>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</si>
  <si>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</si>
  <si>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</si>
  <si>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</si>
  <si>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</si>
  <si>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</si>
  <si>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</si>
  <si>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</si>
  <si>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</si>
  <si>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</si>
  <si>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</si>
  <si>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</si>
  <si>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</si>
  <si>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</si>
  <si>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</si>
  <si>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</si>
  <si>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</si>
  <si>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</si>
  <si>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</si>
  <si>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</si>
  <si>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</si>
  <si>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</si>
  <si>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</si>
  <si>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</si>
  <si>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</si>
  <si>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</si>
  <si>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</si>
  <si>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</si>
  <si>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</si>
  <si>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</si>
  <si>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</si>
  <si>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</si>
  <si>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</si>
  <si>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</si>
  <si>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</si>
  <si>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</si>
  <si>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</si>
  <si>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</si>
  <si>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</si>
  <si>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</si>
  <si>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</si>
  <si>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</si>
  <si>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</si>
  <si>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</si>
  <si>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</si>
  <si>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</si>
  <si>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</si>
  <si>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</si>
  <si>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</si>
  <si>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</si>
  <si>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</si>
  <si>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</si>
  <si>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</si>
  <si>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</si>
  <si>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</si>
  <si>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</si>
  <si>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</si>
  <si>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</si>
  <si>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</si>
  <si>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</si>
  <si>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</si>
  <si>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</si>
  <si>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</si>
  <si>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</si>
  <si>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</si>
  <si>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</si>
  <si>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</si>
  <si>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</si>
  <si>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</si>
  <si>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</si>
  <si>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</si>
  <si>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</si>
  <si>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</si>
  <si>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</si>
  <si>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</si>
  <si>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</si>
  <si>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</si>
  <si>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</si>
  <si>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</si>
  <si>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</si>
  <si>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</si>
  <si>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</si>
  <si>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</si>
  <si>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</si>
  <si>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</si>
  <si>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</si>
  <si>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</si>
  <si>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</si>
  <si>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</si>
  <si>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</si>
  <si>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</si>
  <si>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</si>
  <si>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</si>
  <si>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</si>
  <si>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</si>
  <si>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</si>
  <si>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</si>
  <si>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</si>
  <si>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</si>
  <si>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</si>
  <si>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</si>
  <si>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</si>
  <si>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</si>
  <si>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</si>
  <si>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</si>
  <si>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</si>
  <si>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</si>
  <si>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</si>
  <si>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</si>
  <si>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</si>
  <si>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</si>
  <si>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</si>
  <si>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</si>
  <si>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</si>
  <si>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</si>
  <si>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</si>
  <si>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</si>
  <si>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</si>
  <si>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</si>
  <si>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</si>
  <si>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</si>
  <si>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</si>
  <si>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</si>
  <si>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</si>
  <si>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</si>
  <si>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</si>
  <si>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</si>
  <si>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</si>
  <si>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</si>
  <si>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</si>
  <si>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</si>
  <si>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</si>
  <si>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</si>
  <si>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</si>
  <si>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</si>
  <si>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</si>
  <si>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</si>
  <si>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</si>
  <si>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</si>
  <si>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</si>
  <si>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</si>
  <si>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</si>
  <si>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</si>
  <si>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</si>
  <si>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</si>
  <si>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</si>
  <si>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</si>
  <si>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</si>
  <si>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</si>
  <si>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</si>
  <si>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</si>
  <si>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</si>
  <si>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</si>
  <si>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</si>
  <si>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</si>
  <si>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</si>
  <si>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</si>
  <si>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</si>
  <si>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</si>
  <si>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</si>
  <si>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</si>
  <si>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</si>
  <si>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</si>
  <si>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</si>
  <si>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</si>
  <si>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</si>
  <si>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</si>
  <si>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</si>
  <si>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</si>
  <si>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</si>
  <si>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</si>
  <si>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</si>
  <si>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</si>
  <si>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</si>
  <si>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</si>
  <si>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</si>
  <si>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</si>
  <si>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</si>
  <si>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</si>
  <si>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</si>
  <si>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</si>
  <si>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</si>
  <si>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</si>
  <si>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</si>
  <si>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</si>
  <si>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</si>
  <si>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</si>
  <si>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</si>
  <si>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</si>
  <si>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</si>
  <si>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</si>
  <si>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</si>
  <si>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</si>
  <si>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</si>
  <si>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</si>
  <si>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</si>
  <si>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</si>
  <si>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</si>
  <si>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</si>
  <si>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</si>
  <si>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</si>
  <si>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</si>
  <si>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</si>
  <si>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</si>
  <si>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</si>
  <si>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</si>
  <si>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</si>
  <si>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</si>
  <si>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</si>
  <si>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</si>
  <si>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</si>
  <si>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</si>
  <si>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</si>
  <si>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</si>
  <si>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</si>
  <si>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</si>
  <si>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</si>
  <si>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</si>
  <si>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</si>
  <si>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</si>
  <si>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</si>
  <si>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</si>
  <si>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</si>
  <si>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</si>
  <si>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</si>
  <si>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</si>
  <si>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</si>
  <si>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</si>
  <si>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</si>
  <si>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</si>
  <si>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</si>
  <si>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</si>
  <si>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</si>
  <si>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</si>
  <si>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</si>
  <si>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</si>
  <si>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</si>
  <si>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</si>
  <si>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</si>
  <si>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</si>
  <si>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</si>
  <si>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</si>
  <si>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</si>
  <si>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</si>
  <si>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</si>
  <si>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</si>
  <si>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</si>
  <si>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</si>
  <si>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</si>
  <si>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</si>
  <si>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</si>
  <si>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</si>
  <si>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</si>
  <si>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</si>
  <si>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</si>
  <si>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</si>
  <si>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</si>
  <si>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</si>
  <si>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</si>
  <si>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</si>
  <si>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</si>
  <si>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</si>
  <si>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</si>
  <si>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</si>
  <si>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</si>
  <si>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</si>
  <si>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</si>
  <si>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</si>
  <si>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</si>
  <si>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</si>
  <si>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</si>
  <si>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</si>
  <si>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</si>
  <si>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</si>
  <si>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</si>
  <si>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</si>
  <si>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</si>
  <si>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</si>
  <si>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</si>
  <si>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</si>
  <si>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</si>
  <si>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</si>
  <si>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</si>
  <si>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</si>
  <si>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</si>
  <si>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</si>
  <si>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</si>
  <si>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</si>
  <si>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</si>
  <si>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</si>
  <si>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</si>
  <si>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</si>
  <si>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</si>
  <si>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</si>
  <si>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</si>
  <si>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</si>
  <si>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</si>
  <si>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</si>
  <si>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</si>
  <si>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</si>
  <si>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</si>
  <si>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</si>
  <si>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</si>
  <si>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</si>
  <si>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</si>
  <si>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</si>
  <si>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</si>
  <si>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</si>
  <si>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</si>
  <si>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</si>
  <si>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</si>
  <si>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</si>
  <si>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</si>
  <si>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</si>
  <si>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</si>
  <si>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</si>
  <si>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</si>
  <si>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</si>
  <si>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</si>
  <si>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</si>
  <si>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</si>
  <si>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</si>
  <si>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</si>
  <si>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</si>
  <si>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</si>
  <si>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</si>
  <si>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</si>
  <si>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</si>
  <si>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</si>
  <si>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</si>
  <si>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</si>
  <si>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</si>
  <si>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</si>
  <si>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</si>
  <si>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</si>
  <si>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</si>
  <si>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</si>
  <si>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</si>
  <si>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</si>
  <si>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</si>
  <si>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</si>
  <si>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</si>
  <si>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</si>
  <si>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</si>
  <si>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</si>
  <si>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</si>
  <si>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</si>
  <si>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</si>
  <si>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</si>
  <si>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</si>
  <si>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</si>
  <si>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</si>
  <si>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</si>
  <si>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</si>
  <si>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</si>
  <si>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</si>
  <si>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</si>
  <si>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</si>
  <si>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</si>
  <si>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</si>
  <si>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</si>
  <si>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</si>
  <si>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</si>
  <si>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</si>
  <si>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</si>
  <si>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</si>
  <si>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</si>
  <si>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</si>
  <si>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</si>
  <si>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</si>
  <si>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</si>
  <si>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</si>
  <si>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</si>
  <si>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</si>
  <si>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</si>
  <si>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</si>
  <si>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</si>
  <si>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</si>
  <si>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</si>
  <si>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</si>
  <si>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</si>
  <si>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</si>
  <si>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</si>
  <si>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</si>
  <si>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</si>
  <si>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</si>
  <si>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</si>
  <si>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</si>
  <si>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</si>
  <si>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</si>
  <si>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</si>
  <si>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</si>
  <si>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</si>
  <si>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</si>
  <si>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</si>
  <si>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</si>
  <si>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</si>
  <si>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</si>
  <si>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</si>
  <si>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</si>
  <si>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</si>
  <si>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</si>
  <si>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</si>
  <si>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</si>
  <si>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</si>
  <si>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</si>
  <si>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</si>
  <si>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</si>
  <si>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</si>
  <si>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</si>
  <si>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</si>
  <si>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</si>
  <si>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</si>
  <si>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</si>
  <si>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</si>
  <si>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</si>
  <si>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</si>
  <si>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</si>
  <si>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</si>
  <si>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</si>
  <si>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</si>
  <si>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</si>
  <si>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</si>
  <si>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</si>
  <si>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</si>
  <si>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</si>
  <si>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</si>
  <si>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</si>
  <si>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</si>
  <si>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</si>
  <si>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</si>
  <si>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</si>
  <si>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</si>
  <si>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</si>
  <si>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</si>
  <si>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</si>
  <si>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</si>
  <si>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</si>
  <si>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</si>
  <si>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</si>
  <si>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</si>
  <si>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</si>
  <si>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</si>
  <si>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</si>
  <si>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</si>
  <si>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</si>
  <si>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</si>
  <si>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</si>
  <si>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</si>
  <si>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</si>
  <si>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</si>
  <si>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</si>
  <si>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</si>
  <si>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</si>
  <si>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</si>
  <si>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</si>
  <si>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</si>
  <si>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</si>
  <si>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</si>
  <si>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</si>
  <si>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</si>
  <si>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</si>
  <si>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</si>
  <si>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</si>
  <si>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</si>
  <si>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</si>
  <si>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</si>
  <si>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</si>
  <si>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</si>
  <si>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</si>
  <si>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</si>
  <si>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</si>
  <si>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</si>
  <si>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</si>
  <si>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</si>
  <si>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</si>
  <si>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</si>
  <si>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</si>
  <si>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</si>
  <si>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</si>
  <si>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</si>
  <si>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</si>
  <si>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</si>
  <si>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</si>
  <si>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</si>
  <si>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</si>
  <si>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</si>
  <si>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</si>
  <si>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</si>
  <si>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</si>
  <si>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</si>
  <si>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</si>
  <si>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</si>
  <si>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</si>
  <si>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</si>
  <si>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</si>
  <si>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</si>
  <si>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</si>
  <si>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</si>
  <si>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</si>
  <si>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</si>
  <si>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</si>
  <si>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</si>
  <si>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</si>
  <si>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</si>
  <si>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</si>
  <si>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</si>
  <si>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</si>
  <si>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</si>
  <si>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</si>
  <si>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</si>
  <si>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</si>
  <si>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</si>
  <si>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</si>
  <si>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</si>
  <si>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</si>
  <si>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</si>
  <si>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</si>
  <si>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</si>
  <si>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</si>
  <si>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</si>
  <si>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</si>
  <si>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</si>
  <si>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</si>
  <si>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</si>
  <si>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</si>
  <si>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</si>
  <si>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</si>
  <si>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</si>
  <si>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</si>
  <si>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</si>
  <si>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</si>
  <si>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</si>
  <si>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</si>
  <si>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</si>
  <si>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</si>
  <si>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</si>
  <si>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</si>
  <si>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</si>
  <si>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</si>
  <si>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</si>
  <si>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</si>
  <si>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</si>
  <si>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</si>
  <si>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</si>
  <si>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</si>
  <si>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</si>
  <si>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</si>
  <si>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</si>
  <si>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</si>
  <si>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</si>
  <si>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</si>
  <si>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</si>
  <si>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</si>
  <si>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</si>
  <si>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</si>
  <si>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</si>
  <si>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</si>
  <si>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</si>
  <si>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</si>
  <si>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</si>
  <si>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</si>
  <si>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</si>
  <si>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</si>
  <si>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</si>
  <si>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</si>
  <si>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</si>
  <si>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</si>
  <si>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</si>
  <si>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</si>
  <si>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</si>
  <si>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</si>
  <si>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</si>
  <si>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</si>
  <si>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</si>
  <si>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</si>
  <si>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</si>
  <si>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</si>
  <si>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</si>
  <si>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</si>
  <si>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</si>
  <si>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</si>
  <si>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</si>
  <si>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</si>
  <si>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</si>
  <si>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</si>
  <si>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</si>
  <si>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</si>
  <si>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</si>
  <si>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</si>
  <si>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</si>
  <si>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</si>
  <si>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</si>
  <si>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</si>
  <si>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</si>
  <si>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</si>
  <si>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</si>
  <si>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</si>
  <si>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</si>
  <si>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</si>
  <si>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</si>
  <si>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</si>
  <si>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</si>
  <si>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</si>
  <si>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</si>
  <si>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</si>
  <si>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</si>
  <si>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</si>
  <si>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</si>
  <si>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</si>
  <si>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</si>
  <si>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</si>
  <si>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</si>
  <si>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</si>
  <si>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</si>
  <si>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</si>
  <si>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</si>
  <si>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</si>
  <si>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</si>
  <si>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</si>
  <si>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</si>
  <si>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</si>
  <si>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</si>
  <si>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</si>
  <si>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</si>
  <si>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</si>
  <si>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</si>
  <si>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</si>
  <si>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</si>
  <si>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</si>
  <si>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</si>
  <si>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</si>
  <si>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</si>
  <si>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</si>
  <si>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</si>
  <si>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</si>
  <si>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</si>
  <si>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</si>
  <si>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</si>
  <si>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</si>
  <si>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</si>
  <si>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</si>
  <si>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</si>
  <si>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</si>
  <si>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</si>
  <si>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</si>
  <si>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</si>
  <si>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</si>
  <si>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</si>
  <si>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</si>
  <si>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</si>
  <si>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</si>
  <si>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</si>
  <si>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</si>
  <si>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</si>
  <si>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</si>
  <si>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</si>
  <si>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</si>
  <si>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</si>
  <si>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</si>
  <si>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</si>
  <si>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</si>
  <si>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</si>
  <si>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</si>
  <si>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</si>
  <si>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</si>
  <si>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</si>
  <si>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</si>
  <si>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</si>
  <si>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</si>
  <si>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</si>
  <si>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</si>
  <si>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</si>
  <si>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</si>
  <si>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</si>
  <si>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</si>
  <si>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</si>
  <si>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</si>
  <si>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</si>
  <si>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</si>
  <si>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</si>
  <si>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</si>
  <si>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</si>
  <si>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</si>
  <si>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</si>
  <si>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</si>
  <si>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</si>
  <si>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</si>
  <si>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</si>
  <si>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</si>
  <si>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</si>
  <si>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</si>
  <si>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</si>
  <si>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</si>
  <si>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</si>
  <si>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</si>
  <si>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</si>
  <si>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</si>
  <si>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</si>
  <si>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</si>
  <si>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</si>
  <si>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</si>
  <si>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</si>
  <si>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</si>
  <si>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</si>
  <si>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</si>
  <si>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</si>
  <si>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</si>
  <si>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</si>
  <si>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</si>
  <si>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</si>
  <si>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</si>
  <si>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</si>
  <si>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</si>
  <si>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</si>
  <si>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</si>
  <si>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</si>
  <si>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</si>
  <si>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</si>
  <si>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</si>
  <si>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</si>
  <si>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</si>
  <si>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</si>
  <si>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</si>
  <si>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</si>
  <si>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</si>
  <si>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</si>
  <si>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</si>
  <si>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</si>
  <si>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</si>
  <si>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</si>
  <si>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</si>
  <si>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</si>
  <si>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</si>
  <si>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</si>
  <si>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</si>
  <si>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</si>
  <si>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</si>
  <si>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</si>
  <si>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</si>
  <si>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</si>
  <si>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</si>
  <si>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</si>
  <si>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</si>
  <si>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</si>
  <si>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</si>
  <si>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</si>
  <si>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</si>
  <si>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</si>
  <si>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</si>
  <si>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</si>
  <si>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</si>
  <si>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</si>
  <si>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</si>
  <si>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</si>
  <si>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</si>
  <si>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</si>
  <si>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</si>
  <si>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</si>
  <si>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</si>
  <si>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</si>
  <si>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</si>
  <si>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</si>
  <si>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</si>
  <si>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</si>
  <si>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</si>
  <si>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</si>
  <si>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</si>
  <si>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</si>
  <si>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</si>
  <si>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</si>
  <si>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</si>
  <si>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</si>
  <si>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</si>
  <si>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</si>
  <si>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</si>
  <si>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</si>
  <si>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</si>
  <si>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</si>
  <si>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2340-2380</t>
  </si>
  <si>
    <t>Sell</t>
  </si>
  <si>
    <t>Loss of Rs.34.5/-</t>
  </si>
  <si>
    <t>s</t>
  </si>
  <si>
    <t>TOPGAIN FINANCE PRIVATE LIMITED</t>
  </si>
  <si>
    <t>NSE</t>
  </si>
  <si>
    <t>645-655</t>
  </si>
  <si>
    <t>80-100</t>
  </si>
  <si>
    <t>YACOOBALI AIYUB MOHAMMED</t>
  </si>
  <si>
    <t>XTX MARKETS LLP</t>
  </si>
  <si>
    <t>Loss of Rs.50/-</t>
  </si>
  <si>
    <t>IFL</t>
  </si>
  <si>
    <t>1150-1170</t>
  </si>
  <si>
    <t>1250-1300</t>
  </si>
  <si>
    <t>3770-3780</t>
  </si>
  <si>
    <t>4000-4100</t>
  </si>
  <si>
    <t>MULTIPLIER SHARE &amp; STOCK ADVISORS PRIVATE LIMITED</t>
  </si>
  <si>
    <t>1350-1400</t>
  </si>
  <si>
    <t>2700-2800</t>
  </si>
  <si>
    <t>850-860</t>
  </si>
  <si>
    <t>900-930</t>
  </si>
  <si>
    <t>TCS 3860 CE FEB</t>
  </si>
  <si>
    <t>TCS 4000 CE FEB</t>
  </si>
  <si>
    <t>80-84</t>
  </si>
  <si>
    <t>44-48</t>
  </si>
  <si>
    <t>613-617</t>
  </si>
  <si>
    <t>1060-1080</t>
  </si>
  <si>
    <t>1150-1200</t>
  </si>
  <si>
    <t>TARINI</t>
  </si>
  <si>
    <t>OLGA TRADING PRIVATE LIMITED</t>
  </si>
  <si>
    <t>Profit of Rs.100/-</t>
  </si>
  <si>
    <t>2550-2650</t>
  </si>
  <si>
    <t>GGL</t>
  </si>
  <si>
    <t>MANSI SHARES &amp; STOCK ADVISORS PVT LTD</t>
  </si>
  <si>
    <t>2050-2150</t>
  </si>
  <si>
    <t>41-41.3</t>
  </si>
  <si>
    <t>43-44</t>
  </si>
  <si>
    <t>29-02-2022</t>
  </si>
  <si>
    <t>Profit of Rs.82.5/-</t>
  </si>
  <si>
    <t>Part Profit of Rs.65/-</t>
  </si>
  <si>
    <t>Part Profit of Rs.107.5/-</t>
  </si>
  <si>
    <t>MIDCPNIFTY</t>
  </si>
  <si>
    <t>FRANKLIN</t>
  </si>
  <si>
    <t>BRNL</t>
  </si>
  <si>
    <t>Bharat Road Network Ltd</t>
  </si>
  <si>
    <t>NIFTY 17000 PE 3-FEB</t>
  </si>
  <si>
    <t>180-200</t>
  </si>
  <si>
    <t>TATACOMM 1400 CE FEB</t>
  </si>
  <si>
    <t>26-27</t>
  </si>
  <si>
    <t>38-45</t>
  </si>
  <si>
    <t>PIIND 2600 CE FEB</t>
  </si>
  <si>
    <t>CORPOCO</t>
  </si>
  <si>
    <t>ANSHUMAN HALDER</t>
  </si>
  <si>
    <t>ELEFLOR</t>
  </si>
  <si>
    <t>SWAPAN KARMAKAR</t>
  </si>
  <si>
    <t>FRANKLININD</t>
  </si>
  <si>
    <t>SHARE INDIA SECURITIES LIMITED</t>
  </si>
  <si>
    <t>KOCL</t>
  </si>
  <si>
    <t>MADHUSE</t>
  </si>
  <si>
    <t>MNIL</t>
  </si>
  <si>
    <t>KABIR SHRAN DAGAR</t>
  </si>
  <si>
    <t>NATURAL</t>
  </si>
  <si>
    <t>RAJESHKUMAR RAMESHCHANDRA GUPTA</t>
  </si>
  <si>
    <t>SELLWIN</t>
  </si>
  <si>
    <t>SPOONBILL CONSULTANCY SERVICES PRIVATE LIMITED .</t>
  </si>
  <si>
    <t>SHARIKA</t>
  </si>
  <si>
    <t>ARPIT PIYUSHBHAI SHAH</t>
  </si>
  <si>
    <t>SWORDEDGE</t>
  </si>
  <si>
    <t>TANVI</t>
  </si>
  <si>
    <t>SRAVANTHI M</t>
  </si>
  <si>
    <t>KESARA CHARITA</t>
  </si>
  <si>
    <t>ANTGRAPHIC</t>
  </si>
  <si>
    <t>Antarctica Graphics Ltd</t>
  </si>
  <si>
    <t>ROHIT KUTHARI</t>
  </si>
  <si>
    <t>Profit of Rs.95/-</t>
  </si>
  <si>
    <t>TITAN FEB FUT</t>
  </si>
  <si>
    <t>2460-2480</t>
  </si>
  <si>
    <t>NIFTY 17500 PE 3-FEB</t>
  </si>
  <si>
    <t>NIFTY 17200 PE 3-FEB</t>
  </si>
  <si>
    <t>Profit of Rs.90/-</t>
  </si>
  <si>
    <t xml:space="preserve"> LT</t>
  </si>
  <si>
    <t>2050-2100</t>
  </si>
  <si>
    <t>860-867</t>
  </si>
  <si>
    <t>900-920</t>
  </si>
  <si>
    <t>372-376</t>
  </si>
  <si>
    <t>395-405</t>
  </si>
  <si>
    <t>126-127</t>
  </si>
  <si>
    <t>134-140</t>
  </si>
  <si>
    <t>3355-3360</t>
  </si>
  <si>
    <t>3500-3550</t>
  </si>
  <si>
    <t>Loss of Rs.17.5/-</t>
  </si>
  <si>
    <t>Retail Research Technical Calls &amp; Fundamental Performance Report for the month of Feb-2022</t>
  </si>
  <si>
    <t>AKSPINTEX</t>
  </si>
  <si>
    <t>MOUNTAIN VENTURES</t>
  </si>
  <si>
    <t>ALKOSIGN</t>
  </si>
  <si>
    <t>VIKAS KUMAR AGRAWAL</t>
  </si>
  <si>
    <t>RUCHI AGRAWAL</t>
  </si>
  <si>
    <t>SAURASHTRA FINSTOCK PRIVATE LIMITED</t>
  </si>
  <si>
    <t>KESAR TRACOM INDIA LLP</t>
  </si>
  <si>
    <t>ARL</t>
  </si>
  <si>
    <t>ASTRON</t>
  </si>
  <si>
    <t>SAMIKSHA BANGUR</t>
  </si>
  <si>
    <t>DWARKESH FINANCE LIMITED</t>
  </si>
  <si>
    <t>BCLENTERPR</t>
  </si>
  <si>
    <t>SIDHARTH GUPTA</t>
  </si>
  <si>
    <t>BIOGEN</t>
  </si>
  <si>
    <t>VISHAL BIPINCHANDRA DOSHI</t>
  </si>
  <si>
    <t>PARESH DHIRAJLAL SHAH</t>
  </si>
  <si>
    <t>CHANDRAP</t>
  </si>
  <si>
    <t>HEMLATA JAIN</t>
  </si>
  <si>
    <t>DEVHARI</t>
  </si>
  <si>
    <t>JAYANTI CHAPSI SHAH</t>
  </si>
  <si>
    <t>FABINO</t>
  </si>
  <si>
    <t>ARYAMAN BROKING LIMITED</t>
  </si>
  <si>
    <t>FCL</t>
  </si>
  <si>
    <t>S K GROWTH FUND PVT LTD</t>
  </si>
  <si>
    <t>NILRATAN SUPPLIERS PRIVATE LIMITED .</t>
  </si>
  <si>
    <t>PAKSHAL JAIN</t>
  </si>
  <si>
    <t>HIKLASS</t>
  </si>
  <si>
    <t>KAPIL TANEJA</t>
  </si>
  <si>
    <t>IFINSER</t>
  </si>
  <si>
    <t>DIVYA KANDA</t>
  </si>
  <si>
    <t>HARESHKUMAR ISHWARLAL PATEL</t>
  </si>
  <si>
    <t>HIRWANI JAYANTIBHAI VAGHELA</t>
  </si>
  <si>
    <t>MILIND MADHANI SECURITIES PRIVATE LIMITED</t>
  </si>
  <si>
    <t>INTLCOMBQ</t>
  </si>
  <si>
    <t>KOUSHIK SEKHAR</t>
  </si>
  <si>
    <t>HETALBENSANJAYKUMARGOJARIYA</t>
  </si>
  <si>
    <t>MEGASTAR</t>
  </si>
  <si>
    <t>DANISH BANSAL</t>
  </si>
  <si>
    <t>GIRDHARI LAL BANSAL</t>
  </si>
  <si>
    <t>RAM DULARI BANSAL</t>
  </si>
  <si>
    <t>RAJINDER BANSAL</t>
  </si>
  <si>
    <t>SITA RAM</t>
  </si>
  <si>
    <t>OMANSH</t>
  </si>
  <si>
    <t>MANJU MEENA</t>
  </si>
  <si>
    <t>SARITAHEMBROM</t>
  </si>
  <si>
    <t>DEEPA MEHTA</t>
  </si>
  <si>
    <t>PROMAX</t>
  </si>
  <si>
    <t>BHARAT BHUSHAN GUPTA</t>
  </si>
  <si>
    <t>SCAPDVR</t>
  </si>
  <si>
    <t>VENKAT RANGAN</t>
  </si>
  <si>
    <t>HEMVIN INTIGRATED FINANCETED</t>
  </si>
  <si>
    <t>STARLINK MANAGEMENT SERVICES PRIVATE LIMITED .</t>
  </si>
  <si>
    <t>SHALPRO</t>
  </si>
  <si>
    <t>COBIA DISTRIBUTORS PRIVATE LIMITED .</t>
  </si>
  <si>
    <t>BP COMTRADE PRIVATE LIMITED</t>
  </si>
  <si>
    <t>R SATHIAMURTHI</t>
  </si>
  <si>
    <t>PRITESH PRAVIN VORA</t>
  </si>
  <si>
    <t>TRIPTA RANI</t>
  </si>
  <si>
    <t>SHISHIND</t>
  </si>
  <si>
    <t>KIRAN SAMIR JOSHI</t>
  </si>
  <si>
    <t>CHANDRA SHEKHAR</t>
  </si>
  <si>
    <t>KUBEIR KHERA</t>
  </si>
  <si>
    <t>VIRINCHI</t>
  </si>
  <si>
    <t>MORE AGRISUPPLIES &amp; SERVICES PRIVATE LIMITED</t>
  </si>
  <si>
    <t>VISCO</t>
  </si>
  <si>
    <t>LALITA MISHRA</t>
  </si>
  <si>
    <t>ABCOTS</t>
  </si>
  <si>
    <t>A B Cotspin India Limited</t>
  </si>
  <si>
    <t>ADROIT FINANCIAL SERVICES PVT LTD</t>
  </si>
  <si>
    <t>AKG</t>
  </si>
  <si>
    <t>AKG Exim Limited</t>
  </si>
  <si>
    <t>RAJEEV KUMAR GUPTA</t>
  </si>
  <si>
    <t>ANANT WEALTH CONSULTANTS PRIVATE LIMITED</t>
  </si>
  <si>
    <t>DIGJAMLMTD</t>
  </si>
  <si>
    <t>Digjam Ltd</t>
  </si>
  <si>
    <t>Fineotex Chemical Limited</t>
  </si>
  <si>
    <t>GRAVITA</t>
  </si>
  <si>
    <t>Gravita India Limited</t>
  </si>
  <si>
    <t>RAM SHARAN MDOI</t>
  </si>
  <si>
    <t>LYKALABS</t>
  </si>
  <si>
    <t>Lyka Labs Ltd</t>
  </si>
  <si>
    <t>SUVARNA KUMARI AGRAWAL</t>
  </si>
  <si>
    <t>PARTYCRUS</t>
  </si>
  <si>
    <t>Party Cruisers Limited</t>
  </si>
  <si>
    <t>MEGHKUMAR MAHENDRAKUMAR SHAH</t>
  </si>
  <si>
    <t>PRAKASHSTL</t>
  </si>
  <si>
    <t>Prakash Steelage Ltd</t>
  </si>
  <si>
    <t>SIMMI UPPAL</t>
  </si>
  <si>
    <t>RIIL</t>
  </si>
  <si>
    <t>Reliance Indl Infra Ltd</t>
  </si>
  <si>
    <t>GRAVITON RESEARCH CAPITAL LLP</t>
  </si>
  <si>
    <t>VISHAL</t>
  </si>
  <si>
    <t>Vishal Fabrics Limited</t>
  </si>
  <si>
    <t>FUMISTIC GAMING LLP</t>
  </si>
  <si>
    <t>VISHWARAJ</t>
  </si>
  <si>
    <t>Vishwaraj Sugar Ind Ltd</t>
  </si>
  <si>
    <t>L7 HITECH PRIVATE LIMITED</t>
  </si>
  <si>
    <t>FOCE</t>
  </si>
  <si>
    <t>Foce India Limited</t>
  </si>
  <si>
    <t>BALGOPAL COMMERCIAL  LIMITED</t>
  </si>
  <si>
    <t>KALPESH JAVERILAL OSWAL</t>
  </si>
  <si>
    <t>SSINFRA</t>
  </si>
  <si>
    <t>S S Infra Devp Consl Ltd</t>
  </si>
  <si>
    <t>PRIYANKA PODDAR</t>
  </si>
  <si>
    <t>VISESHINFO</t>
  </si>
  <si>
    <t>Visesh Infotecnics Limite</t>
  </si>
  <si>
    <t>SPRING VENTURES</t>
  </si>
  <si>
    <t>VISHAL BIPINKUMAR DOSHI</t>
  </si>
  <si>
    <t>MUKESHKUMAR AGARWAL</t>
  </si>
  <si>
    <t>DEEPIKA AGRAWAL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</si>
</sst>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7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 applyNumberFormat="0" applyFill="0" applyBorder="0" applyAlignment="0" applyProtection="0"/>
  </cellStyleXfs>
  <cellXfs count="45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9" borderId="1" xfId="0" applyNumberFormat="1" applyFont="1" applyFill="1" applyBorder="1" applyAlignment="1">
      <alignment horizontal="center" vertical="center" wrapText="1"/>
    </xf>
    <xf numFmtId="167" fontId="1" fillId="19" borderId="1" xfId="0" applyNumberFormat="1" applyFont="1" applyFill="1" applyBorder="1" applyAlignment="1">
      <alignment horizontal="center" vertical="center"/>
    </xf>
    <xf numFmtId="167" fontId="1" fillId="19" borderId="1" xfId="0" applyNumberFormat="1" applyFont="1" applyFill="1" applyBorder="1" applyAlignment="1">
      <alignment horizontal="left"/>
    </xf>
    <xf numFmtId="0" fontId="1" fillId="20" borderId="1" xfId="0" applyFont="1" applyFill="1" applyBorder="1" applyAlignment="1">
      <alignment horizontal="center"/>
    </xf>
    <xf numFmtId="2" fontId="1" fillId="20" borderId="1" xfId="0" applyNumberFormat="1" applyFont="1" applyFill="1" applyBorder="1" applyAlignment="1">
      <alignment horizontal="center" vertical="center"/>
    </xf>
    <xf numFmtId="2" fontId="1" fillId="20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4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43" fillId="12" borderId="21" xfId="0" applyFont="1" applyFill="1" applyBorder="1" applyAlignment="1">
      <alignment horizontal="center" vertical="center"/>
    </xf>
    <xf numFmtId="0" fontId="43" fillId="14" borderId="21" xfId="0" applyFont="1" applyFill="1" applyBorder="1" applyAlignment="1">
      <alignment horizontal="center" vertical="center"/>
    </xf>
    <xf numFmtId="2" fontId="43" fillId="14" borderId="21" xfId="0" applyNumberFormat="1" applyFont="1" applyFill="1" applyBorder="1" applyAlignment="1">
      <alignment horizontal="center" vertical="center"/>
    </xf>
    <xf numFmtId="43" fontId="43" fillId="15" borderId="21" xfId="0" applyNumberFormat="1" applyFont="1" applyFill="1" applyBorder="1" applyAlignment="1">
      <alignment horizontal="center" vertical="center"/>
    </xf>
    <xf numFmtId="16" fontId="43" fillId="14" borderId="23" xfId="0" applyNumberFormat="1" applyFont="1" applyFill="1" applyBorder="1" applyAlignment="1">
      <alignment horizontal="center" vertical="center"/>
    </xf>
    <xf numFmtId="0" fontId="44" fillId="2" borderId="0" xfId="0" applyFont="1" applyFill="1" applyBorder="1"/>
    <xf numFmtId="0" fontId="44" fillId="2" borderId="0" xfId="0" applyFont="1" applyFill="1" applyBorder="1" applyAlignment="1">
      <alignment horizontal="center"/>
    </xf>
    <xf numFmtId="0" fontId="44" fillId="12" borderId="0" xfId="0" applyFont="1" applyFill="1" applyBorder="1"/>
    <xf numFmtId="0" fontId="45" fillId="13" borderId="0" xfId="0" applyFont="1" applyFill="1" applyAlignment="1"/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6" fontId="31" fillId="18" borderId="21" xfId="0" applyNumberFormat="1" applyFont="1" applyFill="1" applyBorder="1" applyAlignment="1">
      <alignment horizontal="center" vertical="center"/>
    </xf>
    <xf numFmtId="0" fontId="39" fillId="16" borderId="21" xfId="0" applyFont="1" applyFill="1" applyBorder="1" applyAlignment="1"/>
    <xf numFmtId="0" fontId="32" fillId="18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7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 vertical="center"/>
    </xf>
    <xf numFmtId="15" fontId="1" fillId="21" borderId="1" xfId="0" applyNumberFormat="1" applyFont="1" applyFill="1" applyBorder="1" applyAlignment="1">
      <alignment horizontal="center" vertical="center"/>
    </xf>
    <xf numFmtId="0" fontId="32" fillId="21" borderId="1" xfId="0" applyFont="1" applyFill="1" applyBorder="1"/>
    <xf numFmtId="43" fontId="31" fillId="21" borderId="1" xfId="0" applyNumberFormat="1" applyFont="1" applyFill="1" applyBorder="1" applyAlignment="1">
      <alignment horizontal="center" vertical="top"/>
    </xf>
    <xf numFmtId="0" fontId="31" fillId="21" borderId="1" xfId="0" applyFont="1" applyFill="1" applyBorder="1" applyAlignment="1">
      <alignment horizontal="center" vertical="center"/>
    </xf>
    <xf numFmtId="0" fontId="31" fillId="21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8" borderId="21" xfId="0" applyNumberFormat="1" applyFont="1" applyFill="1" applyBorder="1" applyAlignment="1">
      <alignment horizontal="center" vertical="center"/>
    </xf>
    <xf numFmtId="166" fontId="32" fillId="18" borderId="21" xfId="0" applyNumberFormat="1" applyFont="1" applyFill="1" applyBorder="1" applyAlignment="1">
      <alignment horizontal="center" vertical="center"/>
    </xf>
    <xf numFmtId="43" fontId="32" fillId="17" borderId="21" xfId="0" applyNumberFormat="1" applyFont="1" applyFill="1" applyBorder="1" applyAlignment="1">
      <alignment horizontal="center" vertical="center"/>
    </xf>
    <xf numFmtId="16" fontId="32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/>
    <xf numFmtId="0" fontId="39" fillId="21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6" fillId="0" borderId="1" xfId="2" applyBorder="1"/>
    <xf numFmtId="0" fontId="46" fillId="0" borderId="2" xfId="2" applyBorder="1"/>
    <xf numFmtId="0" fontId="46" fillId="5" borderId="0" xfId="2" applyFill="1" applyBorder="1" applyAlignment="1">
      <alignment horizontal="center" wrapText="1"/>
    </xf>
    <xf numFmtId="0" fontId="46" fillId="5" borderId="0" xfId="2" applyFill="1" applyBorder="1" applyAlignment="1">
      <alignment wrapText="1"/>
    </xf>
    <xf numFmtId="0" fontId="39" fillId="13" borderId="21" xfId="0" applyFont="1" applyFill="1" applyBorder="1" applyAlignment="1"/>
    <xf numFmtId="2" fontId="32" fillId="14" borderId="22" xfId="0" applyNumberFormat="1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5" fontId="31" fillId="2" borderId="21" xfId="0" applyNumberFormat="1" applyFont="1" applyFill="1" applyBorder="1" applyAlignment="1">
      <alignment horizontal="center" vertical="center"/>
    </xf>
    <xf numFmtId="15" fontId="1" fillId="2" borderId="21" xfId="0" applyNumberFormat="1" applyFont="1" applyFill="1" applyBorder="1" applyAlignment="1">
      <alignment horizontal="center" vertical="center"/>
    </xf>
    <xf numFmtId="0" fontId="32" fillId="2" borderId="21" xfId="0" applyFont="1" applyFill="1" applyBorder="1"/>
    <xf numFmtId="43" fontId="31" fillId="2" borderId="21" xfId="0" applyNumberFormat="1" applyFont="1" applyFill="1" applyBorder="1" applyAlignment="1">
      <alignment horizontal="center" vertical="top"/>
    </xf>
    <xf numFmtId="0" fontId="31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top"/>
    </xf>
    <xf numFmtId="0" fontId="32" fillId="2" borderId="21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2" fillId="23" borderId="1" xfId="0" applyFont="1" applyFill="1" applyBorder="1"/>
    <xf numFmtId="43" fontId="31" fillId="23" borderId="1" xfId="0" applyNumberFormat="1" applyFont="1" applyFill="1" applyBorder="1" applyAlignment="1">
      <alignment horizontal="center" vertical="top"/>
    </xf>
    <xf numFmtId="0" fontId="31" fillId="23" borderId="1" xfId="0" applyFont="1" applyFill="1" applyBorder="1" applyAlignment="1">
      <alignment horizontal="center" vertical="center"/>
    </xf>
    <xf numFmtId="0" fontId="31" fillId="23" borderId="1" xfId="0" applyFont="1" applyFill="1" applyBorder="1" applyAlignment="1">
      <alignment horizontal="center" vertical="top"/>
    </xf>
    <xf numFmtId="0" fontId="32" fillId="24" borderId="1" xfId="0" applyFont="1" applyFill="1" applyBorder="1" applyAlignment="1">
      <alignment horizontal="center" vertical="center"/>
    </xf>
    <xf numFmtId="2" fontId="32" fillId="24" borderId="1" xfId="0" applyNumberFormat="1" applyFont="1" applyFill="1" applyBorder="1" applyAlignment="1">
      <alignment horizontal="center" vertical="center"/>
    </xf>
    <xf numFmtId="10" fontId="32" fillId="24" borderId="1" xfId="0" applyNumberFormat="1" applyFont="1" applyFill="1" applyBorder="1" applyAlignment="1">
      <alignment horizontal="center" vertical="center" wrapText="1"/>
    </xf>
    <xf numFmtId="16" fontId="32" fillId="24" borderId="1" xfId="0" applyNumberFormat="1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15" fontId="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43" fontId="32" fillId="14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6" borderId="22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43" fontId="32" fillId="22" borderId="22" xfId="0" applyNumberFormat="1" applyFont="1" applyFill="1" applyBorder="1" applyAlignment="1">
      <alignment horizontal="center" vertical="center"/>
    </xf>
    <xf numFmtId="43" fontId="32" fillId="22" borderId="23" xfId="0" applyNumberFormat="1" applyFont="1" applyFill="1" applyBorder="1" applyAlignment="1">
      <alignment horizontal="center" vertical="center"/>
    </xf>
    <xf numFmtId="165" fontId="26" fillId="11" borderId="22" xfId="0" applyNumberFormat="1" applyFont="1" applyFill="1" applyBorder="1" applyAlignment="1">
      <alignment horizontal="center" vertical="center"/>
    </xf>
    <xf numFmtId="165" fontId="26" fillId="11" borderId="23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43" fontId="32" fillId="15" borderId="23" xfId="0" applyNumberFormat="1" applyFont="1" applyFill="1" applyBorder="1" applyAlignment="1">
      <alignment horizontal="center" vertical="center"/>
    </xf>
    <xf numFmtId="165" fontId="26" fillId="12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44594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8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8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8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8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8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B211" sqref="B2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8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44594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24" t="s">
        <v>16</v>
      </c>
      <c r="B9" s="426" t="s">
        <v>17</v>
      </c>
      <c r="C9" s="426" t="s">
        <v>18</v>
      </c>
      <c r="D9" s="426" t="s">
        <v>19</v>
      </c>
      <c r="E9" s="23" t="s">
        <v>20</v>
      </c>
      <c r="F9" s="23" t="s">
        <v>21</v>
      </c>
      <c r="G9" s="421" t="s">
        <v>22</v>
      </c>
      <c r="H9" s="422"/>
      <c r="I9" s="423"/>
      <c r="J9" s="421" t="s">
        <v>23</v>
      </c>
      <c r="K9" s="422"/>
      <c r="L9" s="423"/>
      <c r="M9" s="23"/>
      <c r="N9" s="24"/>
      <c r="O9" s="24"/>
      <c r="P9" s="24"/>
    </row>
    <row r="10" spans="1:16" ht="59.25" customHeight="1">
      <c r="A10" s="425"/>
      <c r="B10" s="427"/>
      <c r="C10" s="427"/>
      <c r="D10" s="42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44616</v>
      </c>
      <c r="E11" s="32">
        <v>17589</v>
      </c>
      <c r="F11" s="32">
        <v>17484.75</v>
      </c>
      <c r="G11" s="33">
        <v>17335.5</v>
      </c>
      <c r="H11" s="33">
        <v>17082</v>
      </c>
      <c r="I11" s="33">
        <v>16932.75</v>
      </c>
      <c r="J11" s="33">
        <v>17738.25</v>
      </c>
      <c r="K11" s="33">
        <v>17887.5</v>
      </c>
      <c r="L11" s="33">
        <v>18141</v>
      </c>
      <c r="M11" s="34">
        <v>17634</v>
      </c>
      <c r="N11" s="34">
        <v>17231.25</v>
      </c>
      <c r="O11" s="35">
        <v>10811100</v>
      </c>
      <c r="P11" s="36">
        <v>4.7206683617871413E-2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44616</v>
      </c>
      <c r="E12" s="37">
        <v>38622.75</v>
      </c>
      <c r="F12" s="37">
        <v>38434.9</v>
      </c>
      <c r="G12" s="38">
        <v>37954.850000000006</v>
      </c>
      <c r="H12" s="38">
        <v>37286.950000000004</v>
      </c>
      <c r="I12" s="38">
        <v>36806.900000000009</v>
      </c>
      <c r="J12" s="38">
        <v>39102.800000000003</v>
      </c>
      <c r="K12" s="38">
        <v>39582.850000000006</v>
      </c>
      <c r="L12" s="38">
        <v>40250.75</v>
      </c>
      <c r="M12" s="28">
        <v>38914.949999999997</v>
      </c>
      <c r="N12" s="28">
        <v>37767</v>
      </c>
      <c r="O12" s="39">
        <v>2257000</v>
      </c>
      <c r="P12" s="40">
        <v>3.3507721543621853E-2</v>
      </c>
    </row>
    <row r="13" spans="1:16" ht="12.75" customHeight="1">
      <c r="A13" s="28">
        <v>3</v>
      </c>
      <c r="B13" s="29" t="s">
        <v>35</v>
      </c>
      <c r="C13" s="30" t="s">
        <v>830</v>
      </c>
      <c r="D13" s="31">
        <v>44614</v>
      </c>
      <c r="E13" s="37">
        <v>18096.75</v>
      </c>
      <c r="F13" s="37">
        <v>18033.566666666669</v>
      </c>
      <c r="G13" s="38">
        <v>17773.333333333339</v>
      </c>
      <c r="H13" s="38">
        <v>17449.916666666672</v>
      </c>
      <c r="I13" s="38">
        <v>17189.683333333342</v>
      </c>
      <c r="J13" s="38">
        <v>18356.983333333337</v>
      </c>
      <c r="K13" s="38">
        <v>18617.216666666667</v>
      </c>
      <c r="L13" s="38">
        <v>18940.633333333335</v>
      </c>
      <c r="M13" s="28">
        <v>18293.8</v>
      </c>
      <c r="N13" s="28">
        <v>17710.150000000001</v>
      </c>
      <c r="O13" s="39">
        <v>1800</v>
      </c>
      <c r="P13" s="40">
        <v>0.125</v>
      </c>
    </row>
    <row r="14" spans="1:16" ht="12.75" customHeight="1">
      <c r="A14" s="28">
        <v>4</v>
      </c>
      <c r="B14" s="29" t="s">
        <v>35</v>
      </c>
      <c r="C14" s="30" t="s">
        <v>898</v>
      </c>
      <c r="D14" s="31">
        <v>44620</v>
      </c>
      <c r="E14" s="37">
        <v>7708.8</v>
      </c>
      <c r="F14" s="37">
        <v>7693.7333333333336</v>
      </c>
      <c r="G14" s="38">
        <v>7565.1166666666668</v>
      </c>
      <c r="H14" s="38">
        <v>7421.4333333333334</v>
      </c>
      <c r="I14" s="38">
        <v>7292.8166666666666</v>
      </c>
      <c r="J14" s="38">
        <v>7837.416666666667</v>
      </c>
      <c r="K14" s="38">
        <v>7966.0333333333338</v>
      </c>
      <c r="L14" s="38">
        <v>8109.7166666666672</v>
      </c>
      <c r="M14" s="28">
        <v>7822.35</v>
      </c>
      <c r="N14" s="28">
        <v>7550.05</v>
      </c>
      <c r="O14" s="39">
        <v>2250</v>
      </c>
      <c r="P14" s="40">
        <v>-6.25E-2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44616</v>
      </c>
      <c r="E15" s="37">
        <v>1007</v>
      </c>
      <c r="F15" s="37">
        <v>1000.6333333333333</v>
      </c>
      <c r="G15" s="38">
        <v>990.36666666666667</v>
      </c>
      <c r="H15" s="38">
        <v>973.73333333333335</v>
      </c>
      <c r="I15" s="38">
        <v>963.4666666666667</v>
      </c>
      <c r="J15" s="38">
        <v>1017.2666666666667</v>
      </c>
      <c r="K15" s="38">
        <v>1027.5333333333333</v>
      </c>
      <c r="L15" s="38">
        <v>1044.1666666666665</v>
      </c>
      <c r="M15" s="28">
        <v>1010.9</v>
      </c>
      <c r="N15" s="28">
        <v>984</v>
      </c>
      <c r="O15" s="39">
        <v>2149650</v>
      </c>
      <c r="P15" s="40">
        <v>-3.9525691699604743E-4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44616</v>
      </c>
      <c r="E16" s="37">
        <v>16217.95</v>
      </c>
      <c r="F16" s="37">
        <v>16181.533333333333</v>
      </c>
      <c r="G16" s="38">
        <v>16084.316666666666</v>
      </c>
      <c r="H16" s="38">
        <v>15950.683333333332</v>
      </c>
      <c r="I16" s="38">
        <v>15853.466666666665</v>
      </c>
      <c r="J16" s="38">
        <v>16315.166666666666</v>
      </c>
      <c r="K16" s="38">
        <v>16412.383333333331</v>
      </c>
      <c r="L16" s="38">
        <v>16546.016666666666</v>
      </c>
      <c r="M16" s="28">
        <v>16278.75</v>
      </c>
      <c r="N16" s="28">
        <v>16047.9</v>
      </c>
      <c r="O16" s="39">
        <v>69600</v>
      </c>
      <c r="P16" s="40">
        <v>5.4545454545454543E-2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44616</v>
      </c>
      <c r="E17" s="37">
        <v>122.65</v>
      </c>
      <c r="F17" s="37">
        <v>121.76666666666667</v>
      </c>
      <c r="G17" s="38">
        <v>120.18333333333334</v>
      </c>
      <c r="H17" s="38">
        <v>117.71666666666667</v>
      </c>
      <c r="I17" s="38">
        <v>116.13333333333334</v>
      </c>
      <c r="J17" s="38">
        <v>124.23333333333333</v>
      </c>
      <c r="K17" s="38">
        <v>125.81666666666668</v>
      </c>
      <c r="L17" s="38">
        <v>128.28333333333333</v>
      </c>
      <c r="M17" s="28">
        <v>123.35</v>
      </c>
      <c r="N17" s="28">
        <v>119.3</v>
      </c>
      <c r="O17" s="39">
        <v>16874000</v>
      </c>
      <c r="P17" s="40">
        <v>2.9530201342281879E-2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44616</v>
      </c>
      <c r="E18" s="37">
        <v>306.14999999999998</v>
      </c>
      <c r="F18" s="37">
        <v>302.83333333333331</v>
      </c>
      <c r="G18" s="38">
        <v>295.31666666666661</v>
      </c>
      <c r="H18" s="38">
        <v>284.48333333333329</v>
      </c>
      <c r="I18" s="38">
        <v>276.96666666666658</v>
      </c>
      <c r="J18" s="38">
        <v>313.66666666666663</v>
      </c>
      <c r="K18" s="38">
        <v>321.18333333333339</v>
      </c>
      <c r="L18" s="38">
        <v>332.01666666666665</v>
      </c>
      <c r="M18" s="28">
        <v>310.35000000000002</v>
      </c>
      <c r="N18" s="28">
        <v>292</v>
      </c>
      <c r="O18" s="39">
        <v>14318200</v>
      </c>
      <c r="P18" s="40">
        <v>1.8162005085361425E-4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44616</v>
      </c>
      <c r="E19" s="37">
        <v>2340.5</v>
      </c>
      <c r="F19" s="37">
        <v>2324.3166666666666</v>
      </c>
      <c r="G19" s="38">
        <v>2290.1833333333334</v>
      </c>
      <c r="H19" s="38">
        <v>2239.8666666666668</v>
      </c>
      <c r="I19" s="38">
        <v>2205.7333333333336</v>
      </c>
      <c r="J19" s="38">
        <v>2374.6333333333332</v>
      </c>
      <c r="K19" s="38">
        <v>2408.7666666666664</v>
      </c>
      <c r="L19" s="38">
        <v>2459.083333333333</v>
      </c>
      <c r="M19" s="28">
        <v>2358.4499999999998</v>
      </c>
      <c r="N19" s="28">
        <v>2274</v>
      </c>
      <c r="O19" s="39">
        <v>2707500</v>
      </c>
      <c r="P19" s="40">
        <v>-1.6973767813379323E-2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44616</v>
      </c>
      <c r="E20" s="37">
        <v>1754.9</v>
      </c>
      <c r="F20" s="37">
        <v>1742.8500000000001</v>
      </c>
      <c r="G20" s="38">
        <v>1713.7000000000003</v>
      </c>
      <c r="H20" s="38">
        <v>1672.5000000000002</v>
      </c>
      <c r="I20" s="38">
        <v>1643.3500000000004</v>
      </c>
      <c r="J20" s="38">
        <v>1784.0500000000002</v>
      </c>
      <c r="K20" s="38">
        <v>1813.2000000000003</v>
      </c>
      <c r="L20" s="38">
        <v>1854.4</v>
      </c>
      <c r="M20" s="28">
        <v>1772</v>
      </c>
      <c r="N20" s="28">
        <v>1701.65</v>
      </c>
      <c r="O20" s="39">
        <v>20596500</v>
      </c>
      <c r="P20" s="40">
        <v>4.7563295770525395E-3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44616</v>
      </c>
      <c r="E21" s="37">
        <v>740.65</v>
      </c>
      <c r="F21" s="37">
        <v>736.51666666666677</v>
      </c>
      <c r="G21" s="38">
        <v>726.63333333333355</v>
      </c>
      <c r="H21" s="38">
        <v>712.61666666666679</v>
      </c>
      <c r="I21" s="38">
        <v>702.73333333333358</v>
      </c>
      <c r="J21" s="38">
        <v>750.53333333333353</v>
      </c>
      <c r="K21" s="38">
        <v>760.41666666666674</v>
      </c>
      <c r="L21" s="38">
        <v>774.43333333333351</v>
      </c>
      <c r="M21" s="28">
        <v>746.4</v>
      </c>
      <c r="N21" s="28">
        <v>722.5</v>
      </c>
      <c r="O21" s="39">
        <v>88541250</v>
      </c>
      <c r="P21" s="40">
        <v>-6.7448186891774405E-3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44616</v>
      </c>
      <c r="E22" s="37">
        <v>3515.4</v>
      </c>
      <c r="F22" s="37">
        <v>3523.1166666666668</v>
      </c>
      <c r="G22" s="38">
        <v>3479.6333333333337</v>
      </c>
      <c r="H22" s="38">
        <v>3443.8666666666668</v>
      </c>
      <c r="I22" s="38">
        <v>3400.3833333333337</v>
      </c>
      <c r="J22" s="38">
        <v>3558.8833333333337</v>
      </c>
      <c r="K22" s="38">
        <v>3602.3666666666672</v>
      </c>
      <c r="L22" s="38">
        <v>3638.1333333333337</v>
      </c>
      <c r="M22" s="28">
        <v>3566.6</v>
      </c>
      <c r="N22" s="28">
        <v>3487.35</v>
      </c>
      <c r="O22" s="39">
        <v>256200</v>
      </c>
      <c r="P22" s="40">
        <v>3.0571198712791632E-2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44616</v>
      </c>
      <c r="E23" s="37">
        <v>627.4</v>
      </c>
      <c r="F23" s="37">
        <v>624.91666666666663</v>
      </c>
      <c r="G23" s="38">
        <v>618.08333333333326</v>
      </c>
      <c r="H23" s="38">
        <v>608.76666666666665</v>
      </c>
      <c r="I23" s="38">
        <v>601.93333333333328</v>
      </c>
      <c r="J23" s="38">
        <v>634.23333333333323</v>
      </c>
      <c r="K23" s="38">
        <v>641.06666666666649</v>
      </c>
      <c r="L23" s="38">
        <v>650.38333333333321</v>
      </c>
      <c r="M23" s="28">
        <v>631.75</v>
      </c>
      <c r="N23" s="28">
        <v>615.6</v>
      </c>
      <c r="O23" s="39">
        <v>8404000</v>
      </c>
      <c r="P23" s="40">
        <v>-1.9827385117797993E-2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44616</v>
      </c>
      <c r="E24" s="37">
        <v>381.55</v>
      </c>
      <c r="F24" s="37">
        <v>377.01666666666665</v>
      </c>
      <c r="G24" s="38">
        <v>371.48333333333329</v>
      </c>
      <c r="H24" s="38">
        <v>361.41666666666663</v>
      </c>
      <c r="I24" s="38">
        <v>355.88333333333327</v>
      </c>
      <c r="J24" s="38">
        <v>387.08333333333331</v>
      </c>
      <c r="K24" s="38">
        <v>392.61666666666662</v>
      </c>
      <c r="L24" s="38">
        <v>402.68333333333334</v>
      </c>
      <c r="M24" s="28">
        <v>382.55</v>
      </c>
      <c r="N24" s="28">
        <v>366.95</v>
      </c>
      <c r="O24" s="39">
        <v>17091000</v>
      </c>
      <c r="P24" s="40">
        <v>3.5441657579062161E-2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44616</v>
      </c>
      <c r="E25" s="37">
        <v>765.35</v>
      </c>
      <c r="F25" s="37">
        <v>762.7166666666667</v>
      </c>
      <c r="G25" s="38">
        <v>756.88333333333344</v>
      </c>
      <c r="H25" s="38">
        <v>748.41666666666674</v>
      </c>
      <c r="I25" s="38">
        <v>742.58333333333348</v>
      </c>
      <c r="J25" s="38">
        <v>771.18333333333339</v>
      </c>
      <c r="K25" s="38">
        <v>777.01666666666665</v>
      </c>
      <c r="L25" s="38">
        <v>785.48333333333335</v>
      </c>
      <c r="M25" s="28">
        <v>768.55</v>
      </c>
      <c r="N25" s="28">
        <v>754.25</v>
      </c>
      <c r="O25" s="39">
        <v>1778000</v>
      </c>
      <c r="P25" s="40">
        <v>-3.1397174254317113E-3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44616</v>
      </c>
      <c r="E26" s="37">
        <v>4525.8500000000004</v>
      </c>
      <c r="F26" s="37">
        <v>4504.916666666667</v>
      </c>
      <c r="G26" s="38">
        <v>4467.8333333333339</v>
      </c>
      <c r="H26" s="38">
        <v>4409.8166666666666</v>
      </c>
      <c r="I26" s="38">
        <v>4372.7333333333336</v>
      </c>
      <c r="J26" s="38">
        <v>4562.9333333333343</v>
      </c>
      <c r="K26" s="38">
        <v>4600.0166666666682</v>
      </c>
      <c r="L26" s="38">
        <v>4658.0333333333347</v>
      </c>
      <c r="M26" s="28">
        <v>4542</v>
      </c>
      <c r="N26" s="28">
        <v>4446.8999999999996</v>
      </c>
      <c r="O26" s="39">
        <v>2718375</v>
      </c>
      <c r="P26" s="40">
        <v>2.2996964400699108E-4</v>
      </c>
    </row>
    <row r="27" spans="1:16" ht="12.75" customHeight="1">
      <c r="A27" s="28">
        <v>17</v>
      </c>
      <c r="B27" s="260" t="s">
        <v>49</v>
      </c>
      <c r="C27" s="30" t="s">
        <v>54</v>
      </c>
      <c r="D27" s="31">
        <v>44616</v>
      </c>
      <c r="E27" s="37">
        <v>220.15</v>
      </c>
      <c r="F27" s="37">
        <v>218.91666666666666</v>
      </c>
      <c r="G27" s="38">
        <v>216.33333333333331</v>
      </c>
      <c r="H27" s="38">
        <v>212.51666666666665</v>
      </c>
      <c r="I27" s="38">
        <v>209.93333333333331</v>
      </c>
      <c r="J27" s="38">
        <v>222.73333333333332</v>
      </c>
      <c r="K27" s="38">
        <v>225.31666666666663</v>
      </c>
      <c r="L27" s="38">
        <v>229.13333333333333</v>
      </c>
      <c r="M27" s="28">
        <v>221.5</v>
      </c>
      <c r="N27" s="28">
        <v>215.1</v>
      </c>
      <c r="O27" s="39">
        <v>10280000</v>
      </c>
      <c r="P27" s="40">
        <v>3.1351893654376725E-2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44616</v>
      </c>
      <c r="E28" s="37">
        <v>131.55000000000001</v>
      </c>
      <c r="F28" s="37">
        <v>131.15</v>
      </c>
      <c r="G28" s="38">
        <v>128.75</v>
      </c>
      <c r="H28" s="38">
        <v>125.94999999999999</v>
      </c>
      <c r="I28" s="38">
        <v>123.54999999999998</v>
      </c>
      <c r="J28" s="38">
        <v>133.95000000000002</v>
      </c>
      <c r="K28" s="38">
        <v>136.35000000000005</v>
      </c>
      <c r="L28" s="38">
        <v>139.15000000000003</v>
      </c>
      <c r="M28" s="28">
        <v>133.55000000000001</v>
      </c>
      <c r="N28" s="28">
        <v>128.35</v>
      </c>
      <c r="O28" s="39">
        <v>31968000</v>
      </c>
      <c r="P28" s="40">
        <v>0.11874015748031497</v>
      </c>
    </row>
    <row r="29" spans="1:16" ht="12.75" customHeight="1">
      <c r="A29" s="28">
        <v>19</v>
      </c>
      <c r="B29" s="261" t="s">
        <v>56</v>
      </c>
      <c r="C29" s="30" t="s">
        <v>57</v>
      </c>
      <c r="D29" s="31">
        <v>44616</v>
      </c>
      <c r="E29" s="37">
        <v>3203.1</v>
      </c>
      <c r="F29" s="37">
        <v>3187.9166666666665</v>
      </c>
      <c r="G29" s="38">
        <v>3160.1833333333329</v>
      </c>
      <c r="H29" s="38">
        <v>3117.2666666666664</v>
      </c>
      <c r="I29" s="38">
        <v>3089.5333333333328</v>
      </c>
      <c r="J29" s="38">
        <v>3230.833333333333</v>
      </c>
      <c r="K29" s="38">
        <v>3258.5666666666666</v>
      </c>
      <c r="L29" s="38">
        <v>3301.4833333333331</v>
      </c>
      <c r="M29" s="28">
        <v>3215.65</v>
      </c>
      <c r="N29" s="28">
        <v>3145</v>
      </c>
      <c r="O29" s="39">
        <v>4088100</v>
      </c>
      <c r="P29" s="40">
        <v>-3.7650327155755382E-3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44616</v>
      </c>
      <c r="E30" s="37">
        <v>2182.6999999999998</v>
      </c>
      <c r="F30" s="37">
        <v>2169.8333333333335</v>
      </c>
      <c r="G30" s="38">
        <v>2142.8666666666668</v>
      </c>
      <c r="H30" s="38">
        <v>2103.0333333333333</v>
      </c>
      <c r="I30" s="38">
        <v>2076.0666666666666</v>
      </c>
      <c r="J30" s="38">
        <v>2209.666666666667</v>
      </c>
      <c r="K30" s="38">
        <v>2236.6333333333332</v>
      </c>
      <c r="L30" s="38">
        <v>2276.4666666666672</v>
      </c>
      <c r="M30" s="28">
        <v>2196.8000000000002</v>
      </c>
      <c r="N30" s="28">
        <v>2130</v>
      </c>
      <c r="O30" s="39">
        <v>929225</v>
      </c>
      <c r="P30" s="40">
        <v>-3.5122786978869218E-2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44616</v>
      </c>
      <c r="E31" s="37">
        <v>9781.2000000000007</v>
      </c>
      <c r="F31" s="37">
        <v>9661.9833333333336</v>
      </c>
      <c r="G31" s="38">
        <v>9494.5166666666664</v>
      </c>
      <c r="H31" s="38">
        <v>9207.8333333333321</v>
      </c>
      <c r="I31" s="38">
        <v>9040.366666666665</v>
      </c>
      <c r="J31" s="38">
        <v>9948.6666666666679</v>
      </c>
      <c r="K31" s="38">
        <v>10116.133333333335</v>
      </c>
      <c r="L31" s="38">
        <v>10402.816666666669</v>
      </c>
      <c r="M31" s="28">
        <v>9829.4500000000007</v>
      </c>
      <c r="N31" s="28">
        <v>9375.2999999999993</v>
      </c>
      <c r="O31" s="39">
        <v>83475</v>
      </c>
      <c r="P31" s="40">
        <v>5.6980056980056981E-2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44616</v>
      </c>
      <c r="E32" s="37">
        <v>1342.45</v>
      </c>
      <c r="F32" s="37">
        <v>1333.6166666666666</v>
      </c>
      <c r="G32" s="38">
        <v>1310.7333333333331</v>
      </c>
      <c r="H32" s="38">
        <v>1279.0166666666667</v>
      </c>
      <c r="I32" s="38">
        <v>1256.1333333333332</v>
      </c>
      <c r="J32" s="38">
        <v>1365.333333333333</v>
      </c>
      <c r="K32" s="38">
        <v>1388.2166666666667</v>
      </c>
      <c r="L32" s="38">
        <v>1419.9333333333329</v>
      </c>
      <c r="M32" s="28">
        <v>1356.5</v>
      </c>
      <c r="N32" s="28">
        <v>1301.9000000000001</v>
      </c>
      <c r="O32" s="39">
        <v>3084500</v>
      </c>
      <c r="P32" s="40">
        <v>2.9195862529195864E-2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44616</v>
      </c>
      <c r="E33" s="37">
        <v>656.8</v>
      </c>
      <c r="F33" s="37">
        <v>650.68333333333328</v>
      </c>
      <c r="G33" s="38">
        <v>643.11666666666656</v>
      </c>
      <c r="H33" s="38">
        <v>629.43333333333328</v>
      </c>
      <c r="I33" s="38">
        <v>621.86666666666656</v>
      </c>
      <c r="J33" s="38">
        <v>664.36666666666656</v>
      </c>
      <c r="K33" s="38">
        <v>671.93333333333339</v>
      </c>
      <c r="L33" s="38">
        <v>685.61666666666656</v>
      </c>
      <c r="M33" s="28">
        <v>658.25</v>
      </c>
      <c r="N33" s="28">
        <v>637</v>
      </c>
      <c r="O33" s="39">
        <v>15360750</v>
      </c>
      <c r="P33" s="40">
        <v>-2.0937903341459917E-2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44616</v>
      </c>
      <c r="E34" s="37">
        <v>782.35</v>
      </c>
      <c r="F34" s="37">
        <v>782.66666666666663</v>
      </c>
      <c r="G34" s="38">
        <v>770.43333333333328</v>
      </c>
      <c r="H34" s="38">
        <v>758.51666666666665</v>
      </c>
      <c r="I34" s="38">
        <v>746.2833333333333</v>
      </c>
      <c r="J34" s="38">
        <v>794.58333333333326</v>
      </c>
      <c r="K34" s="38">
        <v>806.81666666666661</v>
      </c>
      <c r="L34" s="38">
        <v>818.73333333333323</v>
      </c>
      <c r="M34" s="28">
        <v>794.9</v>
      </c>
      <c r="N34" s="28">
        <v>770.75</v>
      </c>
      <c r="O34" s="39">
        <v>44888400</v>
      </c>
      <c r="P34" s="40">
        <v>-1.2877688349386462E-2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44616</v>
      </c>
      <c r="E35" s="37">
        <v>3539.25</v>
      </c>
      <c r="F35" s="37">
        <v>3549.2333333333336</v>
      </c>
      <c r="G35" s="38">
        <v>3505.0166666666673</v>
      </c>
      <c r="H35" s="38">
        <v>3470.7833333333338</v>
      </c>
      <c r="I35" s="38">
        <v>3426.5666666666675</v>
      </c>
      <c r="J35" s="38">
        <v>3583.4666666666672</v>
      </c>
      <c r="K35" s="38">
        <v>3627.6833333333334</v>
      </c>
      <c r="L35" s="38">
        <v>3661.916666666667</v>
      </c>
      <c r="M35" s="28">
        <v>3593.45</v>
      </c>
      <c r="N35" s="28">
        <v>3515</v>
      </c>
      <c r="O35" s="39">
        <v>2135500</v>
      </c>
      <c r="P35" s="40">
        <v>-5.6028290418830812E-2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44616</v>
      </c>
      <c r="E36" s="37">
        <v>15929.25</v>
      </c>
      <c r="F36" s="37">
        <v>15829.433333333334</v>
      </c>
      <c r="G36" s="38">
        <v>15613.866666666669</v>
      </c>
      <c r="H36" s="38">
        <v>15298.483333333334</v>
      </c>
      <c r="I36" s="38">
        <v>15082.916666666668</v>
      </c>
      <c r="J36" s="38">
        <v>16144.816666666669</v>
      </c>
      <c r="K36" s="38">
        <v>16360.383333333335</v>
      </c>
      <c r="L36" s="38">
        <v>16675.76666666667</v>
      </c>
      <c r="M36" s="28">
        <v>16045</v>
      </c>
      <c r="N36" s="28">
        <v>15514.05</v>
      </c>
      <c r="O36" s="39">
        <v>742200</v>
      </c>
      <c r="P36" s="40">
        <v>-3.0893216924110143E-3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44616</v>
      </c>
      <c r="E37" s="37">
        <v>7059.8</v>
      </c>
      <c r="F37" s="37">
        <v>7025.5</v>
      </c>
      <c r="G37" s="38">
        <v>6926</v>
      </c>
      <c r="H37" s="38">
        <v>6792.2</v>
      </c>
      <c r="I37" s="38">
        <v>6692.7</v>
      </c>
      <c r="J37" s="38">
        <v>7159.3</v>
      </c>
      <c r="K37" s="38">
        <v>7258.8</v>
      </c>
      <c r="L37" s="38">
        <v>7392.6</v>
      </c>
      <c r="M37" s="28">
        <v>7125</v>
      </c>
      <c r="N37" s="28">
        <v>6891.7</v>
      </c>
      <c r="O37" s="39">
        <v>4787750</v>
      </c>
      <c r="P37" s="40">
        <v>1.4891361950185479E-2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44616</v>
      </c>
      <c r="E38" s="37">
        <v>2392.0500000000002</v>
      </c>
      <c r="F38" s="37">
        <v>2383.1833333333334</v>
      </c>
      <c r="G38" s="38">
        <v>2335.5666666666666</v>
      </c>
      <c r="H38" s="38">
        <v>2279.083333333333</v>
      </c>
      <c r="I38" s="38">
        <v>2231.4666666666662</v>
      </c>
      <c r="J38" s="38">
        <v>2439.666666666667</v>
      </c>
      <c r="K38" s="38">
        <v>2487.2833333333338</v>
      </c>
      <c r="L38" s="38">
        <v>2543.7666666666673</v>
      </c>
      <c r="M38" s="28">
        <v>2430.8000000000002</v>
      </c>
      <c r="N38" s="28">
        <v>2326.6999999999998</v>
      </c>
      <c r="O38" s="39">
        <v>1046400</v>
      </c>
      <c r="P38" s="40">
        <v>2.6687598116169546E-2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44616</v>
      </c>
      <c r="E39" s="37">
        <v>424.9</v>
      </c>
      <c r="F39" s="37">
        <v>424.98333333333335</v>
      </c>
      <c r="G39" s="38">
        <v>415.16666666666669</v>
      </c>
      <c r="H39" s="38">
        <v>405.43333333333334</v>
      </c>
      <c r="I39" s="38">
        <v>395.61666666666667</v>
      </c>
      <c r="J39" s="38">
        <v>434.7166666666667</v>
      </c>
      <c r="K39" s="38">
        <v>444.5333333333333</v>
      </c>
      <c r="L39" s="38">
        <v>454.26666666666671</v>
      </c>
      <c r="M39" s="28">
        <v>434.8</v>
      </c>
      <c r="N39" s="28">
        <v>415.25</v>
      </c>
      <c r="O39" s="39">
        <v>6433600</v>
      </c>
      <c r="P39" s="40">
        <v>2.9178397747632454E-2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44616</v>
      </c>
      <c r="E40" s="37">
        <v>320.8</v>
      </c>
      <c r="F40" s="37">
        <v>319.36666666666662</v>
      </c>
      <c r="G40" s="38">
        <v>315.73333333333323</v>
      </c>
      <c r="H40" s="38">
        <v>310.66666666666663</v>
      </c>
      <c r="I40" s="38">
        <v>307.03333333333325</v>
      </c>
      <c r="J40" s="38">
        <v>324.43333333333322</v>
      </c>
      <c r="K40" s="38">
        <v>328.06666666666655</v>
      </c>
      <c r="L40" s="38">
        <v>333.13333333333321</v>
      </c>
      <c r="M40" s="28">
        <v>323</v>
      </c>
      <c r="N40" s="28">
        <v>314.3</v>
      </c>
      <c r="O40" s="39">
        <v>19936800</v>
      </c>
      <c r="P40" s="40">
        <v>0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44616</v>
      </c>
      <c r="E41" s="37">
        <v>106.6</v>
      </c>
      <c r="F41" s="37">
        <v>106.3</v>
      </c>
      <c r="G41" s="38">
        <v>103.1</v>
      </c>
      <c r="H41" s="38">
        <v>99.6</v>
      </c>
      <c r="I41" s="38">
        <v>96.399999999999991</v>
      </c>
      <c r="J41" s="38">
        <v>109.8</v>
      </c>
      <c r="K41" s="38">
        <v>113.00000000000001</v>
      </c>
      <c r="L41" s="38">
        <v>116.5</v>
      </c>
      <c r="M41" s="28">
        <v>109.5</v>
      </c>
      <c r="N41" s="28">
        <v>102.8</v>
      </c>
      <c r="O41" s="39">
        <v>129799800</v>
      </c>
      <c r="P41" s="40">
        <v>-1.1582323592302209E-2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44616</v>
      </c>
      <c r="E42" s="37">
        <v>2033.2</v>
      </c>
      <c r="F42" s="37">
        <v>2043.1333333333332</v>
      </c>
      <c r="G42" s="38">
        <v>1998.0666666666666</v>
      </c>
      <c r="H42" s="38">
        <v>1962.9333333333334</v>
      </c>
      <c r="I42" s="38">
        <v>1917.8666666666668</v>
      </c>
      <c r="J42" s="38">
        <v>2078.2666666666664</v>
      </c>
      <c r="K42" s="38">
        <v>2123.333333333333</v>
      </c>
      <c r="L42" s="38">
        <v>2158.4666666666662</v>
      </c>
      <c r="M42" s="28">
        <v>2088.1999999999998</v>
      </c>
      <c r="N42" s="28">
        <v>2008</v>
      </c>
      <c r="O42" s="39">
        <v>1257850</v>
      </c>
      <c r="P42" s="40">
        <v>6.0268891979601301E-2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44616</v>
      </c>
      <c r="E43" s="37">
        <v>206.9</v>
      </c>
      <c r="F43" s="37">
        <v>206.94999999999996</v>
      </c>
      <c r="G43" s="38">
        <v>202.64999999999992</v>
      </c>
      <c r="H43" s="38">
        <v>198.39999999999995</v>
      </c>
      <c r="I43" s="38">
        <v>194.09999999999991</v>
      </c>
      <c r="J43" s="38">
        <v>211.19999999999993</v>
      </c>
      <c r="K43" s="38">
        <v>215.49999999999994</v>
      </c>
      <c r="L43" s="38">
        <v>219.74999999999994</v>
      </c>
      <c r="M43" s="28">
        <v>211.25</v>
      </c>
      <c r="N43" s="28">
        <v>202.7</v>
      </c>
      <c r="O43" s="39">
        <v>32611600</v>
      </c>
      <c r="P43" s="40">
        <v>7.6923076923076927E-2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44616</v>
      </c>
      <c r="E44" s="37">
        <v>734.45</v>
      </c>
      <c r="F44" s="37">
        <v>731.54999999999984</v>
      </c>
      <c r="G44" s="38">
        <v>726.1999999999997</v>
      </c>
      <c r="H44" s="38">
        <v>717.94999999999982</v>
      </c>
      <c r="I44" s="38">
        <v>712.59999999999968</v>
      </c>
      <c r="J44" s="38">
        <v>739.79999999999973</v>
      </c>
      <c r="K44" s="38">
        <v>745.14999999999986</v>
      </c>
      <c r="L44" s="38">
        <v>753.39999999999975</v>
      </c>
      <c r="M44" s="28">
        <v>736.9</v>
      </c>
      <c r="N44" s="28">
        <v>723.3</v>
      </c>
      <c r="O44" s="39">
        <v>4497900</v>
      </c>
      <c r="P44" s="40">
        <v>1.0627780523974296E-2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44616</v>
      </c>
      <c r="E45" s="37">
        <v>749.2</v>
      </c>
      <c r="F45" s="37">
        <v>745.18333333333339</v>
      </c>
      <c r="G45" s="38">
        <v>737.66666666666674</v>
      </c>
      <c r="H45" s="38">
        <v>726.13333333333333</v>
      </c>
      <c r="I45" s="38">
        <v>718.61666666666667</v>
      </c>
      <c r="J45" s="38">
        <v>756.71666666666681</v>
      </c>
      <c r="K45" s="38">
        <v>764.23333333333346</v>
      </c>
      <c r="L45" s="38">
        <v>775.76666666666688</v>
      </c>
      <c r="M45" s="28">
        <v>752.7</v>
      </c>
      <c r="N45" s="28">
        <v>733.65</v>
      </c>
      <c r="O45" s="39">
        <v>5580000</v>
      </c>
      <c r="P45" s="40">
        <v>-4.2826552462526769E-3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44616</v>
      </c>
      <c r="E46" s="37">
        <v>725.95</v>
      </c>
      <c r="F46" s="37">
        <v>728.15</v>
      </c>
      <c r="G46" s="38">
        <v>718.9</v>
      </c>
      <c r="H46" s="38">
        <v>711.85</v>
      </c>
      <c r="I46" s="38">
        <v>702.6</v>
      </c>
      <c r="J46" s="38">
        <v>735.19999999999993</v>
      </c>
      <c r="K46" s="38">
        <v>744.44999999999993</v>
      </c>
      <c r="L46" s="38">
        <v>751.49999999999989</v>
      </c>
      <c r="M46" s="28">
        <v>737.4</v>
      </c>
      <c r="N46" s="28">
        <v>721.1</v>
      </c>
      <c r="O46" s="39">
        <v>55655750</v>
      </c>
      <c r="P46" s="40">
        <v>-4.4860575370864412E-3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44616</v>
      </c>
      <c r="E47" s="37">
        <v>60.1</v>
      </c>
      <c r="F47" s="37">
        <v>59.733333333333327</v>
      </c>
      <c r="G47" s="38">
        <v>58.366666666666653</v>
      </c>
      <c r="H47" s="38">
        <v>56.633333333333326</v>
      </c>
      <c r="I47" s="38">
        <v>55.266666666666652</v>
      </c>
      <c r="J47" s="38">
        <v>61.466666666666654</v>
      </c>
      <c r="K47" s="38">
        <v>62.833333333333329</v>
      </c>
      <c r="L47" s="38">
        <v>64.566666666666663</v>
      </c>
      <c r="M47" s="28">
        <v>61.1</v>
      </c>
      <c r="N47" s="28">
        <v>58</v>
      </c>
      <c r="O47" s="39">
        <v>132342000</v>
      </c>
      <c r="P47" s="40">
        <v>9.6931827285107741E-3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44616</v>
      </c>
      <c r="E48" s="37">
        <v>377.75</v>
      </c>
      <c r="F48" s="37">
        <v>376.45</v>
      </c>
      <c r="G48" s="38">
        <v>368.9</v>
      </c>
      <c r="H48" s="38">
        <v>360.05</v>
      </c>
      <c r="I48" s="38">
        <v>352.5</v>
      </c>
      <c r="J48" s="38">
        <v>385.29999999999995</v>
      </c>
      <c r="K48" s="38">
        <v>392.85</v>
      </c>
      <c r="L48" s="38">
        <v>401.69999999999993</v>
      </c>
      <c r="M48" s="28">
        <v>384</v>
      </c>
      <c r="N48" s="28">
        <v>367.6</v>
      </c>
      <c r="O48" s="39">
        <v>14310600</v>
      </c>
      <c r="P48" s="40">
        <v>-2.1236432279377066E-2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44616</v>
      </c>
      <c r="E49" s="37">
        <v>16824</v>
      </c>
      <c r="F49" s="37">
        <v>16697.266666666666</v>
      </c>
      <c r="G49" s="38">
        <v>16526.733333333334</v>
      </c>
      <c r="H49" s="38">
        <v>16229.466666666667</v>
      </c>
      <c r="I49" s="38">
        <v>16058.933333333334</v>
      </c>
      <c r="J49" s="38">
        <v>16994.533333333333</v>
      </c>
      <c r="K49" s="38">
        <v>17165.066666666666</v>
      </c>
      <c r="L49" s="38">
        <v>17462.333333333332</v>
      </c>
      <c r="M49" s="28">
        <v>16867.8</v>
      </c>
      <c r="N49" s="28">
        <v>16400</v>
      </c>
      <c r="O49" s="39">
        <v>128600</v>
      </c>
      <c r="P49" s="40">
        <v>2.6746506986027943E-2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44616</v>
      </c>
      <c r="E50" s="37">
        <v>374.8</v>
      </c>
      <c r="F50" s="37">
        <v>378.59999999999997</v>
      </c>
      <c r="G50" s="38">
        <v>367.99999999999994</v>
      </c>
      <c r="H50" s="38">
        <v>361.2</v>
      </c>
      <c r="I50" s="38">
        <v>350.59999999999997</v>
      </c>
      <c r="J50" s="38">
        <v>385.39999999999992</v>
      </c>
      <c r="K50" s="38">
        <v>395.99999999999994</v>
      </c>
      <c r="L50" s="38">
        <v>402.7999999999999</v>
      </c>
      <c r="M50" s="28">
        <v>389.2</v>
      </c>
      <c r="N50" s="28">
        <v>371.8</v>
      </c>
      <c r="O50" s="39">
        <v>28423800</v>
      </c>
      <c r="P50" s="40">
        <v>5.8874807215181388E-2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44616</v>
      </c>
      <c r="E51" s="37">
        <v>3661</v>
      </c>
      <c r="F51" s="37">
        <v>3642.4499999999994</v>
      </c>
      <c r="G51" s="38">
        <v>3572.9999999999986</v>
      </c>
      <c r="H51" s="38">
        <v>3484.9999999999991</v>
      </c>
      <c r="I51" s="38">
        <v>3415.5499999999984</v>
      </c>
      <c r="J51" s="38">
        <v>3730.4499999999989</v>
      </c>
      <c r="K51" s="38">
        <v>3799.8999999999996</v>
      </c>
      <c r="L51" s="38">
        <v>3887.8999999999992</v>
      </c>
      <c r="M51" s="28">
        <v>3711.9</v>
      </c>
      <c r="N51" s="28">
        <v>3554.45</v>
      </c>
      <c r="O51" s="39">
        <v>1257000</v>
      </c>
      <c r="P51" s="40">
        <v>-4.2775665399239545E-3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44616</v>
      </c>
      <c r="E52" s="37">
        <v>473.95</v>
      </c>
      <c r="F52" s="37">
        <v>474.63333333333338</v>
      </c>
      <c r="G52" s="38">
        <v>464.31666666666678</v>
      </c>
      <c r="H52" s="38">
        <v>454.68333333333339</v>
      </c>
      <c r="I52" s="38">
        <v>444.36666666666679</v>
      </c>
      <c r="J52" s="38">
        <v>484.26666666666677</v>
      </c>
      <c r="K52" s="38">
        <v>494.58333333333337</v>
      </c>
      <c r="L52" s="38">
        <v>504.21666666666675</v>
      </c>
      <c r="M52" s="28">
        <v>484.95</v>
      </c>
      <c r="N52" s="28">
        <v>465</v>
      </c>
      <c r="O52" s="39">
        <v>5150600</v>
      </c>
      <c r="P52" s="40">
        <v>3.4194727225267556E-2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44616</v>
      </c>
      <c r="E53" s="37">
        <v>408.55</v>
      </c>
      <c r="F53" s="37">
        <v>409.35000000000008</v>
      </c>
      <c r="G53" s="38">
        <v>405.85000000000014</v>
      </c>
      <c r="H53" s="38">
        <v>403.15000000000003</v>
      </c>
      <c r="I53" s="38">
        <v>399.65000000000009</v>
      </c>
      <c r="J53" s="38">
        <v>412.05000000000018</v>
      </c>
      <c r="K53" s="38">
        <v>415.55000000000007</v>
      </c>
      <c r="L53" s="38">
        <v>418.25000000000023</v>
      </c>
      <c r="M53" s="28">
        <v>412.85</v>
      </c>
      <c r="N53" s="28">
        <v>406.65</v>
      </c>
      <c r="O53" s="39">
        <v>19880300</v>
      </c>
      <c r="P53" s="40">
        <v>2.5476622787108487E-2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44616</v>
      </c>
      <c r="E54" s="37">
        <v>259</v>
      </c>
      <c r="F54" s="37">
        <v>255.51666666666665</v>
      </c>
      <c r="G54" s="38">
        <v>248.7833333333333</v>
      </c>
      <c r="H54" s="38">
        <v>238.56666666666666</v>
      </c>
      <c r="I54" s="38">
        <v>231.83333333333331</v>
      </c>
      <c r="J54" s="38">
        <v>265.73333333333329</v>
      </c>
      <c r="K54" s="38">
        <v>272.46666666666664</v>
      </c>
      <c r="L54" s="38">
        <v>282.68333333333328</v>
      </c>
      <c r="M54" s="28">
        <v>262.25</v>
      </c>
      <c r="N54" s="28">
        <v>245.3</v>
      </c>
      <c r="O54" s="39">
        <v>45279000</v>
      </c>
      <c r="P54" s="40">
        <v>-1.9412934159747399E-2</v>
      </c>
    </row>
    <row r="55" spans="1:16" ht="12.75" customHeight="1">
      <c r="A55" s="28">
        <v>45</v>
      </c>
      <c r="B55" s="29" t="s">
        <v>63</v>
      </c>
      <c r="C55" s="30" t="s">
        <v>330</v>
      </c>
      <c r="D55" s="31">
        <v>44616</v>
      </c>
      <c r="E55" s="37">
        <v>626.70000000000005</v>
      </c>
      <c r="F55" s="37">
        <v>626.48333333333335</v>
      </c>
      <c r="G55" s="38">
        <v>614.16666666666674</v>
      </c>
      <c r="H55" s="38">
        <v>601.63333333333344</v>
      </c>
      <c r="I55" s="38">
        <v>589.31666666666683</v>
      </c>
      <c r="J55" s="38">
        <v>639.01666666666665</v>
      </c>
      <c r="K55" s="38">
        <v>651.33333333333326</v>
      </c>
      <c r="L55" s="38">
        <v>663.86666666666656</v>
      </c>
      <c r="M55" s="28">
        <v>638.79999999999995</v>
      </c>
      <c r="N55" s="28">
        <v>613.95000000000005</v>
      </c>
      <c r="O55" s="39">
        <v>3662100</v>
      </c>
      <c r="P55" s="40">
        <v>-9.4936708860759497E-3</v>
      </c>
    </row>
    <row r="56" spans="1:16" ht="12.75" customHeight="1">
      <c r="A56" s="28">
        <v>46</v>
      </c>
      <c r="B56" s="29" t="s">
        <v>44</v>
      </c>
      <c r="C56" s="30" t="s">
        <v>341</v>
      </c>
      <c r="D56" s="31">
        <v>44616</v>
      </c>
      <c r="E56" s="37">
        <v>418.6</v>
      </c>
      <c r="F56" s="37">
        <v>424.85000000000008</v>
      </c>
      <c r="G56" s="38">
        <v>411.15000000000015</v>
      </c>
      <c r="H56" s="38">
        <v>403.70000000000005</v>
      </c>
      <c r="I56" s="38">
        <v>390.00000000000011</v>
      </c>
      <c r="J56" s="38">
        <v>432.30000000000018</v>
      </c>
      <c r="K56" s="38">
        <v>446.00000000000011</v>
      </c>
      <c r="L56" s="38">
        <v>453.45000000000022</v>
      </c>
      <c r="M56" s="28">
        <v>438.55</v>
      </c>
      <c r="N56" s="28">
        <v>417.4</v>
      </c>
      <c r="O56" s="39">
        <v>3565500</v>
      </c>
      <c r="P56" s="40">
        <v>4.4835164835164837E-2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44616</v>
      </c>
      <c r="E57" s="37">
        <v>656.4</v>
      </c>
      <c r="F57" s="37">
        <v>652.13333333333333</v>
      </c>
      <c r="G57" s="38">
        <v>641.26666666666665</v>
      </c>
      <c r="H57" s="38">
        <v>626.13333333333333</v>
      </c>
      <c r="I57" s="38">
        <v>615.26666666666665</v>
      </c>
      <c r="J57" s="38">
        <v>667.26666666666665</v>
      </c>
      <c r="K57" s="38">
        <v>678.13333333333321</v>
      </c>
      <c r="L57" s="38">
        <v>693.26666666666665</v>
      </c>
      <c r="M57" s="28">
        <v>663</v>
      </c>
      <c r="N57" s="28">
        <v>637</v>
      </c>
      <c r="O57" s="39">
        <v>6307500</v>
      </c>
      <c r="P57" s="40">
        <v>1.5904972820616065E-2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44616</v>
      </c>
      <c r="E58" s="37">
        <v>948.1</v>
      </c>
      <c r="F58" s="37">
        <v>948.98333333333346</v>
      </c>
      <c r="G58" s="38">
        <v>939.01666666666688</v>
      </c>
      <c r="H58" s="38">
        <v>929.93333333333339</v>
      </c>
      <c r="I58" s="38">
        <v>919.96666666666681</v>
      </c>
      <c r="J58" s="38">
        <v>958.06666666666695</v>
      </c>
      <c r="K58" s="38">
        <v>968.03333333333342</v>
      </c>
      <c r="L58" s="38">
        <v>977.11666666666702</v>
      </c>
      <c r="M58" s="28">
        <v>958.95</v>
      </c>
      <c r="N58" s="28">
        <v>939.9</v>
      </c>
      <c r="O58" s="39">
        <v>9679150</v>
      </c>
      <c r="P58" s="40">
        <v>-2.1443409502110836E-3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44616</v>
      </c>
      <c r="E59" s="37">
        <v>163.25</v>
      </c>
      <c r="F59" s="37">
        <v>161.73333333333332</v>
      </c>
      <c r="G59" s="38">
        <v>160.01666666666665</v>
      </c>
      <c r="H59" s="38">
        <v>156.78333333333333</v>
      </c>
      <c r="I59" s="38">
        <v>155.06666666666666</v>
      </c>
      <c r="J59" s="38">
        <v>164.96666666666664</v>
      </c>
      <c r="K59" s="38">
        <v>166.68333333333328</v>
      </c>
      <c r="L59" s="38">
        <v>169.91666666666663</v>
      </c>
      <c r="M59" s="28">
        <v>163.44999999999999</v>
      </c>
      <c r="N59" s="28">
        <v>158.5</v>
      </c>
      <c r="O59" s="39">
        <v>39942000</v>
      </c>
      <c r="P59" s="40">
        <v>-1.889168765743073E-3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44616</v>
      </c>
      <c r="E60" s="37">
        <v>4783.2</v>
      </c>
      <c r="F60" s="37">
        <v>4801.416666666667</v>
      </c>
      <c r="G60" s="38">
        <v>4682.8333333333339</v>
      </c>
      <c r="H60" s="38">
        <v>4582.4666666666672</v>
      </c>
      <c r="I60" s="38">
        <v>4463.8833333333341</v>
      </c>
      <c r="J60" s="38">
        <v>4901.7833333333338</v>
      </c>
      <c r="K60" s="38">
        <v>5020.3666666666677</v>
      </c>
      <c r="L60" s="38">
        <v>5120.7333333333336</v>
      </c>
      <c r="M60" s="28">
        <v>4920</v>
      </c>
      <c r="N60" s="28">
        <v>4701.05</v>
      </c>
      <c r="O60" s="39">
        <v>571800</v>
      </c>
      <c r="P60" s="40">
        <v>-7.1192915436707757E-3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44616</v>
      </c>
      <c r="E61" s="37">
        <v>1432.55</v>
      </c>
      <c r="F61" s="37">
        <v>1431</v>
      </c>
      <c r="G61" s="38">
        <v>1423.55</v>
      </c>
      <c r="H61" s="38">
        <v>1414.55</v>
      </c>
      <c r="I61" s="38">
        <v>1407.1</v>
      </c>
      <c r="J61" s="38">
        <v>1440</v>
      </c>
      <c r="K61" s="38">
        <v>1447.4499999999998</v>
      </c>
      <c r="L61" s="38">
        <v>1456.45</v>
      </c>
      <c r="M61" s="28">
        <v>1438.45</v>
      </c>
      <c r="N61" s="28">
        <v>1422</v>
      </c>
      <c r="O61" s="39">
        <v>2944200</v>
      </c>
      <c r="P61" s="40">
        <v>-4.261363636363636E-3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44616</v>
      </c>
      <c r="E62" s="37">
        <v>657.05</v>
      </c>
      <c r="F62" s="37">
        <v>655.56666666666661</v>
      </c>
      <c r="G62" s="38">
        <v>648.48333333333323</v>
      </c>
      <c r="H62" s="38">
        <v>639.91666666666663</v>
      </c>
      <c r="I62" s="38">
        <v>632.83333333333326</v>
      </c>
      <c r="J62" s="38">
        <v>664.13333333333321</v>
      </c>
      <c r="K62" s="38">
        <v>671.2166666666667</v>
      </c>
      <c r="L62" s="38">
        <v>679.78333333333319</v>
      </c>
      <c r="M62" s="28">
        <v>662.65</v>
      </c>
      <c r="N62" s="28">
        <v>647</v>
      </c>
      <c r="O62" s="39">
        <v>5012000</v>
      </c>
      <c r="P62" s="40">
        <v>1.4082227258012302E-2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44616</v>
      </c>
      <c r="E63" s="37">
        <v>781.2</v>
      </c>
      <c r="F63" s="37">
        <v>784.41666666666663</v>
      </c>
      <c r="G63" s="38">
        <v>772.83333333333326</v>
      </c>
      <c r="H63" s="38">
        <v>764.46666666666658</v>
      </c>
      <c r="I63" s="38">
        <v>752.88333333333321</v>
      </c>
      <c r="J63" s="38">
        <v>792.7833333333333</v>
      </c>
      <c r="K63" s="38">
        <v>804.36666666666656</v>
      </c>
      <c r="L63" s="38">
        <v>812.73333333333335</v>
      </c>
      <c r="M63" s="28">
        <v>796</v>
      </c>
      <c r="N63" s="28">
        <v>776.05</v>
      </c>
      <c r="O63" s="39">
        <v>1110000</v>
      </c>
      <c r="P63" s="40">
        <v>-7.6443057722308888E-2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44616</v>
      </c>
      <c r="E64" s="37">
        <v>416.25</v>
      </c>
      <c r="F64" s="37">
        <v>419.61666666666662</v>
      </c>
      <c r="G64" s="38">
        <v>410.23333333333323</v>
      </c>
      <c r="H64" s="38">
        <v>404.21666666666664</v>
      </c>
      <c r="I64" s="38">
        <v>394.83333333333326</v>
      </c>
      <c r="J64" s="38">
        <v>425.63333333333321</v>
      </c>
      <c r="K64" s="38">
        <v>435.01666666666654</v>
      </c>
      <c r="L64" s="38">
        <v>441.03333333333319</v>
      </c>
      <c r="M64" s="28">
        <v>429</v>
      </c>
      <c r="N64" s="28">
        <v>413.6</v>
      </c>
      <c r="O64" s="39">
        <v>1999800</v>
      </c>
      <c r="P64" s="40">
        <v>0.28662420382165604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44616</v>
      </c>
      <c r="E65" s="37">
        <v>145.65</v>
      </c>
      <c r="F65" s="37">
        <v>145.18333333333331</v>
      </c>
      <c r="G65" s="38">
        <v>143.86666666666662</v>
      </c>
      <c r="H65" s="38">
        <v>142.08333333333331</v>
      </c>
      <c r="I65" s="38">
        <v>140.76666666666662</v>
      </c>
      <c r="J65" s="38">
        <v>146.96666666666661</v>
      </c>
      <c r="K65" s="38">
        <v>148.28333333333327</v>
      </c>
      <c r="L65" s="38">
        <v>150.06666666666661</v>
      </c>
      <c r="M65" s="28">
        <v>146.5</v>
      </c>
      <c r="N65" s="28">
        <v>143.4</v>
      </c>
      <c r="O65" s="39">
        <v>13117200</v>
      </c>
      <c r="P65" s="40">
        <v>0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44616</v>
      </c>
      <c r="E66" s="37">
        <v>943.7</v>
      </c>
      <c r="F66" s="37">
        <v>939.75</v>
      </c>
      <c r="G66" s="38">
        <v>931.5</v>
      </c>
      <c r="H66" s="38">
        <v>919.3</v>
      </c>
      <c r="I66" s="38">
        <v>911.05</v>
      </c>
      <c r="J66" s="38">
        <v>951.95</v>
      </c>
      <c r="K66" s="38">
        <v>960.2</v>
      </c>
      <c r="L66" s="38">
        <v>972.40000000000009</v>
      </c>
      <c r="M66" s="28">
        <v>948</v>
      </c>
      <c r="N66" s="28">
        <v>927.55</v>
      </c>
      <c r="O66" s="39">
        <v>1381800</v>
      </c>
      <c r="P66" s="40">
        <v>-5.0700741962077495E-2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44616</v>
      </c>
      <c r="E67" s="37">
        <v>548.9</v>
      </c>
      <c r="F67" s="37">
        <v>546.86666666666667</v>
      </c>
      <c r="G67" s="38">
        <v>541.98333333333335</v>
      </c>
      <c r="H67" s="38">
        <v>535.06666666666672</v>
      </c>
      <c r="I67" s="38">
        <v>530.18333333333339</v>
      </c>
      <c r="J67" s="38">
        <v>553.7833333333333</v>
      </c>
      <c r="K67" s="38">
        <v>558.66666666666674</v>
      </c>
      <c r="L67" s="38">
        <v>565.58333333333326</v>
      </c>
      <c r="M67" s="28">
        <v>551.75</v>
      </c>
      <c r="N67" s="28">
        <v>539.95000000000005</v>
      </c>
      <c r="O67" s="39">
        <v>11163750</v>
      </c>
      <c r="P67" s="40">
        <v>-5.7887120115774236E-3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44616</v>
      </c>
      <c r="E68" s="37">
        <v>1887.8</v>
      </c>
      <c r="F68" s="37">
        <v>1856.3833333333332</v>
      </c>
      <c r="G68" s="38">
        <v>1814.5166666666664</v>
      </c>
      <c r="H68" s="38">
        <v>1741.2333333333331</v>
      </c>
      <c r="I68" s="38">
        <v>1699.3666666666663</v>
      </c>
      <c r="J68" s="38">
        <v>1929.6666666666665</v>
      </c>
      <c r="K68" s="38">
        <v>1971.5333333333333</v>
      </c>
      <c r="L68" s="38">
        <v>2044.8166666666666</v>
      </c>
      <c r="M68" s="28">
        <v>1898.25</v>
      </c>
      <c r="N68" s="28">
        <v>1783.1</v>
      </c>
      <c r="O68" s="39">
        <v>521750</v>
      </c>
      <c r="P68" s="40">
        <v>0.16202672605790647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44616</v>
      </c>
      <c r="E69" s="37">
        <v>2272.6999999999998</v>
      </c>
      <c r="F69" s="37">
        <v>2261.3333333333335</v>
      </c>
      <c r="G69" s="38">
        <v>2239.3666666666668</v>
      </c>
      <c r="H69" s="38">
        <v>2206.0333333333333</v>
      </c>
      <c r="I69" s="38">
        <v>2184.0666666666666</v>
      </c>
      <c r="J69" s="38">
        <v>2294.666666666667</v>
      </c>
      <c r="K69" s="38">
        <v>2316.6333333333332</v>
      </c>
      <c r="L69" s="38">
        <v>2349.9666666666672</v>
      </c>
      <c r="M69" s="28">
        <v>2283.3000000000002</v>
      </c>
      <c r="N69" s="28">
        <v>2228</v>
      </c>
      <c r="O69" s="39">
        <v>1843250</v>
      </c>
      <c r="P69" s="40">
        <v>-3.5139883768076766E-3</v>
      </c>
    </row>
    <row r="70" spans="1:16" ht="12.75" customHeight="1">
      <c r="A70" s="28">
        <v>60</v>
      </c>
      <c r="B70" s="29" t="s">
        <v>44</v>
      </c>
      <c r="C70" s="30" t="s">
        <v>349</v>
      </c>
      <c r="D70" s="31">
        <v>44616</v>
      </c>
      <c r="E70" s="37">
        <v>287.75</v>
      </c>
      <c r="F70" s="37">
        <v>283.7</v>
      </c>
      <c r="G70" s="38">
        <v>278.14999999999998</v>
      </c>
      <c r="H70" s="38">
        <v>268.55</v>
      </c>
      <c r="I70" s="38">
        <v>263</v>
      </c>
      <c r="J70" s="38">
        <v>293.29999999999995</v>
      </c>
      <c r="K70" s="38">
        <v>298.85000000000002</v>
      </c>
      <c r="L70" s="38">
        <v>308.44999999999993</v>
      </c>
      <c r="M70" s="28">
        <v>289.25</v>
      </c>
      <c r="N70" s="28">
        <v>274.10000000000002</v>
      </c>
      <c r="O70" s="39">
        <v>14701600</v>
      </c>
      <c r="P70" s="40">
        <v>6.9253931080628967E-2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44616</v>
      </c>
      <c r="E71" s="37">
        <v>4115.8999999999996</v>
      </c>
      <c r="F71" s="37">
        <v>4097.7333333333336</v>
      </c>
      <c r="G71" s="38">
        <v>4060.4666666666672</v>
      </c>
      <c r="H71" s="38">
        <v>4005.0333333333338</v>
      </c>
      <c r="I71" s="38">
        <v>3967.7666666666673</v>
      </c>
      <c r="J71" s="38">
        <v>4153.166666666667</v>
      </c>
      <c r="K71" s="38">
        <v>4190.4333333333334</v>
      </c>
      <c r="L71" s="38">
        <v>4245.8666666666668</v>
      </c>
      <c r="M71" s="28">
        <v>4135</v>
      </c>
      <c r="N71" s="28">
        <v>4042.3</v>
      </c>
      <c r="O71" s="39">
        <v>2855500</v>
      </c>
      <c r="P71" s="40">
        <v>-1.2006089543976195E-2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44616</v>
      </c>
      <c r="E72" s="37">
        <v>4426.1000000000004</v>
      </c>
      <c r="F72" s="37">
        <v>4457.583333333333</v>
      </c>
      <c r="G72" s="38">
        <v>4366.2666666666664</v>
      </c>
      <c r="H72" s="38">
        <v>4306.4333333333334</v>
      </c>
      <c r="I72" s="38">
        <v>4215.1166666666668</v>
      </c>
      <c r="J72" s="38">
        <v>4517.4166666666661</v>
      </c>
      <c r="K72" s="38">
        <v>4608.7333333333336</v>
      </c>
      <c r="L72" s="38">
        <v>4668.5666666666657</v>
      </c>
      <c r="M72" s="28">
        <v>4548.8999999999996</v>
      </c>
      <c r="N72" s="28">
        <v>4397.75</v>
      </c>
      <c r="O72" s="39">
        <v>744625</v>
      </c>
      <c r="P72" s="40">
        <v>1.9161676646706587E-2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44616</v>
      </c>
      <c r="E73" s="37">
        <v>407.05</v>
      </c>
      <c r="F73" s="37">
        <v>400.61666666666673</v>
      </c>
      <c r="G73" s="38">
        <v>391.63333333333344</v>
      </c>
      <c r="H73" s="38">
        <v>376.2166666666667</v>
      </c>
      <c r="I73" s="38">
        <v>367.23333333333341</v>
      </c>
      <c r="J73" s="38">
        <v>416.03333333333347</v>
      </c>
      <c r="K73" s="38">
        <v>425.01666666666671</v>
      </c>
      <c r="L73" s="38">
        <v>440.43333333333351</v>
      </c>
      <c r="M73" s="28">
        <v>409.6</v>
      </c>
      <c r="N73" s="28">
        <v>385.2</v>
      </c>
      <c r="O73" s="39">
        <v>32019900</v>
      </c>
      <c r="P73" s="40">
        <v>1.5489272632129776E-2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44616</v>
      </c>
      <c r="E74" s="37">
        <v>4317.6499999999996</v>
      </c>
      <c r="F74" s="37">
        <v>4304.4333333333334</v>
      </c>
      <c r="G74" s="38">
        <v>4275.666666666667</v>
      </c>
      <c r="H74" s="38">
        <v>4233.6833333333334</v>
      </c>
      <c r="I74" s="38">
        <v>4204.916666666667</v>
      </c>
      <c r="J74" s="38">
        <v>4346.416666666667</v>
      </c>
      <c r="K74" s="38">
        <v>4375.1833333333334</v>
      </c>
      <c r="L74" s="38">
        <v>4417.166666666667</v>
      </c>
      <c r="M74" s="28">
        <v>4333.2</v>
      </c>
      <c r="N74" s="28">
        <v>4262.45</v>
      </c>
      <c r="O74" s="39">
        <v>2746875</v>
      </c>
      <c r="P74" s="40">
        <v>3.1012480060054425E-2</v>
      </c>
    </row>
    <row r="75" spans="1:16" ht="12.75" customHeight="1">
      <c r="A75" s="28">
        <v>65</v>
      </c>
      <c r="B75" s="29" t="s">
        <v>49</v>
      </c>
      <c r="C75" s="303" t="s">
        <v>100</v>
      </c>
      <c r="D75" s="31">
        <v>44616</v>
      </c>
      <c r="E75" s="37">
        <v>2633.8</v>
      </c>
      <c r="F75" s="37">
        <v>2642.0666666666671</v>
      </c>
      <c r="G75" s="38">
        <v>2597.1333333333341</v>
      </c>
      <c r="H75" s="38">
        <v>2560.4666666666672</v>
      </c>
      <c r="I75" s="38">
        <v>2515.5333333333342</v>
      </c>
      <c r="J75" s="38">
        <v>2678.733333333334</v>
      </c>
      <c r="K75" s="38">
        <v>2723.6666666666674</v>
      </c>
      <c r="L75" s="38">
        <v>2760.3333333333339</v>
      </c>
      <c r="M75" s="28">
        <v>2687</v>
      </c>
      <c r="N75" s="28">
        <v>2605.4</v>
      </c>
      <c r="O75" s="39">
        <v>2904650</v>
      </c>
      <c r="P75" s="40">
        <v>5.6255568283059693E-2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44616</v>
      </c>
      <c r="E76" s="37">
        <v>1857.3</v>
      </c>
      <c r="F76" s="37">
        <v>1853.3833333333332</v>
      </c>
      <c r="G76" s="38">
        <v>1839.6166666666663</v>
      </c>
      <c r="H76" s="38">
        <v>1821.9333333333332</v>
      </c>
      <c r="I76" s="38">
        <v>1808.1666666666663</v>
      </c>
      <c r="J76" s="38">
        <v>1871.0666666666664</v>
      </c>
      <c r="K76" s="38">
        <v>1884.8333333333333</v>
      </c>
      <c r="L76" s="38">
        <v>1902.5166666666664</v>
      </c>
      <c r="M76" s="28">
        <v>1867.15</v>
      </c>
      <c r="N76" s="28">
        <v>1835.7</v>
      </c>
      <c r="O76" s="39">
        <v>5398250</v>
      </c>
      <c r="P76" s="40">
        <v>1.2377514182568335E-2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44616</v>
      </c>
      <c r="E77" s="37">
        <v>173.6</v>
      </c>
      <c r="F77" s="37">
        <v>173.68333333333331</v>
      </c>
      <c r="G77" s="38">
        <v>170.51666666666662</v>
      </c>
      <c r="H77" s="38">
        <v>167.43333333333331</v>
      </c>
      <c r="I77" s="38">
        <v>164.26666666666662</v>
      </c>
      <c r="J77" s="38">
        <v>176.76666666666662</v>
      </c>
      <c r="K77" s="38">
        <v>179.93333333333331</v>
      </c>
      <c r="L77" s="38">
        <v>183.01666666666662</v>
      </c>
      <c r="M77" s="28">
        <v>176.85</v>
      </c>
      <c r="N77" s="28">
        <v>170.6</v>
      </c>
      <c r="O77" s="39">
        <v>25610400</v>
      </c>
      <c r="P77" s="40">
        <v>7.170834588731545E-2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44616</v>
      </c>
      <c r="E78" s="37">
        <v>100.75</v>
      </c>
      <c r="F78" s="37">
        <v>100.53333333333335</v>
      </c>
      <c r="G78" s="38">
        <v>98.716666666666697</v>
      </c>
      <c r="H78" s="38">
        <v>96.683333333333351</v>
      </c>
      <c r="I78" s="38">
        <v>94.866666666666703</v>
      </c>
      <c r="J78" s="38">
        <v>102.56666666666669</v>
      </c>
      <c r="K78" s="38">
        <v>104.38333333333333</v>
      </c>
      <c r="L78" s="38">
        <v>106.41666666666669</v>
      </c>
      <c r="M78" s="28">
        <v>102.35</v>
      </c>
      <c r="N78" s="28">
        <v>98.5</v>
      </c>
      <c r="O78" s="39">
        <v>98200000</v>
      </c>
      <c r="P78" s="40">
        <v>-9.8810244000806617E-3</v>
      </c>
    </row>
    <row r="79" spans="1:16" ht="12.75" customHeight="1">
      <c r="A79" s="28">
        <v>69</v>
      </c>
      <c r="B79" s="29" t="s">
        <v>87</v>
      </c>
      <c r="C79" s="30" t="s">
        <v>364</v>
      </c>
      <c r="D79" s="31">
        <v>44616</v>
      </c>
      <c r="E79" s="37">
        <v>157.94999999999999</v>
      </c>
      <c r="F79" s="37">
        <v>157.1</v>
      </c>
      <c r="G79" s="38">
        <v>154.25</v>
      </c>
      <c r="H79" s="38">
        <v>150.55000000000001</v>
      </c>
      <c r="I79" s="38">
        <v>147.70000000000002</v>
      </c>
      <c r="J79" s="38">
        <v>160.79999999999998</v>
      </c>
      <c r="K79" s="38">
        <v>163.64999999999995</v>
      </c>
      <c r="L79" s="38">
        <v>167.34999999999997</v>
      </c>
      <c r="M79" s="28">
        <v>159.94999999999999</v>
      </c>
      <c r="N79" s="28">
        <v>153.4</v>
      </c>
      <c r="O79" s="39">
        <v>10803000</v>
      </c>
      <c r="P79" s="40">
        <v>-1.047868540128602E-2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44616</v>
      </c>
      <c r="E80" s="37">
        <v>146.94999999999999</v>
      </c>
      <c r="F80" s="37">
        <v>146.1</v>
      </c>
      <c r="G80" s="38">
        <v>144.75</v>
      </c>
      <c r="H80" s="38">
        <v>142.55000000000001</v>
      </c>
      <c r="I80" s="38">
        <v>141.20000000000002</v>
      </c>
      <c r="J80" s="38">
        <v>148.29999999999998</v>
      </c>
      <c r="K80" s="38">
        <v>149.64999999999995</v>
      </c>
      <c r="L80" s="38">
        <v>151.84999999999997</v>
      </c>
      <c r="M80" s="28">
        <v>147.44999999999999</v>
      </c>
      <c r="N80" s="28">
        <v>143.9</v>
      </c>
      <c r="O80" s="39">
        <v>28987200</v>
      </c>
      <c r="P80" s="40">
        <v>-5.0928699820251645E-2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44616</v>
      </c>
      <c r="E81" s="37">
        <v>496.35</v>
      </c>
      <c r="F81" s="37">
        <v>494.66666666666669</v>
      </c>
      <c r="G81" s="38">
        <v>491.78333333333336</v>
      </c>
      <c r="H81" s="38">
        <v>487.2166666666667</v>
      </c>
      <c r="I81" s="38">
        <v>484.33333333333337</v>
      </c>
      <c r="J81" s="38">
        <v>499.23333333333335</v>
      </c>
      <c r="K81" s="38">
        <v>502.11666666666667</v>
      </c>
      <c r="L81" s="38">
        <v>506.68333333333334</v>
      </c>
      <c r="M81" s="28">
        <v>497.55</v>
      </c>
      <c r="N81" s="28">
        <v>490.1</v>
      </c>
      <c r="O81" s="39">
        <v>7432450</v>
      </c>
      <c r="P81" s="40">
        <v>0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44616</v>
      </c>
      <c r="E82" s="37">
        <v>42.55</v>
      </c>
      <c r="F82" s="37">
        <v>42.75</v>
      </c>
      <c r="G82" s="38">
        <v>41.55</v>
      </c>
      <c r="H82" s="38">
        <v>40.549999999999997</v>
      </c>
      <c r="I82" s="38">
        <v>39.349999999999994</v>
      </c>
      <c r="J82" s="38">
        <v>43.75</v>
      </c>
      <c r="K82" s="38">
        <v>44.95</v>
      </c>
      <c r="L82" s="38">
        <v>45.95</v>
      </c>
      <c r="M82" s="28">
        <v>43.95</v>
      </c>
      <c r="N82" s="28">
        <v>41.75</v>
      </c>
      <c r="O82" s="39">
        <v>68490000</v>
      </c>
      <c r="P82" s="40">
        <v>7.9815537424618666E-2</v>
      </c>
    </row>
    <row r="83" spans="1:16" ht="12.75" customHeight="1">
      <c r="A83" s="28">
        <v>73</v>
      </c>
      <c r="B83" s="29" t="s">
        <v>44</v>
      </c>
      <c r="C83" s="30" t="s">
        <v>381</v>
      </c>
      <c r="D83" s="31">
        <v>44616</v>
      </c>
      <c r="E83" s="37">
        <v>466.45</v>
      </c>
      <c r="F83" s="37">
        <v>466.16666666666669</v>
      </c>
      <c r="G83" s="38">
        <v>455.33333333333337</v>
      </c>
      <c r="H83" s="38">
        <v>444.2166666666667</v>
      </c>
      <c r="I83" s="38">
        <v>433.38333333333338</v>
      </c>
      <c r="J83" s="38">
        <v>477.28333333333336</v>
      </c>
      <c r="K83" s="38">
        <v>488.11666666666673</v>
      </c>
      <c r="L83" s="38">
        <v>499.23333333333335</v>
      </c>
      <c r="M83" s="28">
        <v>477</v>
      </c>
      <c r="N83" s="28">
        <v>455.05</v>
      </c>
      <c r="O83" s="39">
        <v>2836600</v>
      </c>
      <c r="P83" s="40">
        <v>-5.4694621695533276E-3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44616</v>
      </c>
      <c r="E84" s="37">
        <v>903.45</v>
      </c>
      <c r="F84" s="37">
        <v>900.06666666666661</v>
      </c>
      <c r="G84" s="38">
        <v>892.33333333333326</v>
      </c>
      <c r="H84" s="38">
        <v>881.2166666666667</v>
      </c>
      <c r="I84" s="38">
        <v>873.48333333333335</v>
      </c>
      <c r="J84" s="38">
        <v>911.18333333333317</v>
      </c>
      <c r="K84" s="38">
        <v>918.91666666666652</v>
      </c>
      <c r="L84" s="38">
        <v>930.03333333333308</v>
      </c>
      <c r="M84" s="28">
        <v>907.8</v>
      </c>
      <c r="N84" s="28">
        <v>888.95</v>
      </c>
      <c r="O84" s="39">
        <v>4122500</v>
      </c>
      <c r="P84" s="40">
        <v>4.6187032102525061E-2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44616</v>
      </c>
      <c r="E85" s="37">
        <v>1730.65</v>
      </c>
      <c r="F85" s="37">
        <v>1729.4333333333332</v>
      </c>
      <c r="G85" s="38">
        <v>1695.3166666666664</v>
      </c>
      <c r="H85" s="38">
        <v>1659.9833333333331</v>
      </c>
      <c r="I85" s="38">
        <v>1625.8666666666663</v>
      </c>
      <c r="J85" s="38">
        <v>1764.7666666666664</v>
      </c>
      <c r="K85" s="38">
        <v>1798.8833333333332</v>
      </c>
      <c r="L85" s="38">
        <v>1834.2166666666665</v>
      </c>
      <c r="M85" s="28">
        <v>1763.55</v>
      </c>
      <c r="N85" s="28">
        <v>1694.1</v>
      </c>
      <c r="O85" s="39">
        <v>3912025</v>
      </c>
      <c r="P85" s="40">
        <v>4.0273096534439549E-2</v>
      </c>
    </row>
    <row r="86" spans="1:16" ht="12.75" customHeight="1">
      <c r="A86" s="28">
        <v>76</v>
      </c>
      <c r="B86" s="29" t="s">
        <v>47</v>
      </c>
      <c r="C86" s="262" t="s">
        <v>110</v>
      </c>
      <c r="D86" s="31">
        <v>44616</v>
      </c>
      <c r="E86" s="37">
        <v>312.45</v>
      </c>
      <c r="F86" s="37">
        <v>310.65000000000003</v>
      </c>
      <c r="G86" s="38">
        <v>306.30000000000007</v>
      </c>
      <c r="H86" s="38">
        <v>300.15000000000003</v>
      </c>
      <c r="I86" s="38">
        <v>295.80000000000007</v>
      </c>
      <c r="J86" s="38">
        <v>316.80000000000007</v>
      </c>
      <c r="K86" s="38">
        <v>321.15000000000009</v>
      </c>
      <c r="L86" s="38">
        <v>327.30000000000007</v>
      </c>
      <c r="M86" s="28">
        <v>315</v>
      </c>
      <c r="N86" s="28">
        <v>304.5</v>
      </c>
      <c r="O86" s="39">
        <v>12844850</v>
      </c>
      <c r="P86" s="40">
        <v>4.6066189841192868E-3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44616</v>
      </c>
      <c r="E87" s="37">
        <v>1779.15</v>
      </c>
      <c r="F87" s="37">
        <v>1760.55</v>
      </c>
      <c r="G87" s="38">
        <v>1738.1</v>
      </c>
      <c r="H87" s="38">
        <v>1697.05</v>
      </c>
      <c r="I87" s="38">
        <v>1674.6</v>
      </c>
      <c r="J87" s="38">
        <v>1801.6</v>
      </c>
      <c r="K87" s="38">
        <v>1824.0500000000002</v>
      </c>
      <c r="L87" s="38">
        <v>1865.1</v>
      </c>
      <c r="M87" s="28">
        <v>1783</v>
      </c>
      <c r="N87" s="28">
        <v>1719.5</v>
      </c>
      <c r="O87" s="39">
        <v>10407725</v>
      </c>
      <c r="P87" s="40">
        <v>1.4867994441871236E-2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44616</v>
      </c>
      <c r="E88" s="37">
        <v>299.64999999999998</v>
      </c>
      <c r="F88" s="37">
        <v>300.7833333333333</v>
      </c>
      <c r="G88" s="38">
        <v>297.06666666666661</v>
      </c>
      <c r="H88" s="38">
        <v>294.48333333333329</v>
      </c>
      <c r="I88" s="38">
        <v>290.76666666666659</v>
      </c>
      <c r="J88" s="38">
        <v>303.36666666666662</v>
      </c>
      <c r="K88" s="38">
        <v>307.08333333333331</v>
      </c>
      <c r="L88" s="38">
        <v>309.66666666666663</v>
      </c>
      <c r="M88" s="28">
        <v>304.5</v>
      </c>
      <c r="N88" s="28">
        <v>298.2</v>
      </c>
      <c r="O88" s="39">
        <v>1385500</v>
      </c>
      <c r="P88" s="40">
        <v>7.2368421052631582E-2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44616</v>
      </c>
      <c r="E89" s="37">
        <v>683.7</v>
      </c>
      <c r="F89" s="37">
        <v>682.51666666666665</v>
      </c>
      <c r="G89" s="38">
        <v>674.13333333333333</v>
      </c>
      <c r="H89" s="38">
        <v>664.56666666666672</v>
      </c>
      <c r="I89" s="38">
        <v>656.18333333333339</v>
      </c>
      <c r="J89" s="38">
        <v>692.08333333333326</v>
      </c>
      <c r="K89" s="38">
        <v>700.46666666666647</v>
      </c>
      <c r="L89" s="38">
        <v>710.03333333333319</v>
      </c>
      <c r="M89" s="28">
        <v>690.9</v>
      </c>
      <c r="N89" s="28">
        <v>672.95</v>
      </c>
      <c r="O89" s="39">
        <v>1751250</v>
      </c>
      <c r="P89" s="40">
        <v>-4.1067761806981518E-2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44616</v>
      </c>
      <c r="E90" s="37">
        <v>1430</v>
      </c>
      <c r="F90" s="37">
        <v>1432.2</v>
      </c>
      <c r="G90" s="38">
        <v>1402.8000000000002</v>
      </c>
      <c r="H90" s="38">
        <v>1375.6000000000001</v>
      </c>
      <c r="I90" s="38">
        <v>1346.2000000000003</v>
      </c>
      <c r="J90" s="38">
        <v>1459.4</v>
      </c>
      <c r="K90" s="38">
        <v>1488.8000000000002</v>
      </c>
      <c r="L90" s="38">
        <v>1516</v>
      </c>
      <c r="M90" s="28">
        <v>1461.6</v>
      </c>
      <c r="N90" s="28">
        <v>1405</v>
      </c>
      <c r="O90" s="39">
        <v>2476650</v>
      </c>
      <c r="P90" s="40">
        <v>-2.9592406476828589E-2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44616</v>
      </c>
      <c r="E91" s="37">
        <v>1193.2</v>
      </c>
      <c r="F91" s="37">
        <v>1188.0666666666666</v>
      </c>
      <c r="G91" s="38">
        <v>1177.1833333333332</v>
      </c>
      <c r="H91" s="38">
        <v>1161.1666666666665</v>
      </c>
      <c r="I91" s="38">
        <v>1150.2833333333331</v>
      </c>
      <c r="J91" s="38">
        <v>1204.0833333333333</v>
      </c>
      <c r="K91" s="38">
        <v>1214.9666666666665</v>
      </c>
      <c r="L91" s="38">
        <v>1230.9833333333333</v>
      </c>
      <c r="M91" s="28">
        <v>1198.95</v>
      </c>
      <c r="N91" s="28">
        <v>1172.05</v>
      </c>
      <c r="O91" s="39">
        <v>4395000</v>
      </c>
      <c r="P91" s="40">
        <v>1.7007983339118363E-2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44616</v>
      </c>
      <c r="E92" s="37">
        <v>1133.8499999999999</v>
      </c>
      <c r="F92" s="37">
        <v>1125.5666666666666</v>
      </c>
      <c r="G92" s="38">
        <v>1113.7333333333331</v>
      </c>
      <c r="H92" s="38">
        <v>1093.6166666666666</v>
      </c>
      <c r="I92" s="38">
        <v>1081.7833333333331</v>
      </c>
      <c r="J92" s="38">
        <v>1145.6833333333332</v>
      </c>
      <c r="K92" s="38">
        <v>1157.5166666666667</v>
      </c>
      <c r="L92" s="38">
        <v>1177.6333333333332</v>
      </c>
      <c r="M92" s="28">
        <v>1137.4000000000001</v>
      </c>
      <c r="N92" s="28">
        <v>1105.45</v>
      </c>
      <c r="O92" s="39">
        <v>28512400</v>
      </c>
      <c r="P92" s="40">
        <v>-5.6758446610934855E-2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44616</v>
      </c>
      <c r="E93" s="37">
        <v>2569.15</v>
      </c>
      <c r="F93" s="37">
        <v>2560.3166666666671</v>
      </c>
      <c r="G93" s="38">
        <v>2521.8333333333339</v>
      </c>
      <c r="H93" s="38">
        <v>2474.5166666666669</v>
      </c>
      <c r="I93" s="38">
        <v>2436.0333333333338</v>
      </c>
      <c r="J93" s="38">
        <v>2607.6333333333341</v>
      </c>
      <c r="K93" s="38">
        <v>2646.1166666666668</v>
      </c>
      <c r="L93" s="38">
        <v>2693.4333333333343</v>
      </c>
      <c r="M93" s="28">
        <v>2598.8000000000002</v>
      </c>
      <c r="N93" s="28">
        <v>2513</v>
      </c>
      <c r="O93" s="39">
        <v>16990800</v>
      </c>
      <c r="P93" s="40">
        <v>-5.6882022471910114E-3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44616</v>
      </c>
      <c r="E94" s="37">
        <v>2226.85</v>
      </c>
      <c r="F94" s="37">
        <v>2218.6833333333329</v>
      </c>
      <c r="G94" s="38">
        <v>2200.4166666666661</v>
      </c>
      <c r="H94" s="38">
        <v>2173.9833333333331</v>
      </c>
      <c r="I94" s="38">
        <v>2155.7166666666662</v>
      </c>
      <c r="J94" s="38">
        <v>2245.1166666666659</v>
      </c>
      <c r="K94" s="38">
        <v>2263.3833333333332</v>
      </c>
      <c r="L94" s="38">
        <v>2289.8166666666657</v>
      </c>
      <c r="M94" s="28">
        <v>2236.9499999999998</v>
      </c>
      <c r="N94" s="28">
        <v>2192.25</v>
      </c>
      <c r="O94" s="39">
        <v>3360200</v>
      </c>
      <c r="P94" s="40">
        <v>2.1896478316404112E-2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44616</v>
      </c>
      <c r="E95" s="37">
        <v>1501.35</v>
      </c>
      <c r="F95" s="37">
        <v>1498.8333333333333</v>
      </c>
      <c r="G95" s="38">
        <v>1478.8666666666666</v>
      </c>
      <c r="H95" s="38">
        <v>1456.3833333333332</v>
      </c>
      <c r="I95" s="38">
        <v>1436.4166666666665</v>
      </c>
      <c r="J95" s="38">
        <v>1521.3166666666666</v>
      </c>
      <c r="K95" s="38">
        <v>1541.2833333333333</v>
      </c>
      <c r="L95" s="38">
        <v>1563.7666666666667</v>
      </c>
      <c r="M95" s="28">
        <v>1518.8</v>
      </c>
      <c r="N95" s="28">
        <v>1476.35</v>
      </c>
      <c r="O95" s="39">
        <v>37785550</v>
      </c>
      <c r="P95" s="40">
        <v>-2.9783928823612485E-2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44616</v>
      </c>
      <c r="E96" s="37">
        <v>626.75</v>
      </c>
      <c r="F96" s="37">
        <v>629.15</v>
      </c>
      <c r="G96" s="38">
        <v>617.79999999999995</v>
      </c>
      <c r="H96" s="38">
        <v>608.85</v>
      </c>
      <c r="I96" s="38">
        <v>597.5</v>
      </c>
      <c r="J96" s="38">
        <v>638.09999999999991</v>
      </c>
      <c r="K96" s="38">
        <v>649.45000000000005</v>
      </c>
      <c r="L96" s="38">
        <v>658.39999999999986</v>
      </c>
      <c r="M96" s="28">
        <v>640.5</v>
      </c>
      <c r="N96" s="28">
        <v>620.20000000000005</v>
      </c>
      <c r="O96" s="39">
        <v>22723800</v>
      </c>
      <c r="P96" s="40">
        <v>3.9710101162615127E-2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44616</v>
      </c>
      <c r="E97" s="37">
        <v>2659.85</v>
      </c>
      <c r="F97" s="37">
        <v>2660.65</v>
      </c>
      <c r="G97" s="38">
        <v>2614.65</v>
      </c>
      <c r="H97" s="38">
        <v>2569.4499999999998</v>
      </c>
      <c r="I97" s="38">
        <v>2523.4499999999998</v>
      </c>
      <c r="J97" s="38">
        <v>2705.8500000000004</v>
      </c>
      <c r="K97" s="38">
        <v>2751.8500000000004</v>
      </c>
      <c r="L97" s="38">
        <v>2797.0500000000006</v>
      </c>
      <c r="M97" s="28">
        <v>2706.65</v>
      </c>
      <c r="N97" s="28">
        <v>2615.4499999999998</v>
      </c>
      <c r="O97" s="39">
        <v>3224100</v>
      </c>
      <c r="P97" s="40">
        <v>-2.9687355042211706E-3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44616</v>
      </c>
      <c r="E98" s="37">
        <v>511.85</v>
      </c>
      <c r="F98" s="37">
        <v>504.59999999999997</v>
      </c>
      <c r="G98" s="38">
        <v>495.69999999999993</v>
      </c>
      <c r="H98" s="38">
        <v>479.54999999999995</v>
      </c>
      <c r="I98" s="38">
        <v>470.64999999999992</v>
      </c>
      <c r="J98" s="38">
        <v>520.75</v>
      </c>
      <c r="K98" s="38">
        <v>529.64999999999986</v>
      </c>
      <c r="L98" s="38">
        <v>545.79999999999995</v>
      </c>
      <c r="M98" s="28">
        <v>513.5</v>
      </c>
      <c r="N98" s="28">
        <v>488.45</v>
      </c>
      <c r="O98" s="39">
        <v>28175750</v>
      </c>
      <c r="P98" s="40">
        <v>6.4581640942323312E-2</v>
      </c>
    </row>
    <row r="99" spans="1:16" ht="12.75" customHeight="1">
      <c r="A99" s="28">
        <v>89</v>
      </c>
      <c r="B99" s="29" t="s">
        <v>120</v>
      </c>
      <c r="C99" s="30" t="s">
        <v>391</v>
      </c>
      <c r="D99" s="31">
        <v>44616</v>
      </c>
      <c r="E99" s="37">
        <v>127.3</v>
      </c>
      <c r="F99" s="37">
        <v>126.13333333333333</v>
      </c>
      <c r="G99" s="38">
        <v>124.06666666666666</v>
      </c>
      <c r="H99" s="38">
        <v>120.83333333333334</v>
      </c>
      <c r="I99" s="38">
        <v>118.76666666666668</v>
      </c>
      <c r="J99" s="38">
        <v>129.36666666666665</v>
      </c>
      <c r="K99" s="38">
        <v>131.43333333333331</v>
      </c>
      <c r="L99" s="38">
        <v>134.66666666666663</v>
      </c>
      <c r="M99" s="28">
        <v>128.19999999999999</v>
      </c>
      <c r="N99" s="28">
        <v>122.9</v>
      </c>
      <c r="O99" s="39">
        <v>15591800</v>
      </c>
      <c r="P99" s="40">
        <v>1.9111860595840361E-2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44616</v>
      </c>
      <c r="E100" s="37">
        <v>290.7</v>
      </c>
      <c r="F100" s="37">
        <v>297.08333333333331</v>
      </c>
      <c r="G100" s="38">
        <v>283.01666666666665</v>
      </c>
      <c r="H100" s="38">
        <v>275.33333333333331</v>
      </c>
      <c r="I100" s="38">
        <v>261.26666666666665</v>
      </c>
      <c r="J100" s="38">
        <v>304.76666666666665</v>
      </c>
      <c r="K100" s="38">
        <v>318.83333333333337</v>
      </c>
      <c r="L100" s="38">
        <v>326.51666666666665</v>
      </c>
      <c r="M100" s="28">
        <v>311.14999999999998</v>
      </c>
      <c r="N100" s="28">
        <v>289.39999999999998</v>
      </c>
      <c r="O100" s="39">
        <v>12101400</v>
      </c>
      <c r="P100" s="40">
        <v>-3.9022298456260721E-2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44616</v>
      </c>
      <c r="E101" s="37">
        <v>2309.5500000000002</v>
      </c>
      <c r="F101" s="37">
        <v>2305.1833333333334</v>
      </c>
      <c r="G101" s="38">
        <v>2288.3666666666668</v>
      </c>
      <c r="H101" s="38">
        <v>2267.1833333333334</v>
      </c>
      <c r="I101" s="38">
        <v>2250.3666666666668</v>
      </c>
      <c r="J101" s="38">
        <v>2326.3666666666668</v>
      </c>
      <c r="K101" s="38">
        <v>2343.1833333333334</v>
      </c>
      <c r="L101" s="38">
        <v>2364.3666666666668</v>
      </c>
      <c r="M101" s="28">
        <v>2322</v>
      </c>
      <c r="N101" s="28">
        <v>2284</v>
      </c>
      <c r="O101" s="39">
        <v>9433500</v>
      </c>
      <c r="P101" s="40">
        <v>-1.162973440201163E-2</v>
      </c>
    </row>
    <row r="102" spans="1:16" ht="12.75" customHeight="1">
      <c r="A102" s="28">
        <v>92</v>
      </c>
      <c r="B102" s="29" t="s">
        <v>44</v>
      </c>
      <c r="C102" s="30" t="s">
        <v>392</v>
      </c>
      <c r="D102" s="31">
        <v>44616</v>
      </c>
      <c r="E102" s="37">
        <v>44241.5</v>
      </c>
      <c r="F102" s="37">
        <v>43876.533333333333</v>
      </c>
      <c r="G102" s="38">
        <v>42565.116666666669</v>
      </c>
      <c r="H102" s="38">
        <v>40888.733333333337</v>
      </c>
      <c r="I102" s="38">
        <v>39577.316666666673</v>
      </c>
      <c r="J102" s="38">
        <v>45552.916666666664</v>
      </c>
      <c r="K102" s="38">
        <v>46864.333333333336</v>
      </c>
      <c r="L102" s="38">
        <v>48540.71666666666</v>
      </c>
      <c r="M102" s="28">
        <v>45187.95</v>
      </c>
      <c r="N102" s="28">
        <v>42200.15</v>
      </c>
      <c r="O102" s="39">
        <v>7650</v>
      </c>
      <c r="P102" s="40">
        <v>3.4482758620689655E-2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44616</v>
      </c>
      <c r="E103" s="37">
        <v>214.9</v>
      </c>
      <c r="F103" s="37">
        <v>213.9</v>
      </c>
      <c r="G103" s="38">
        <v>210.55</v>
      </c>
      <c r="H103" s="38">
        <v>206.20000000000002</v>
      </c>
      <c r="I103" s="38">
        <v>202.85000000000002</v>
      </c>
      <c r="J103" s="38">
        <v>218.25</v>
      </c>
      <c r="K103" s="38">
        <v>221.59999999999997</v>
      </c>
      <c r="L103" s="38">
        <v>225.95</v>
      </c>
      <c r="M103" s="28">
        <v>217.25</v>
      </c>
      <c r="N103" s="28">
        <v>209.55</v>
      </c>
      <c r="O103" s="39">
        <v>35231500</v>
      </c>
      <c r="P103" s="40">
        <v>-1.405396026719875E-2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44616</v>
      </c>
      <c r="E104" s="37">
        <v>811.45</v>
      </c>
      <c r="F104" s="37">
        <v>805.55000000000007</v>
      </c>
      <c r="G104" s="38">
        <v>796.10000000000014</v>
      </c>
      <c r="H104" s="38">
        <v>780.75000000000011</v>
      </c>
      <c r="I104" s="38">
        <v>771.30000000000018</v>
      </c>
      <c r="J104" s="38">
        <v>820.90000000000009</v>
      </c>
      <c r="K104" s="38">
        <v>830.35000000000014</v>
      </c>
      <c r="L104" s="38">
        <v>845.7</v>
      </c>
      <c r="M104" s="28">
        <v>815</v>
      </c>
      <c r="N104" s="28">
        <v>790.2</v>
      </c>
      <c r="O104" s="39">
        <v>89683000</v>
      </c>
      <c r="P104" s="40">
        <v>-6.822857142857143E-2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44616</v>
      </c>
      <c r="E105" s="37">
        <v>1374.8</v>
      </c>
      <c r="F105" s="37">
        <v>1383.8666666666666</v>
      </c>
      <c r="G105" s="38">
        <v>1362.8833333333332</v>
      </c>
      <c r="H105" s="38">
        <v>1350.9666666666667</v>
      </c>
      <c r="I105" s="38">
        <v>1329.9833333333333</v>
      </c>
      <c r="J105" s="38">
        <v>1395.7833333333331</v>
      </c>
      <c r="K105" s="38">
        <v>1416.7666666666662</v>
      </c>
      <c r="L105" s="38">
        <v>1428.6833333333329</v>
      </c>
      <c r="M105" s="28">
        <v>1404.85</v>
      </c>
      <c r="N105" s="28">
        <v>1371.95</v>
      </c>
      <c r="O105" s="39">
        <v>2978825</v>
      </c>
      <c r="P105" s="40">
        <v>-1.4621116265991847E-2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44616</v>
      </c>
      <c r="E106" s="37">
        <v>558.6</v>
      </c>
      <c r="F106" s="37">
        <v>561.08333333333337</v>
      </c>
      <c r="G106" s="38">
        <v>550.7166666666667</v>
      </c>
      <c r="H106" s="38">
        <v>542.83333333333337</v>
      </c>
      <c r="I106" s="38">
        <v>532.4666666666667</v>
      </c>
      <c r="J106" s="38">
        <v>568.9666666666667</v>
      </c>
      <c r="K106" s="38">
        <v>579.33333333333326</v>
      </c>
      <c r="L106" s="38">
        <v>587.2166666666667</v>
      </c>
      <c r="M106" s="28">
        <v>571.45000000000005</v>
      </c>
      <c r="N106" s="28">
        <v>553.20000000000005</v>
      </c>
      <c r="O106" s="39">
        <v>5229000</v>
      </c>
      <c r="P106" s="40">
        <v>9.9956540634506732E-3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44616</v>
      </c>
      <c r="E107" s="37">
        <v>10.75</v>
      </c>
      <c r="F107" s="37">
        <v>10.9</v>
      </c>
      <c r="G107" s="38">
        <v>10.5</v>
      </c>
      <c r="H107" s="38">
        <v>10.25</v>
      </c>
      <c r="I107" s="38">
        <v>9.85</v>
      </c>
      <c r="J107" s="38">
        <v>11.15</v>
      </c>
      <c r="K107" s="38">
        <v>11.550000000000002</v>
      </c>
      <c r="L107" s="38">
        <v>11.8</v>
      </c>
      <c r="M107" s="28">
        <v>11.3</v>
      </c>
      <c r="N107" s="28">
        <v>10.65</v>
      </c>
      <c r="O107" s="39">
        <v>687470000</v>
      </c>
      <c r="P107" s="40">
        <v>1.5090439276485788E-2</v>
      </c>
    </row>
    <row r="108" spans="1:16" ht="12.75" customHeight="1">
      <c r="A108" s="28">
        <v>98</v>
      </c>
      <c r="B108" s="29" t="s">
        <v>63</v>
      </c>
      <c r="C108" s="30" t="s">
        <v>396</v>
      </c>
      <c r="D108" s="31">
        <v>44616</v>
      </c>
      <c r="E108" s="37">
        <v>67.849999999999994</v>
      </c>
      <c r="F108" s="37">
        <v>67.166666666666657</v>
      </c>
      <c r="G108" s="38">
        <v>65.783333333333317</v>
      </c>
      <c r="H108" s="38">
        <v>63.716666666666654</v>
      </c>
      <c r="I108" s="38">
        <v>62.333333333333314</v>
      </c>
      <c r="J108" s="38">
        <v>69.23333333333332</v>
      </c>
      <c r="K108" s="38">
        <v>70.616666666666646</v>
      </c>
      <c r="L108" s="38">
        <v>72.683333333333323</v>
      </c>
      <c r="M108" s="28">
        <v>68.55</v>
      </c>
      <c r="N108" s="28">
        <v>65.099999999999994</v>
      </c>
      <c r="O108" s="39">
        <v>83840000</v>
      </c>
      <c r="P108" s="40">
        <v>9.2947464476600183E-2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44616</v>
      </c>
      <c r="E109" s="37">
        <v>47.7</v>
      </c>
      <c r="F109" s="37">
        <v>47.433333333333337</v>
      </c>
      <c r="G109" s="38">
        <v>46.966666666666676</v>
      </c>
      <c r="H109" s="38">
        <v>46.233333333333341</v>
      </c>
      <c r="I109" s="38">
        <v>45.76666666666668</v>
      </c>
      <c r="J109" s="38">
        <v>48.166666666666671</v>
      </c>
      <c r="K109" s="38">
        <v>48.63333333333334</v>
      </c>
      <c r="L109" s="38">
        <v>49.366666666666667</v>
      </c>
      <c r="M109" s="28">
        <v>47.9</v>
      </c>
      <c r="N109" s="28">
        <v>46.7</v>
      </c>
      <c r="O109" s="39">
        <v>161349600</v>
      </c>
      <c r="P109" s="40">
        <v>-2.5279957084422988E-2</v>
      </c>
    </row>
    <row r="110" spans="1:16" ht="12.75" customHeight="1">
      <c r="A110" s="28">
        <v>100</v>
      </c>
      <c r="B110" s="29" t="s">
        <v>44</v>
      </c>
      <c r="C110" s="30" t="s">
        <v>407</v>
      </c>
      <c r="D110" s="31">
        <v>44616</v>
      </c>
      <c r="E110" s="37">
        <v>233.85</v>
      </c>
      <c r="F110" s="37">
        <v>233.66666666666666</v>
      </c>
      <c r="G110" s="38">
        <v>229.48333333333332</v>
      </c>
      <c r="H110" s="38">
        <v>225.11666666666667</v>
      </c>
      <c r="I110" s="38">
        <v>220.93333333333334</v>
      </c>
      <c r="J110" s="38">
        <v>238.0333333333333</v>
      </c>
      <c r="K110" s="38">
        <v>242.21666666666664</v>
      </c>
      <c r="L110" s="38">
        <v>246.58333333333329</v>
      </c>
      <c r="M110" s="28">
        <v>237.85</v>
      </c>
      <c r="N110" s="28">
        <v>229.3</v>
      </c>
      <c r="O110" s="39">
        <v>44272500</v>
      </c>
      <c r="P110" s="40">
        <v>4.998221273568125E-2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44616</v>
      </c>
      <c r="E111" s="37">
        <v>399.75</v>
      </c>
      <c r="F111" s="37">
        <v>397.06666666666666</v>
      </c>
      <c r="G111" s="38">
        <v>393.48333333333335</v>
      </c>
      <c r="H111" s="38">
        <v>387.2166666666667</v>
      </c>
      <c r="I111" s="38">
        <v>383.63333333333338</v>
      </c>
      <c r="J111" s="38">
        <v>403.33333333333331</v>
      </c>
      <c r="K111" s="38">
        <v>406.91666666666669</v>
      </c>
      <c r="L111" s="38">
        <v>413.18333333333328</v>
      </c>
      <c r="M111" s="28">
        <v>400.65</v>
      </c>
      <c r="N111" s="28">
        <v>390.8</v>
      </c>
      <c r="O111" s="39">
        <v>18675250</v>
      </c>
      <c r="P111" s="40">
        <v>1.4263311179150176E-2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44616</v>
      </c>
      <c r="E112" s="37">
        <v>223.9</v>
      </c>
      <c r="F112" s="37">
        <v>220.6</v>
      </c>
      <c r="G112" s="38">
        <v>216.2</v>
      </c>
      <c r="H112" s="38">
        <v>208.5</v>
      </c>
      <c r="I112" s="38">
        <v>204.1</v>
      </c>
      <c r="J112" s="38">
        <v>228.29999999999998</v>
      </c>
      <c r="K112" s="38">
        <v>232.70000000000002</v>
      </c>
      <c r="L112" s="38">
        <v>240.39999999999998</v>
      </c>
      <c r="M112" s="28">
        <v>225</v>
      </c>
      <c r="N112" s="28">
        <v>212.9</v>
      </c>
      <c r="O112" s="39">
        <v>18702300</v>
      </c>
      <c r="P112" s="40">
        <v>0.17840851495184998</v>
      </c>
    </row>
    <row r="113" spans="1:16" ht="12.75" customHeight="1">
      <c r="A113" s="28">
        <v>103</v>
      </c>
      <c r="B113" s="29" t="s">
        <v>42</v>
      </c>
      <c r="C113" s="30" t="s">
        <v>404</v>
      </c>
      <c r="D113" s="31">
        <v>44616</v>
      </c>
      <c r="E113" s="37">
        <v>231.7</v>
      </c>
      <c r="F113" s="37">
        <v>231.08333333333334</v>
      </c>
      <c r="G113" s="38">
        <v>223.7166666666667</v>
      </c>
      <c r="H113" s="38">
        <v>215.73333333333335</v>
      </c>
      <c r="I113" s="38">
        <v>208.3666666666667</v>
      </c>
      <c r="J113" s="38">
        <v>239.06666666666669</v>
      </c>
      <c r="K113" s="38">
        <v>246.43333333333331</v>
      </c>
      <c r="L113" s="38">
        <v>254.41666666666669</v>
      </c>
      <c r="M113" s="28">
        <v>238.45</v>
      </c>
      <c r="N113" s="28">
        <v>223.1</v>
      </c>
      <c r="O113" s="39">
        <v>13493700</v>
      </c>
      <c r="P113" s="40">
        <v>5.1763110307414102E-2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44616</v>
      </c>
      <c r="E114" s="37">
        <v>4915.3</v>
      </c>
      <c r="F114" s="37">
        <v>4882.55</v>
      </c>
      <c r="G114" s="38">
        <v>4771.1000000000004</v>
      </c>
      <c r="H114" s="38">
        <v>4626.9000000000005</v>
      </c>
      <c r="I114" s="38">
        <v>4515.4500000000007</v>
      </c>
      <c r="J114" s="38">
        <v>5026.75</v>
      </c>
      <c r="K114" s="38">
        <v>5138.1999999999989</v>
      </c>
      <c r="L114" s="38">
        <v>5282.4</v>
      </c>
      <c r="M114" s="28">
        <v>4994</v>
      </c>
      <c r="N114" s="28">
        <v>4738.3500000000004</v>
      </c>
      <c r="O114" s="39">
        <v>347850</v>
      </c>
      <c r="P114" s="40">
        <v>-1.1930123561994035E-2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44616</v>
      </c>
      <c r="E115" s="37">
        <v>1951.65</v>
      </c>
      <c r="F115" s="37">
        <v>1929.2166666666665</v>
      </c>
      <c r="G115" s="38">
        <v>1891.4333333333329</v>
      </c>
      <c r="H115" s="38">
        <v>1831.2166666666665</v>
      </c>
      <c r="I115" s="38">
        <v>1793.4333333333329</v>
      </c>
      <c r="J115" s="38">
        <v>1989.4333333333329</v>
      </c>
      <c r="K115" s="38">
        <v>2027.2166666666662</v>
      </c>
      <c r="L115" s="38">
        <v>2087.4333333333329</v>
      </c>
      <c r="M115" s="28">
        <v>1967</v>
      </c>
      <c r="N115" s="28">
        <v>1869</v>
      </c>
      <c r="O115" s="39">
        <v>3096500</v>
      </c>
      <c r="P115" s="40">
        <v>-5.7597200030434455E-2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44616</v>
      </c>
      <c r="E116" s="37">
        <v>925.25</v>
      </c>
      <c r="F116" s="37">
        <v>911.81666666666661</v>
      </c>
      <c r="G116" s="38">
        <v>894.43333333333317</v>
      </c>
      <c r="H116" s="38">
        <v>863.61666666666656</v>
      </c>
      <c r="I116" s="38">
        <v>846.23333333333312</v>
      </c>
      <c r="J116" s="38">
        <v>942.63333333333321</v>
      </c>
      <c r="K116" s="38">
        <v>960.01666666666665</v>
      </c>
      <c r="L116" s="38">
        <v>990.83333333333326</v>
      </c>
      <c r="M116" s="28">
        <v>929.2</v>
      </c>
      <c r="N116" s="28">
        <v>881</v>
      </c>
      <c r="O116" s="39">
        <v>30348000</v>
      </c>
      <c r="P116" s="40">
        <v>-8.0923437542587698E-2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44616</v>
      </c>
      <c r="E117" s="37">
        <v>257.25</v>
      </c>
      <c r="F117" s="37">
        <v>256.25</v>
      </c>
      <c r="G117" s="38">
        <v>253.85000000000002</v>
      </c>
      <c r="H117" s="38">
        <v>250.45000000000002</v>
      </c>
      <c r="I117" s="38">
        <v>248.05000000000004</v>
      </c>
      <c r="J117" s="38">
        <v>259.64999999999998</v>
      </c>
      <c r="K117" s="38">
        <v>262.04999999999995</v>
      </c>
      <c r="L117" s="38">
        <v>265.45</v>
      </c>
      <c r="M117" s="28">
        <v>258.64999999999998</v>
      </c>
      <c r="N117" s="28">
        <v>252.85</v>
      </c>
      <c r="O117" s="39">
        <v>9931600</v>
      </c>
      <c r="P117" s="40">
        <v>6.5266742338251985E-3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44616</v>
      </c>
      <c r="E118" s="37">
        <v>1771.35</v>
      </c>
      <c r="F118" s="37">
        <v>1761.7166666666665</v>
      </c>
      <c r="G118" s="38">
        <v>1743.883333333333</v>
      </c>
      <c r="H118" s="38">
        <v>1716.4166666666665</v>
      </c>
      <c r="I118" s="38">
        <v>1698.583333333333</v>
      </c>
      <c r="J118" s="38">
        <v>1789.1833333333329</v>
      </c>
      <c r="K118" s="38">
        <v>1807.0166666666664</v>
      </c>
      <c r="L118" s="38">
        <v>1834.4833333333329</v>
      </c>
      <c r="M118" s="28">
        <v>1779.55</v>
      </c>
      <c r="N118" s="28">
        <v>1734.25</v>
      </c>
      <c r="O118" s="39">
        <v>41878200</v>
      </c>
      <c r="P118" s="40">
        <v>1.5982765396876229E-2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44616</v>
      </c>
      <c r="E119" s="37">
        <v>118.2</v>
      </c>
      <c r="F119" s="37">
        <v>118.76666666666667</v>
      </c>
      <c r="G119" s="38">
        <v>115.48333333333333</v>
      </c>
      <c r="H119" s="38">
        <v>112.76666666666667</v>
      </c>
      <c r="I119" s="38">
        <v>109.48333333333333</v>
      </c>
      <c r="J119" s="38">
        <v>121.48333333333333</v>
      </c>
      <c r="K119" s="38">
        <v>124.76666666666667</v>
      </c>
      <c r="L119" s="38">
        <v>127.48333333333333</v>
      </c>
      <c r="M119" s="28">
        <v>122.05</v>
      </c>
      <c r="N119" s="28">
        <v>116.05</v>
      </c>
      <c r="O119" s="39">
        <v>42724500</v>
      </c>
      <c r="P119" s="40">
        <v>6.1531007751937983E-2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44616</v>
      </c>
      <c r="E120" s="37">
        <v>1041.9000000000001</v>
      </c>
      <c r="F120" s="37">
        <v>1038.1833333333334</v>
      </c>
      <c r="G120" s="38">
        <v>1030.2166666666667</v>
      </c>
      <c r="H120" s="38">
        <v>1018.5333333333333</v>
      </c>
      <c r="I120" s="38">
        <v>1010.5666666666666</v>
      </c>
      <c r="J120" s="38">
        <v>1049.8666666666668</v>
      </c>
      <c r="K120" s="38">
        <v>1057.8333333333335</v>
      </c>
      <c r="L120" s="38">
        <v>1069.5166666666669</v>
      </c>
      <c r="M120" s="28">
        <v>1046.1500000000001</v>
      </c>
      <c r="N120" s="28">
        <v>1026.5</v>
      </c>
      <c r="O120" s="39">
        <v>1285650</v>
      </c>
      <c r="P120" s="40">
        <v>-4.1826420355524571E-3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44616</v>
      </c>
      <c r="E121" s="37">
        <v>856.3</v>
      </c>
      <c r="F121" s="37">
        <v>868.20000000000016</v>
      </c>
      <c r="G121" s="38">
        <v>835.0500000000003</v>
      </c>
      <c r="H121" s="38">
        <v>813.80000000000018</v>
      </c>
      <c r="I121" s="38">
        <v>780.65000000000032</v>
      </c>
      <c r="J121" s="38">
        <v>889.45000000000027</v>
      </c>
      <c r="K121" s="38">
        <v>922.60000000000014</v>
      </c>
      <c r="L121" s="38">
        <v>943.85000000000025</v>
      </c>
      <c r="M121" s="28">
        <v>901.35</v>
      </c>
      <c r="N121" s="28">
        <v>846.95</v>
      </c>
      <c r="O121" s="39">
        <v>9624125</v>
      </c>
      <c r="P121" s="40">
        <v>0.15487190256194877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44616</v>
      </c>
      <c r="E122" s="37">
        <v>223.8</v>
      </c>
      <c r="F122" s="37">
        <v>221.26666666666668</v>
      </c>
      <c r="G122" s="38">
        <v>217.63333333333335</v>
      </c>
      <c r="H122" s="38">
        <v>211.46666666666667</v>
      </c>
      <c r="I122" s="38">
        <v>207.83333333333334</v>
      </c>
      <c r="J122" s="38">
        <v>227.43333333333337</v>
      </c>
      <c r="K122" s="38">
        <v>231.06666666666669</v>
      </c>
      <c r="L122" s="38">
        <v>237.23333333333338</v>
      </c>
      <c r="M122" s="28">
        <v>224.9</v>
      </c>
      <c r="N122" s="28">
        <v>215.1</v>
      </c>
      <c r="O122" s="39">
        <v>199488000</v>
      </c>
      <c r="P122" s="40">
        <v>-3.228810928283142E-2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44616</v>
      </c>
      <c r="E123" s="37">
        <v>412.9</v>
      </c>
      <c r="F123" s="37">
        <v>404.89999999999992</v>
      </c>
      <c r="G123" s="38">
        <v>394.34999999999985</v>
      </c>
      <c r="H123" s="38">
        <v>375.79999999999995</v>
      </c>
      <c r="I123" s="38">
        <v>365.24999999999989</v>
      </c>
      <c r="J123" s="38">
        <v>423.44999999999982</v>
      </c>
      <c r="K123" s="38">
        <v>433.99999999999989</v>
      </c>
      <c r="L123" s="38">
        <v>452.54999999999978</v>
      </c>
      <c r="M123" s="28">
        <v>415.45</v>
      </c>
      <c r="N123" s="28">
        <v>386.35</v>
      </c>
      <c r="O123" s="39">
        <v>33290000</v>
      </c>
      <c r="P123" s="40">
        <v>6.2051363853884191E-2</v>
      </c>
    </row>
    <row r="124" spans="1:16" ht="12.75" customHeight="1">
      <c r="A124" s="28">
        <v>114</v>
      </c>
      <c r="B124" s="29" t="s">
        <v>42</v>
      </c>
      <c r="C124" s="30" t="s">
        <v>416</v>
      </c>
      <c r="D124" s="31">
        <v>44616</v>
      </c>
      <c r="E124" s="37">
        <v>3360.95</v>
      </c>
      <c r="F124" s="37">
        <v>3350.1</v>
      </c>
      <c r="G124" s="38">
        <v>3316.5</v>
      </c>
      <c r="H124" s="38">
        <v>3272.05</v>
      </c>
      <c r="I124" s="38">
        <v>3238.4500000000003</v>
      </c>
      <c r="J124" s="38">
        <v>3394.5499999999997</v>
      </c>
      <c r="K124" s="38">
        <v>3428.1499999999992</v>
      </c>
      <c r="L124" s="38">
        <v>3472.5999999999995</v>
      </c>
      <c r="M124" s="28">
        <v>3383.7</v>
      </c>
      <c r="N124" s="28">
        <v>3305.65</v>
      </c>
      <c r="O124" s="39">
        <v>307650</v>
      </c>
      <c r="P124" s="40">
        <v>3.5945786682380673E-2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44616</v>
      </c>
      <c r="E125" s="37">
        <v>657.3</v>
      </c>
      <c r="F125" s="37">
        <v>649.26666666666665</v>
      </c>
      <c r="G125" s="38">
        <v>637.0333333333333</v>
      </c>
      <c r="H125" s="38">
        <v>616.76666666666665</v>
      </c>
      <c r="I125" s="38">
        <v>604.5333333333333</v>
      </c>
      <c r="J125" s="38">
        <v>669.5333333333333</v>
      </c>
      <c r="K125" s="38">
        <v>681.76666666666665</v>
      </c>
      <c r="L125" s="38">
        <v>702.0333333333333</v>
      </c>
      <c r="M125" s="28">
        <v>661.5</v>
      </c>
      <c r="N125" s="28">
        <v>629</v>
      </c>
      <c r="O125" s="39">
        <v>42672150</v>
      </c>
      <c r="P125" s="40">
        <v>2.0237557291330449E-2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44616</v>
      </c>
      <c r="E126" s="37">
        <v>3447.75</v>
      </c>
      <c r="F126" s="37">
        <v>3427.8833333333337</v>
      </c>
      <c r="G126" s="38">
        <v>3392.9166666666674</v>
      </c>
      <c r="H126" s="38">
        <v>3338.0833333333339</v>
      </c>
      <c r="I126" s="38">
        <v>3303.1166666666677</v>
      </c>
      <c r="J126" s="38">
        <v>3482.7166666666672</v>
      </c>
      <c r="K126" s="38">
        <v>3517.6833333333334</v>
      </c>
      <c r="L126" s="38">
        <v>3572.5166666666669</v>
      </c>
      <c r="M126" s="28">
        <v>3462.85</v>
      </c>
      <c r="N126" s="28">
        <v>3373.05</v>
      </c>
      <c r="O126" s="39">
        <v>2029625</v>
      </c>
      <c r="P126" s="40">
        <v>1.3672118866275441E-2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44616</v>
      </c>
      <c r="E127" s="37">
        <v>1893.45</v>
      </c>
      <c r="F127" s="37">
        <v>1880.9666666666665</v>
      </c>
      <c r="G127" s="38">
        <v>1849.7333333333329</v>
      </c>
      <c r="H127" s="38">
        <v>1806.0166666666664</v>
      </c>
      <c r="I127" s="38">
        <v>1774.7833333333328</v>
      </c>
      <c r="J127" s="38">
        <v>1924.6833333333329</v>
      </c>
      <c r="K127" s="38">
        <v>1955.9166666666665</v>
      </c>
      <c r="L127" s="38">
        <v>1999.633333333333</v>
      </c>
      <c r="M127" s="28">
        <v>1912.2</v>
      </c>
      <c r="N127" s="28">
        <v>1837.25</v>
      </c>
      <c r="O127" s="39">
        <v>14124800</v>
      </c>
      <c r="P127" s="40">
        <v>1.0965100632712074E-2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44616</v>
      </c>
      <c r="E128" s="37">
        <v>76.7</v>
      </c>
      <c r="F128" s="37">
        <v>76.216666666666683</v>
      </c>
      <c r="G128" s="38">
        <v>75.28333333333336</v>
      </c>
      <c r="H128" s="38">
        <v>73.866666666666674</v>
      </c>
      <c r="I128" s="38">
        <v>72.933333333333351</v>
      </c>
      <c r="J128" s="38">
        <v>77.633333333333368</v>
      </c>
      <c r="K128" s="38">
        <v>78.566666666666677</v>
      </c>
      <c r="L128" s="38">
        <v>79.983333333333377</v>
      </c>
      <c r="M128" s="28">
        <v>77.150000000000006</v>
      </c>
      <c r="N128" s="28">
        <v>74.8</v>
      </c>
      <c r="O128" s="39">
        <v>66653356</v>
      </c>
      <c r="P128" s="40">
        <v>-4.8171275646743977E-2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44616</v>
      </c>
      <c r="E129" s="37">
        <v>2926.35</v>
      </c>
      <c r="F129" s="37">
        <v>2915.9499999999994</v>
      </c>
      <c r="G129" s="38">
        <v>2887.3499999999985</v>
      </c>
      <c r="H129" s="38">
        <v>2848.349999999999</v>
      </c>
      <c r="I129" s="38">
        <v>2819.7499999999982</v>
      </c>
      <c r="J129" s="38">
        <v>2954.9499999999989</v>
      </c>
      <c r="K129" s="38">
        <v>2983.55</v>
      </c>
      <c r="L129" s="38">
        <v>3022.5499999999993</v>
      </c>
      <c r="M129" s="28">
        <v>2944.55</v>
      </c>
      <c r="N129" s="28">
        <v>2876.95</v>
      </c>
      <c r="O129" s="39">
        <v>742000</v>
      </c>
      <c r="P129" s="40">
        <v>1.3142174432497013E-2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44616</v>
      </c>
      <c r="E130" s="37">
        <v>525.25</v>
      </c>
      <c r="F130" s="37">
        <v>519.5</v>
      </c>
      <c r="G130" s="38">
        <v>511</v>
      </c>
      <c r="H130" s="38">
        <v>496.75</v>
      </c>
      <c r="I130" s="38">
        <v>488.25</v>
      </c>
      <c r="J130" s="38">
        <v>533.75</v>
      </c>
      <c r="K130" s="38">
        <v>542.25</v>
      </c>
      <c r="L130" s="38">
        <v>556.5</v>
      </c>
      <c r="M130" s="28">
        <v>528</v>
      </c>
      <c r="N130" s="28">
        <v>505.25</v>
      </c>
      <c r="O130" s="39">
        <v>4767300</v>
      </c>
      <c r="P130" s="40">
        <v>2.2981846272692161E-2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44616</v>
      </c>
      <c r="E131" s="37">
        <v>389</v>
      </c>
      <c r="F131" s="37">
        <v>389.38333333333338</v>
      </c>
      <c r="G131" s="38">
        <v>381.16666666666674</v>
      </c>
      <c r="H131" s="38">
        <v>373.33333333333337</v>
      </c>
      <c r="I131" s="38">
        <v>365.11666666666673</v>
      </c>
      <c r="J131" s="38">
        <v>397.21666666666675</v>
      </c>
      <c r="K131" s="38">
        <v>405.43333333333334</v>
      </c>
      <c r="L131" s="38">
        <v>413.26666666666677</v>
      </c>
      <c r="M131" s="28">
        <v>397.6</v>
      </c>
      <c r="N131" s="28">
        <v>381.55</v>
      </c>
      <c r="O131" s="39">
        <v>21502000</v>
      </c>
      <c r="P131" s="40">
        <v>-2.0421423930195859E-3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44616</v>
      </c>
      <c r="E132" s="37">
        <v>1992.75</v>
      </c>
      <c r="F132" s="37">
        <v>1972.7166666666665</v>
      </c>
      <c r="G132" s="38">
        <v>1940.7333333333329</v>
      </c>
      <c r="H132" s="38">
        <v>1888.7166666666665</v>
      </c>
      <c r="I132" s="38">
        <v>1856.7333333333329</v>
      </c>
      <c r="J132" s="38">
        <v>2024.7333333333329</v>
      </c>
      <c r="K132" s="38">
        <v>2056.7166666666662</v>
      </c>
      <c r="L132" s="38">
        <v>2108.7333333333327</v>
      </c>
      <c r="M132" s="28">
        <v>2004.7</v>
      </c>
      <c r="N132" s="28">
        <v>1920.7</v>
      </c>
      <c r="O132" s="39">
        <v>13718925</v>
      </c>
      <c r="P132" s="40">
        <v>-6.868131868131868E-3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44616</v>
      </c>
      <c r="E133" s="37">
        <v>6300.05</v>
      </c>
      <c r="F133" s="37">
        <v>6317.8499999999995</v>
      </c>
      <c r="G133" s="38">
        <v>6195.6999999999989</v>
      </c>
      <c r="H133" s="38">
        <v>6091.3499999999995</v>
      </c>
      <c r="I133" s="38">
        <v>5969.1999999999989</v>
      </c>
      <c r="J133" s="38">
        <v>6422.1999999999989</v>
      </c>
      <c r="K133" s="38">
        <v>6544.3499999999985</v>
      </c>
      <c r="L133" s="38">
        <v>6648.6999999999989</v>
      </c>
      <c r="M133" s="28">
        <v>6440</v>
      </c>
      <c r="N133" s="28">
        <v>6213.5</v>
      </c>
      <c r="O133" s="39">
        <v>1036800</v>
      </c>
      <c r="P133" s="40">
        <v>1.9318684559799439E-2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44616</v>
      </c>
      <c r="E134" s="37">
        <v>4716</v>
      </c>
      <c r="F134" s="37">
        <v>4700.8</v>
      </c>
      <c r="G134" s="38">
        <v>4629.6500000000005</v>
      </c>
      <c r="H134" s="38">
        <v>4543.3</v>
      </c>
      <c r="I134" s="38">
        <v>4472.1500000000005</v>
      </c>
      <c r="J134" s="38">
        <v>4787.1500000000005</v>
      </c>
      <c r="K134" s="38">
        <v>4858.3</v>
      </c>
      <c r="L134" s="38">
        <v>4944.6500000000005</v>
      </c>
      <c r="M134" s="28">
        <v>4771.95</v>
      </c>
      <c r="N134" s="28">
        <v>4614.45</v>
      </c>
      <c r="O134" s="39">
        <v>794200</v>
      </c>
      <c r="P134" s="40">
        <v>4.665260938323669E-2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44616</v>
      </c>
      <c r="E135" s="37">
        <v>907.5</v>
      </c>
      <c r="F135" s="37">
        <v>910.88333333333333</v>
      </c>
      <c r="G135" s="38">
        <v>897.81666666666661</v>
      </c>
      <c r="H135" s="38">
        <v>888.13333333333333</v>
      </c>
      <c r="I135" s="38">
        <v>875.06666666666661</v>
      </c>
      <c r="J135" s="38">
        <v>920.56666666666661</v>
      </c>
      <c r="K135" s="38">
        <v>933.63333333333344</v>
      </c>
      <c r="L135" s="38">
        <v>943.31666666666661</v>
      </c>
      <c r="M135" s="28">
        <v>923.95</v>
      </c>
      <c r="N135" s="28">
        <v>901.2</v>
      </c>
      <c r="O135" s="39">
        <v>6373300</v>
      </c>
      <c r="P135" s="40">
        <v>2.5437636761487966E-2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44616</v>
      </c>
      <c r="E136" s="37">
        <v>873.05</v>
      </c>
      <c r="F136" s="37">
        <v>878.05000000000007</v>
      </c>
      <c r="G136" s="38">
        <v>860.60000000000014</v>
      </c>
      <c r="H136" s="38">
        <v>848.15000000000009</v>
      </c>
      <c r="I136" s="38">
        <v>830.70000000000016</v>
      </c>
      <c r="J136" s="38">
        <v>890.50000000000011</v>
      </c>
      <c r="K136" s="38">
        <v>907.95000000000016</v>
      </c>
      <c r="L136" s="38">
        <v>920.40000000000009</v>
      </c>
      <c r="M136" s="28">
        <v>895.5</v>
      </c>
      <c r="N136" s="28">
        <v>865.6</v>
      </c>
      <c r="O136" s="39">
        <v>11269300</v>
      </c>
      <c r="P136" s="40">
        <v>7.7621283255086071E-3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44616</v>
      </c>
      <c r="E137" s="37">
        <v>167.65</v>
      </c>
      <c r="F137" s="37">
        <v>165.81666666666669</v>
      </c>
      <c r="G137" s="38">
        <v>162.93333333333339</v>
      </c>
      <c r="H137" s="38">
        <v>158.2166666666667</v>
      </c>
      <c r="I137" s="38">
        <v>155.3333333333334</v>
      </c>
      <c r="J137" s="38">
        <v>170.53333333333339</v>
      </c>
      <c r="K137" s="38">
        <v>173.41666666666666</v>
      </c>
      <c r="L137" s="38">
        <v>178.13333333333338</v>
      </c>
      <c r="M137" s="28">
        <v>168.7</v>
      </c>
      <c r="N137" s="28">
        <v>161.1</v>
      </c>
      <c r="O137" s="39">
        <v>32152000</v>
      </c>
      <c r="P137" s="40">
        <v>6.224395401083653E-2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44616</v>
      </c>
      <c r="E138" s="37">
        <v>159.1</v>
      </c>
      <c r="F138" s="37">
        <v>158.45000000000002</v>
      </c>
      <c r="G138" s="38">
        <v>156.25000000000003</v>
      </c>
      <c r="H138" s="38">
        <v>153.4</v>
      </c>
      <c r="I138" s="38">
        <v>151.20000000000002</v>
      </c>
      <c r="J138" s="38">
        <v>161.30000000000004</v>
      </c>
      <c r="K138" s="38">
        <v>163.50000000000003</v>
      </c>
      <c r="L138" s="38">
        <v>166.35000000000005</v>
      </c>
      <c r="M138" s="28">
        <v>160.65</v>
      </c>
      <c r="N138" s="28">
        <v>155.6</v>
      </c>
      <c r="O138" s="39">
        <v>19137000</v>
      </c>
      <c r="P138" s="40">
        <v>-7.1595330739299612E-3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44616</v>
      </c>
      <c r="E139" s="37">
        <v>492.2</v>
      </c>
      <c r="F139" s="37">
        <v>490.41666666666669</v>
      </c>
      <c r="G139" s="38">
        <v>483.48333333333335</v>
      </c>
      <c r="H139" s="38">
        <v>474.76666666666665</v>
      </c>
      <c r="I139" s="38">
        <v>467.83333333333331</v>
      </c>
      <c r="J139" s="38">
        <v>499.13333333333338</v>
      </c>
      <c r="K139" s="38">
        <v>506.06666666666666</v>
      </c>
      <c r="L139" s="38">
        <v>514.78333333333342</v>
      </c>
      <c r="M139" s="28">
        <v>497.35</v>
      </c>
      <c r="N139" s="28">
        <v>481.7</v>
      </c>
      <c r="O139" s="39">
        <v>8817000</v>
      </c>
      <c r="P139" s="40">
        <v>2.2735023303398884E-3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44616</v>
      </c>
      <c r="E140" s="37">
        <v>8566.15</v>
      </c>
      <c r="F140" s="37">
        <v>8594.9333333333343</v>
      </c>
      <c r="G140" s="38">
        <v>8351.8666666666686</v>
      </c>
      <c r="H140" s="38">
        <v>8137.5833333333339</v>
      </c>
      <c r="I140" s="38">
        <v>7894.5166666666682</v>
      </c>
      <c r="J140" s="38">
        <v>8809.216666666669</v>
      </c>
      <c r="K140" s="38">
        <v>9052.2833333333347</v>
      </c>
      <c r="L140" s="38">
        <v>9266.5666666666693</v>
      </c>
      <c r="M140" s="28">
        <v>8838</v>
      </c>
      <c r="N140" s="28">
        <v>8380.65</v>
      </c>
      <c r="O140" s="39">
        <v>2693300</v>
      </c>
      <c r="P140" s="40">
        <v>9.2557895525743842E-3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44616</v>
      </c>
      <c r="E141" s="37">
        <v>884.5</v>
      </c>
      <c r="F141" s="37">
        <v>878.7833333333333</v>
      </c>
      <c r="G141" s="38">
        <v>867.96666666666658</v>
      </c>
      <c r="H141" s="38">
        <v>851.43333333333328</v>
      </c>
      <c r="I141" s="38">
        <v>840.61666666666656</v>
      </c>
      <c r="J141" s="38">
        <v>895.31666666666661</v>
      </c>
      <c r="K141" s="38">
        <v>906.13333333333321</v>
      </c>
      <c r="L141" s="38">
        <v>922.66666666666663</v>
      </c>
      <c r="M141" s="28">
        <v>889.6</v>
      </c>
      <c r="N141" s="28">
        <v>862.25</v>
      </c>
      <c r="O141" s="39">
        <v>15583750</v>
      </c>
      <c r="P141" s="40">
        <v>-2.6091711585032418E-2</v>
      </c>
    </row>
    <row r="142" spans="1:16" ht="12.75" customHeight="1">
      <c r="A142" s="28">
        <v>132</v>
      </c>
      <c r="B142" s="29" t="s">
        <v>44</v>
      </c>
      <c r="C142" s="30" t="s">
        <v>457</v>
      </c>
      <c r="D142" s="31">
        <v>44616</v>
      </c>
      <c r="E142" s="37">
        <v>1540.25</v>
      </c>
      <c r="F142" s="37">
        <v>1543.0833333333333</v>
      </c>
      <c r="G142" s="38">
        <v>1516.1666666666665</v>
      </c>
      <c r="H142" s="38">
        <v>1492.0833333333333</v>
      </c>
      <c r="I142" s="38">
        <v>1465.1666666666665</v>
      </c>
      <c r="J142" s="38">
        <v>1567.1666666666665</v>
      </c>
      <c r="K142" s="38">
        <v>1594.083333333333</v>
      </c>
      <c r="L142" s="38">
        <v>1618.1666666666665</v>
      </c>
      <c r="M142" s="28">
        <v>1570</v>
      </c>
      <c r="N142" s="28">
        <v>1519</v>
      </c>
      <c r="O142" s="39">
        <v>1720950</v>
      </c>
      <c r="P142" s="40">
        <v>9.169626998223801E-2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44616</v>
      </c>
      <c r="E143" s="37">
        <v>2554.75</v>
      </c>
      <c r="F143" s="37">
        <v>2554.25</v>
      </c>
      <c r="G143" s="38">
        <v>2505.5</v>
      </c>
      <c r="H143" s="38">
        <v>2456.25</v>
      </c>
      <c r="I143" s="38">
        <v>2407.5</v>
      </c>
      <c r="J143" s="38">
        <v>2603.5</v>
      </c>
      <c r="K143" s="38">
        <v>2652.25</v>
      </c>
      <c r="L143" s="38">
        <v>2701.5</v>
      </c>
      <c r="M143" s="28">
        <v>2603</v>
      </c>
      <c r="N143" s="28">
        <v>2505</v>
      </c>
      <c r="O143" s="39">
        <v>609400</v>
      </c>
      <c r="P143" s="40">
        <v>0.19023437500000001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44616</v>
      </c>
      <c r="E144" s="37">
        <v>930.5</v>
      </c>
      <c r="F144" s="37">
        <v>937.9666666666667</v>
      </c>
      <c r="G144" s="38">
        <v>916.93333333333339</v>
      </c>
      <c r="H144" s="38">
        <v>903.36666666666667</v>
      </c>
      <c r="I144" s="38">
        <v>882.33333333333337</v>
      </c>
      <c r="J144" s="38">
        <v>951.53333333333342</v>
      </c>
      <c r="K144" s="38">
        <v>972.56666666666672</v>
      </c>
      <c r="L144" s="38">
        <v>986.13333333333344</v>
      </c>
      <c r="M144" s="28">
        <v>959</v>
      </c>
      <c r="N144" s="28">
        <v>924.4</v>
      </c>
      <c r="O144" s="39">
        <v>1238900</v>
      </c>
      <c r="P144" s="40">
        <v>4.4956140350877194E-2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44616</v>
      </c>
      <c r="E145" s="37">
        <v>823.65</v>
      </c>
      <c r="F145" s="37">
        <v>819.48333333333323</v>
      </c>
      <c r="G145" s="38">
        <v>812.26666666666642</v>
      </c>
      <c r="H145" s="38">
        <v>800.88333333333321</v>
      </c>
      <c r="I145" s="38">
        <v>793.6666666666664</v>
      </c>
      <c r="J145" s="38">
        <v>830.86666666666645</v>
      </c>
      <c r="K145" s="38">
        <v>838.08333333333337</v>
      </c>
      <c r="L145" s="38">
        <v>849.46666666666647</v>
      </c>
      <c r="M145" s="28">
        <v>826.7</v>
      </c>
      <c r="N145" s="28">
        <v>808.1</v>
      </c>
      <c r="O145" s="39">
        <v>4326000</v>
      </c>
      <c r="P145" s="40">
        <v>-6.6133921190410583E-3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44616</v>
      </c>
      <c r="E146" s="37">
        <v>4000.05</v>
      </c>
      <c r="F146" s="37">
        <v>4020.0166666666664</v>
      </c>
      <c r="G146" s="38">
        <v>3915.083333333333</v>
      </c>
      <c r="H146" s="38">
        <v>3830.1166666666668</v>
      </c>
      <c r="I146" s="38">
        <v>3725.1833333333334</v>
      </c>
      <c r="J146" s="38">
        <v>4104.9833333333327</v>
      </c>
      <c r="K146" s="38">
        <v>4209.9166666666661</v>
      </c>
      <c r="L146" s="38">
        <v>4294.8833333333323</v>
      </c>
      <c r="M146" s="28">
        <v>4124.95</v>
      </c>
      <c r="N146" s="28">
        <v>3935.05</v>
      </c>
      <c r="O146" s="39">
        <v>2805200</v>
      </c>
      <c r="P146" s="40">
        <v>4.4767225325884542E-2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44616</v>
      </c>
      <c r="E147" s="37">
        <v>181.6</v>
      </c>
      <c r="F147" s="37">
        <v>180.23333333333335</v>
      </c>
      <c r="G147" s="38">
        <v>177.9666666666667</v>
      </c>
      <c r="H147" s="38">
        <v>174.33333333333334</v>
      </c>
      <c r="I147" s="38">
        <v>172.06666666666669</v>
      </c>
      <c r="J147" s="38">
        <v>183.8666666666667</v>
      </c>
      <c r="K147" s="38">
        <v>186.13333333333335</v>
      </c>
      <c r="L147" s="38">
        <v>189.76666666666671</v>
      </c>
      <c r="M147" s="28">
        <v>182.5</v>
      </c>
      <c r="N147" s="28">
        <v>176.6</v>
      </c>
      <c r="O147" s="39">
        <v>15631000</v>
      </c>
      <c r="P147" s="40">
        <v>-2.2386389075442132E-4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44616</v>
      </c>
      <c r="E148" s="37">
        <v>3159.2</v>
      </c>
      <c r="F148" s="37">
        <v>3160.4</v>
      </c>
      <c r="G148" s="38">
        <v>3120.75</v>
      </c>
      <c r="H148" s="38">
        <v>3082.2999999999997</v>
      </c>
      <c r="I148" s="38">
        <v>3042.6499999999996</v>
      </c>
      <c r="J148" s="38">
        <v>3198.8500000000004</v>
      </c>
      <c r="K148" s="38">
        <v>3238.5000000000009</v>
      </c>
      <c r="L148" s="38">
        <v>3276.9500000000007</v>
      </c>
      <c r="M148" s="28">
        <v>3200.05</v>
      </c>
      <c r="N148" s="28">
        <v>3121.95</v>
      </c>
      <c r="O148" s="39">
        <v>1426950</v>
      </c>
      <c r="P148" s="40">
        <v>3.2544004052171713E-2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44616</v>
      </c>
      <c r="E149" s="37">
        <v>71830.850000000006</v>
      </c>
      <c r="F149" s="37">
        <v>72015.933333333334</v>
      </c>
      <c r="G149" s="38">
        <v>71156.116666666669</v>
      </c>
      <c r="H149" s="38">
        <v>70481.383333333331</v>
      </c>
      <c r="I149" s="38">
        <v>69621.566666666666</v>
      </c>
      <c r="J149" s="38">
        <v>72690.666666666672</v>
      </c>
      <c r="K149" s="38">
        <v>73550.483333333352</v>
      </c>
      <c r="L149" s="38">
        <v>74225.216666666674</v>
      </c>
      <c r="M149" s="28">
        <v>72875.75</v>
      </c>
      <c r="N149" s="28">
        <v>71341.2</v>
      </c>
      <c r="O149" s="39">
        <v>55370</v>
      </c>
      <c r="P149" s="40">
        <v>2.7654046028210838E-2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44616</v>
      </c>
      <c r="E150" s="37">
        <v>1473.05</v>
      </c>
      <c r="F150" s="37">
        <v>1473.95</v>
      </c>
      <c r="G150" s="38">
        <v>1449.65</v>
      </c>
      <c r="H150" s="38">
        <v>1426.25</v>
      </c>
      <c r="I150" s="38">
        <v>1401.95</v>
      </c>
      <c r="J150" s="38">
        <v>1497.3500000000001</v>
      </c>
      <c r="K150" s="38">
        <v>1521.6499999999999</v>
      </c>
      <c r="L150" s="38">
        <v>1545.0500000000002</v>
      </c>
      <c r="M150" s="28">
        <v>1498.25</v>
      </c>
      <c r="N150" s="28">
        <v>1450.55</v>
      </c>
      <c r="O150" s="39">
        <v>3535875</v>
      </c>
      <c r="P150" s="40">
        <v>1.496232508073197E-2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44616</v>
      </c>
      <c r="E151" s="37">
        <v>343.3</v>
      </c>
      <c r="F151" s="37">
        <v>343.58333333333331</v>
      </c>
      <c r="G151" s="38">
        <v>336.81666666666661</v>
      </c>
      <c r="H151" s="38">
        <v>330.33333333333331</v>
      </c>
      <c r="I151" s="38">
        <v>323.56666666666661</v>
      </c>
      <c r="J151" s="38">
        <v>350.06666666666661</v>
      </c>
      <c r="K151" s="38">
        <v>356.83333333333337</v>
      </c>
      <c r="L151" s="38">
        <v>363.31666666666661</v>
      </c>
      <c r="M151" s="28">
        <v>350.35</v>
      </c>
      <c r="N151" s="28">
        <v>337.1</v>
      </c>
      <c r="O151" s="39">
        <v>2704000</v>
      </c>
      <c r="P151" s="40">
        <v>1.3189448441247002E-2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44616</v>
      </c>
      <c r="E152" s="37">
        <v>113.25</v>
      </c>
      <c r="F152" s="37">
        <v>111.93333333333334</v>
      </c>
      <c r="G152" s="38">
        <v>110.11666666666667</v>
      </c>
      <c r="H152" s="38">
        <v>106.98333333333333</v>
      </c>
      <c r="I152" s="38">
        <v>105.16666666666667</v>
      </c>
      <c r="J152" s="38">
        <v>115.06666666666668</v>
      </c>
      <c r="K152" s="38">
        <v>116.88333333333334</v>
      </c>
      <c r="L152" s="38">
        <v>120.01666666666668</v>
      </c>
      <c r="M152" s="28">
        <v>113.75</v>
      </c>
      <c r="N152" s="28">
        <v>108.8</v>
      </c>
      <c r="O152" s="39">
        <v>98761500</v>
      </c>
      <c r="P152" s="40">
        <v>1.5025770944352233E-2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44616</v>
      </c>
      <c r="E153" s="37">
        <v>5014.7</v>
      </c>
      <c r="F153" s="37">
        <v>4976.9666666666662</v>
      </c>
      <c r="G153" s="38">
        <v>4898.5333333333328</v>
      </c>
      <c r="H153" s="38">
        <v>4782.3666666666668</v>
      </c>
      <c r="I153" s="38">
        <v>4703.9333333333334</v>
      </c>
      <c r="J153" s="38">
        <v>5093.1333333333323</v>
      </c>
      <c r="K153" s="38">
        <v>5171.5666666666648</v>
      </c>
      <c r="L153" s="38">
        <v>5287.7333333333318</v>
      </c>
      <c r="M153" s="28">
        <v>5055.3999999999996</v>
      </c>
      <c r="N153" s="28">
        <v>4860.8</v>
      </c>
      <c r="O153" s="39">
        <v>1705875</v>
      </c>
      <c r="P153" s="40">
        <v>-2.9374110953058322E-2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44616</v>
      </c>
      <c r="E154" s="37">
        <v>4252.5</v>
      </c>
      <c r="F154" s="37">
        <v>4159.2</v>
      </c>
      <c r="G154" s="38">
        <v>3976.7</v>
      </c>
      <c r="H154" s="38">
        <v>3700.9</v>
      </c>
      <c r="I154" s="38">
        <v>3518.4</v>
      </c>
      <c r="J154" s="38">
        <v>4435</v>
      </c>
      <c r="K154" s="38">
        <v>4617.5</v>
      </c>
      <c r="L154" s="38">
        <v>4893.2999999999993</v>
      </c>
      <c r="M154" s="28">
        <v>4341.7</v>
      </c>
      <c r="N154" s="28">
        <v>3883.4</v>
      </c>
      <c r="O154" s="39">
        <v>506700</v>
      </c>
      <c r="P154" s="40">
        <v>0.33018310691080921</v>
      </c>
    </row>
    <row r="155" spans="1:16" ht="12.75" customHeight="1">
      <c r="A155" s="28">
        <v>145</v>
      </c>
      <c r="B155" s="29" t="s">
        <v>44</v>
      </c>
      <c r="C155" s="30" t="s">
        <v>458</v>
      </c>
      <c r="D155" s="31">
        <v>44616</v>
      </c>
      <c r="E155" s="37">
        <v>47.1</v>
      </c>
      <c r="F155" s="37">
        <v>47.166666666666664</v>
      </c>
      <c r="G155" s="38">
        <v>46.033333333333331</v>
      </c>
      <c r="H155" s="38">
        <v>44.966666666666669</v>
      </c>
      <c r="I155" s="38">
        <v>43.833333333333336</v>
      </c>
      <c r="J155" s="38">
        <v>48.233333333333327</v>
      </c>
      <c r="K155" s="38">
        <v>49.366666666666667</v>
      </c>
      <c r="L155" s="38">
        <v>50.433333333333323</v>
      </c>
      <c r="M155" s="28">
        <v>48.3</v>
      </c>
      <c r="N155" s="28">
        <v>46.1</v>
      </c>
      <c r="O155" s="39">
        <v>30144000</v>
      </c>
      <c r="P155" s="40">
        <v>-1.2190326386158081E-2</v>
      </c>
    </row>
    <row r="156" spans="1:16" ht="12.75" customHeight="1">
      <c r="A156" s="28">
        <v>146</v>
      </c>
      <c r="B156" s="260" t="s">
        <v>56</v>
      </c>
      <c r="C156" s="30" t="s">
        <v>168</v>
      </c>
      <c r="D156" s="31">
        <v>44616</v>
      </c>
      <c r="E156" s="37">
        <v>18697.650000000001</v>
      </c>
      <c r="F156" s="37">
        <v>18668.149999999998</v>
      </c>
      <c r="G156" s="38">
        <v>18494.999999999996</v>
      </c>
      <c r="H156" s="38">
        <v>18292.349999999999</v>
      </c>
      <c r="I156" s="38">
        <v>18119.199999999997</v>
      </c>
      <c r="J156" s="38">
        <v>18870.799999999996</v>
      </c>
      <c r="K156" s="38">
        <v>19043.949999999997</v>
      </c>
      <c r="L156" s="38">
        <v>19246.599999999995</v>
      </c>
      <c r="M156" s="28">
        <v>18841.3</v>
      </c>
      <c r="N156" s="28">
        <v>18465.5</v>
      </c>
      <c r="O156" s="39">
        <v>290075</v>
      </c>
      <c r="P156" s="40">
        <v>5.6335586756803609E-3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44616</v>
      </c>
      <c r="E157" s="37">
        <v>146.05000000000001</v>
      </c>
      <c r="F157" s="37">
        <v>143.66666666666666</v>
      </c>
      <c r="G157" s="38">
        <v>140.7833333333333</v>
      </c>
      <c r="H157" s="38">
        <v>135.51666666666665</v>
      </c>
      <c r="I157" s="38">
        <v>132.6333333333333</v>
      </c>
      <c r="J157" s="38">
        <v>148.93333333333331</v>
      </c>
      <c r="K157" s="38">
        <v>151.81666666666669</v>
      </c>
      <c r="L157" s="38">
        <v>157.08333333333331</v>
      </c>
      <c r="M157" s="28">
        <v>146.55000000000001</v>
      </c>
      <c r="N157" s="28">
        <v>138.4</v>
      </c>
      <c r="O157" s="39">
        <v>83884000</v>
      </c>
      <c r="P157" s="40">
        <v>3.6938876925625308E-2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44616</v>
      </c>
      <c r="E158" s="37">
        <v>137.69999999999999</v>
      </c>
      <c r="F158" s="37">
        <v>138.43333333333331</v>
      </c>
      <c r="G158" s="38">
        <v>136.36666666666662</v>
      </c>
      <c r="H158" s="38">
        <v>135.0333333333333</v>
      </c>
      <c r="I158" s="38">
        <v>132.96666666666661</v>
      </c>
      <c r="J158" s="38">
        <v>139.76666666666662</v>
      </c>
      <c r="K158" s="38">
        <v>141.83333333333329</v>
      </c>
      <c r="L158" s="38">
        <v>143.16666666666663</v>
      </c>
      <c r="M158" s="28">
        <v>140.5</v>
      </c>
      <c r="N158" s="28">
        <v>137.1</v>
      </c>
      <c r="O158" s="39">
        <v>56167800</v>
      </c>
      <c r="P158" s="40">
        <v>2.1457447911267753E-2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44616</v>
      </c>
      <c r="E159" s="37">
        <v>971.15</v>
      </c>
      <c r="F159" s="37">
        <v>956.26666666666677</v>
      </c>
      <c r="G159" s="38">
        <v>935.63333333333355</v>
      </c>
      <c r="H159" s="38">
        <v>900.11666666666679</v>
      </c>
      <c r="I159" s="38">
        <v>879.48333333333358</v>
      </c>
      <c r="J159" s="38">
        <v>991.78333333333353</v>
      </c>
      <c r="K159" s="38">
        <v>1012.4166666666667</v>
      </c>
      <c r="L159" s="38">
        <v>1047.9333333333334</v>
      </c>
      <c r="M159" s="28">
        <v>976.9</v>
      </c>
      <c r="N159" s="28">
        <v>920.75</v>
      </c>
      <c r="O159" s="39">
        <v>2828700</v>
      </c>
      <c r="P159" s="40">
        <v>6.398104265402843E-2</v>
      </c>
    </row>
    <row r="160" spans="1:16" ht="12.75" customHeight="1">
      <c r="A160" s="28">
        <v>150</v>
      </c>
      <c r="B160" s="29" t="s">
        <v>87</v>
      </c>
      <c r="C160" s="30" t="s">
        <v>468</v>
      </c>
      <c r="D160" s="31">
        <v>44616</v>
      </c>
      <c r="E160" s="37">
        <v>3583.95</v>
      </c>
      <c r="F160" s="37">
        <v>3567.0666666666671</v>
      </c>
      <c r="G160" s="38">
        <v>3535.1333333333341</v>
      </c>
      <c r="H160" s="38">
        <v>3486.3166666666671</v>
      </c>
      <c r="I160" s="38">
        <v>3454.3833333333341</v>
      </c>
      <c r="J160" s="38">
        <v>3615.8833333333341</v>
      </c>
      <c r="K160" s="38">
        <v>3647.8166666666675</v>
      </c>
      <c r="L160" s="38">
        <v>3696.6333333333341</v>
      </c>
      <c r="M160" s="28">
        <v>3599</v>
      </c>
      <c r="N160" s="28">
        <v>3518.25</v>
      </c>
      <c r="O160" s="39">
        <v>566125</v>
      </c>
      <c r="P160" s="40">
        <v>2.6984126984126985E-2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44616</v>
      </c>
      <c r="E161" s="37">
        <v>169.6</v>
      </c>
      <c r="F161" s="37">
        <v>169.9</v>
      </c>
      <c r="G161" s="38">
        <v>167.15</v>
      </c>
      <c r="H161" s="38">
        <v>164.7</v>
      </c>
      <c r="I161" s="38">
        <v>161.94999999999999</v>
      </c>
      <c r="J161" s="38">
        <v>172.35000000000002</v>
      </c>
      <c r="K161" s="38">
        <v>175.10000000000002</v>
      </c>
      <c r="L161" s="38">
        <v>177.55000000000004</v>
      </c>
      <c r="M161" s="28">
        <v>172.65</v>
      </c>
      <c r="N161" s="28">
        <v>167.45</v>
      </c>
      <c r="O161" s="39">
        <v>37760800</v>
      </c>
      <c r="P161" s="40">
        <v>-2.7948463825569873E-2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44616</v>
      </c>
      <c r="E162" s="37">
        <v>43266.2</v>
      </c>
      <c r="F162" s="37">
        <v>43028.25</v>
      </c>
      <c r="G162" s="38">
        <v>42656.55</v>
      </c>
      <c r="H162" s="38">
        <v>42046.9</v>
      </c>
      <c r="I162" s="38">
        <v>41675.200000000004</v>
      </c>
      <c r="J162" s="38">
        <v>43637.9</v>
      </c>
      <c r="K162" s="38">
        <v>44009.599999999999</v>
      </c>
      <c r="L162" s="38">
        <v>44619.25</v>
      </c>
      <c r="M162" s="28">
        <v>43399.95</v>
      </c>
      <c r="N162" s="28">
        <v>42418.6</v>
      </c>
      <c r="O162" s="39">
        <v>78690</v>
      </c>
      <c r="P162" s="40">
        <v>4.5436428856117976E-2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44616</v>
      </c>
      <c r="E163" s="37">
        <v>2535.75</v>
      </c>
      <c r="F163" s="37">
        <v>2503.1166666666668</v>
      </c>
      <c r="G163" s="38">
        <v>2459.6333333333337</v>
      </c>
      <c r="H163" s="38">
        <v>2383.5166666666669</v>
      </c>
      <c r="I163" s="38">
        <v>2340.0333333333338</v>
      </c>
      <c r="J163" s="38">
        <v>2579.2333333333336</v>
      </c>
      <c r="K163" s="38">
        <v>2622.7166666666672</v>
      </c>
      <c r="L163" s="38">
        <v>2698.8333333333335</v>
      </c>
      <c r="M163" s="28">
        <v>2546.6</v>
      </c>
      <c r="N163" s="28">
        <v>2427</v>
      </c>
      <c r="O163" s="39">
        <v>3224925</v>
      </c>
      <c r="P163" s="40">
        <v>2.027144597181138E-2</v>
      </c>
    </row>
    <row r="164" spans="1:16" ht="12.75" customHeight="1">
      <c r="A164" s="28">
        <v>154</v>
      </c>
      <c r="B164" s="29" t="s">
        <v>87</v>
      </c>
      <c r="C164" s="30" t="s">
        <v>473</v>
      </c>
      <c r="D164" s="31">
        <v>44616</v>
      </c>
      <c r="E164" s="37">
        <v>4513.05</v>
      </c>
      <c r="F164" s="37">
        <v>4485.1499999999996</v>
      </c>
      <c r="G164" s="38">
        <v>4420.2999999999993</v>
      </c>
      <c r="H164" s="38">
        <v>4327.5499999999993</v>
      </c>
      <c r="I164" s="38">
        <v>4262.6999999999989</v>
      </c>
      <c r="J164" s="38">
        <v>4577.8999999999996</v>
      </c>
      <c r="K164" s="38">
        <v>4642.75</v>
      </c>
      <c r="L164" s="38">
        <v>4735.5</v>
      </c>
      <c r="M164" s="28">
        <v>4550</v>
      </c>
      <c r="N164" s="28">
        <v>4392.3999999999996</v>
      </c>
      <c r="O164" s="39">
        <v>411450</v>
      </c>
      <c r="P164" s="40">
        <v>0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44616</v>
      </c>
      <c r="E165" s="37">
        <v>216</v>
      </c>
      <c r="F165" s="37">
        <v>215.73333333333335</v>
      </c>
      <c r="G165" s="38">
        <v>213.41666666666669</v>
      </c>
      <c r="H165" s="38">
        <v>210.83333333333334</v>
      </c>
      <c r="I165" s="38">
        <v>208.51666666666668</v>
      </c>
      <c r="J165" s="38">
        <v>218.31666666666669</v>
      </c>
      <c r="K165" s="38">
        <v>220.63333333333335</v>
      </c>
      <c r="L165" s="38">
        <v>223.2166666666667</v>
      </c>
      <c r="M165" s="28">
        <v>218.05</v>
      </c>
      <c r="N165" s="28">
        <v>213.15</v>
      </c>
      <c r="O165" s="39">
        <v>18381000</v>
      </c>
      <c r="P165" s="40">
        <v>5.5651274982770504E-2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44616</v>
      </c>
      <c r="E166" s="37">
        <v>121.75</v>
      </c>
      <c r="F166" s="37">
        <v>121.16666666666667</v>
      </c>
      <c r="G166" s="38">
        <v>119.93333333333334</v>
      </c>
      <c r="H166" s="38">
        <v>118.11666666666666</v>
      </c>
      <c r="I166" s="38">
        <v>116.88333333333333</v>
      </c>
      <c r="J166" s="38">
        <v>122.98333333333335</v>
      </c>
      <c r="K166" s="38">
        <v>124.21666666666667</v>
      </c>
      <c r="L166" s="38">
        <v>126.03333333333336</v>
      </c>
      <c r="M166" s="28">
        <v>122.4</v>
      </c>
      <c r="N166" s="28">
        <v>119.35</v>
      </c>
      <c r="O166" s="39">
        <v>41316800</v>
      </c>
      <c r="P166" s="40">
        <v>4.0681030586108185E-3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44616</v>
      </c>
      <c r="E167" s="37">
        <v>4548</v>
      </c>
      <c r="F167" s="37">
        <v>4539.7666666666664</v>
      </c>
      <c r="G167" s="38">
        <v>4509.3833333333332</v>
      </c>
      <c r="H167" s="38">
        <v>4470.7666666666664</v>
      </c>
      <c r="I167" s="38">
        <v>4440.3833333333332</v>
      </c>
      <c r="J167" s="38">
        <v>4578.3833333333332</v>
      </c>
      <c r="K167" s="38">
        <v>4608.7666666666664</v>
      </c>
      <c r="L167" s="38">
        <v>4647.3833333333332</v>
      </c>
      <c r="M167" s="28">
        <v>4570.1499999999996</v>
      </c>
      <c r="N167" s="28">
        <v>4501.1499999999996</v>
      </c>
      <c r="O167" s="39">
        <v>170125</v>
      </c>
      <c r="P167" s="40">
        <v>7.4019245003700959E-3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44616</v>
      </c>
      <c r="E168" s="37">
        <v>2483.4499999999998</v>
      </c>
      <c r="F168" s="37">
        <v>2470.2333333333331</v>
      </c>
      <c r="G168" s="38">
        <v>2454.2666666666664</v>
      </c>
      <c r="H168" s="38">
        <v>2425.0833333333335</v>
      </c>
      <c r="I168" s="38">
        <v>2409.1166666666668</v>
      </c>
      <c r="J168" s="38">
        <v>2499.4166666666661</v>
      </c>
      <c r="K168" s="38">
        <v>2515.3833333333323</v>
      </c>
      <c r="L168" s="38">
        <v>2544.5666666666657</v>
      </c>
      <c r="M168" s="28">
        <v>2486.1999999999998</v>
      </c>
      <c r="N168" s="28">
        <v>2441.0500000000002</v>
      </c>
      <c r="O168" s="39">
        <v>2780000</v>
      </c>
      <c r="P168" s="40">
        <v>2.2528735632183907E-2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44616</v>
      </c>
      <c r="E169" s="37">
        <v>2440.5</v>
      </c>
      <c r="F169" s="37">
        <v>2431</v>
      </c>
      <c r="G169" s="38">
        <v>2388</v>
      </c>
      <c r="H169" s="38">
        <v>2335.5</v>
      </c>
      <c r="I169" s="38">
        <v>2292.5</v>
      </c>
      <c r="J169" s="38">
        <v>2483.5</v>
      </c>
      <c r="K169" s="38">
        <v>2526.5</v>
      </c>
      <c r="L169" s="38">
        <v>2579</v>
      </c>
      <c r="M169" s="28">
        <v>2474</v>
      </c>
      <c r="N169" s="28">
        <v>2378.5</v>
      </c>
      <c r="O169" s="39">
        <v>2107500</v>
      </c>
      <c r="P169" s="40">
        <v>1.5907447577729574E-2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44616</v>
      </c>
      <c r="E170" s="37">
        <v>41.5</v>
      </c>
      <c r="F170" s="37">
        <v>41.383333333333333</v>
      </c>
      <c r="G170" s="38">
        <v>40.566666666666663</v>
      </c>
      <c r="H170" s="38">
        <v>39.633333333333333</v>
      </c>
      <c r="I170" s="38">
        <v>38.816666666666663</v>
      </c>
      <c r="J170" s="38">
        <v>42.316666666666663</v>
      </c>
      <c r="K170" s="38">
        <v>43.13333333333334</v>
      </c>
      <c r="L170" s="38">
        <v>44.066666666666663</v>
      </c>
      <c r="M170" s="28">
        <v>42.2</v>
      </c>
      <c r="N170" s="28">
        <v>40.450000000000003</v>
      </c>
      <c r="O170" s="39">
        <v>270304000</v>
      </c>
      <c r="P170" s="40">
        <v>1.6363855131753098E-2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44616</v>
      </c>
      <c r="E171" s="37">
        <v>2557.35</v>
      </c>
      <c r="F171" s="37">
        <v>2550.1666666666665</v>
      </c>
      <c r="G171" s="38">
        <v>2508.4333333333329</v>
      </c>
      <c r="H171" s="38">
        <v>2459.5166666666664</v>
      </c>
      <c r="I171" s="38">
        <v>2417.7833333333328</v>
      </c>
      <c r="J171" s="38">
        <v>2599.083333333333</v>
      </c>
      <c r="K171" s="38">
        <v>2640.8166666666666</v>
      </c>
      <c r="L171" s="38">
        <v>2689.7333333333331</v>
      </c>
      <c r="M171" s="28">
        <v>2591.9</v>
      </c>
      <c r="N171" s="28">
        <v>2501.25</v>
      </c>
      <c r="O171" s="39">
        <v>769800</v>
      </c>
      <c r="P171" s="40">
        <v>2.64E-2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44616</v>
      </c>
      <c r="E172" s="37">
        <v>213.05</v>
      </c>
      <c r="F172" s="37">
        <v>213.63333333333335</v>
      </c>
      <c r="G172" s="38">
        <v>210.6166666666667</v>
      </c>
      <c r="H172" s="38">
        <v>208.18333333333334</v>
      </c>
      <c r="I172" s="38">
        <v>205.16666666666669</v>
      </c>
      <c r="J172" s="38">
        <v>216.06666666666672</v>
      </c>
      <c r="K172" s="38">
        <v>219.08333333333337</v>
      </c>
      <c r="L172" s="38">
        <v>221.51666666666674</v>
      </c>
      <c r="M172" s="28">
        <v>216.65</v>
      </c>
      <c r="N172" s="28">
        <v>211.2</v>
      </c>
      <c r="O172" s="39">
        <v>24393142</v>
      </c>
      <c r="P172" s="40">
        <v>-6.3002389745817943E-3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44616</v>
      </c>
      <c r="E173" s="37">
        <v>1608.8</v>
      </c>
      <c r="F173" s="37">
        <v>1597.6166666666668</v>
      </c>
      <c r="G173" s="38">
        <v>1580.2333333333336</v>
      </c>
      <c r="H173" s="38">
        <v>1551.6666666666667</v>
      </c>
      <c r="I173" s="38">
        <v>1534.2833333333335</v>
      </c>
      <c r="J173" s="38">
        <v>1626.1833333333336</v>
      </c>
      <c r="K173" s="38">
        <v>1643.5666666666668</v>
      </c>
      <c r="L173" s="38">
        <v>1672.1333333333337</v>
      </c>
      <c r="M173" s="28">
        <v>1615</v>
      </c>
      <c r="N173" s="28">
        <v>1569.05</v>
      </c>
      <c r="O173" s="39">
        <v>2564914</v>
      </c>
      <c r="P173" s="40">
        <v>3.1592732034702899E-2</v>
      </c>
    </row>
    <row r="174" spans="1:16" ht="12.75" customHeight="1">
      <c r="A174" s="28">
        <v>164</v>
      </c>
      <c r="B174" s="29" t="s">
        <v>44</v>
      </c>
      <c r="C174" s="30" t="s">
        <v>485</v>
      </c>
      <c r="D174" s="31">
        <v>44616</v>
      </c>
      <c r="E174" s="37">
        <v>228.75</v>
      </c>
      <c r="F174" s="37">
        <v>224.23333333333335</v>
      </c>
      <c r="G174" s="38">
        <v>218.4666666666667</v>
      </c>
      <c r="H174" s="38">
        <v>208.18333333333334</v>
      </c>
      <c r="I174" s="38">
        <v>202.41666666666669</v>
      </c>
      <c r="J174" s="38">
        <v>234.51666666666671</v>
      </c>
      <c r="K174" s="38">
        <v>240.28333333333336</v>
      </c>
      <c r="L174" s="38">
        <v>250.56666666666672</v>
      </c>
      <c r="M174" s="28">
        <v>230</v>
      </c>
      <c r="N174" s="28">
        <v>213.95</v>
      </c>
      <c r="O174" s="39">
        <v>6835000</v>
      </c>
      <c r="P174" s="40">
        <v>9.0111642743221684E-2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44616</v>
      </c>
      <c r="E175" s="37">
        <v>896.2</v>
      </c>
      <c r="F175" s="37">
        <v>886.69999999999993</v>
      </c>
      <c r="G175" s="38">
        <v>874.39999999999986</v>
      </c>
      <c r="H175" s="38">
        <v>852.59999999999991</v>
      </c>
      <c r="I175" s="38">
        <v>840.29999999999984</v>
      </c>
      <c r="J175" s="38">
        <v>908.49999999999989</v>
      </c>
      <c r="K175" s="38">
        <v>920.79999999999984</v>
      </c>
      <c r="L175" s="38">
        <v>942.59999999999991</v>
      </c>
      <c r="M175" s="28">
        <v>899</v>
      </c>
      <c r="N175" s="28">
        <v>864.9</v>
      </c>
      <c r="O175" s="39">
        <v>2091000</v>
      </c>
      <c r="P175" s="40">
        <v>-1.7571884984025558E-2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44616</v>
      </c>
      <c r="E176" s="37">
        <v>151.05000000000001</v>
      </c>
      <c r="F176" s="37">
        <v>150.15</v>
      </c>
      <c r="G176" s="38">
        <v>147.60000000000002</v>
      </c>
      <c r="H176" s="38">
        <v>144.15</v>
      </c>
      <c r="I176" s="38">
        <v>141.60000000000002</v>
      </c>
      <c r="J176" s="38">
        <v>153.60000000000002</v>
      </c>
      <c r="K176" s="38">
        <v>156.15000000000003</v>
      </c>
      <c r="L176" s="38">
        <v>159.60000000000002</v>
      </c>
      <c r="M176" s="28">
        <v>152.69999999999999</v>
      </c>
      <c r="N176" s="28">
        <v>146.69999999999999</v>
      </c>
      <c r="O176" s="39">
        <v>36351500</v>
      </c>
      <c r="P176" s="40">
        <v>1.2274892998465639E-2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44616</v>
      </c>
      <c r="E177" s="37">
        <v>137.35</v>
      </c>
      <c r="F177" s="37">
        <v>136.9</v>
      </c>
      <c r="G177" s="38">
        <v>135.5</v>
      </c>
      <c r="H177" s="38">
        <v>133.65</v>
      </c>
      <c r="I177" s="38">
        <v>132.25</v>
      </c>
      <c r="J177" s="38">
        <v>138.75</v>
      </c>
      <c r="K177" s="38">
        <v>140.15000000000003</v>
      </c>
      <c r="L177" s="38">
        <v>142</v>
      </c>
      <c r="M177" s="28">
        <v>138.30000000000001</v>
      </c>
      <c r="N177" s="28">
        <v>135.05000000000001</v>
      </c>
      <c r="O177" s="39">
        <v>33870000</v>
      </c>
      <c r="P177" s="40">
        <v>4.9646708813685388E-2</v>
      </c>
    </row>
    <row r="178" spans="1:16" ht="12.75" customHeight="1">
      <c r="A178" s="28">
        <v>168</v>
      </c>
      <c r="B178" s="261" t="s">
        <v>79</v>
      </c>
      <c r="C178" s="30" t="s">
        <v>187</v>
      </c>
      <c r="D178" s="31">
        <v>44616</v>
      </c>
      <c r="E178" s="37">
        <v>2389.6999999999998</v>
      </c>
      <c r="F178" s="37">
        <v>2388.0166666666664</v>
      </c>
      <c r="G178" s="38">
        <v>2352.833333333333</v>
      </c>
      <c r="H178" s="38">
        <v>2315.9666666666667</v>
      </c>
      <c r="I178" s="38">
        <v>2280.7833333333333</v>
      </c>
      <c r="J178" s="38">
        <v>2424.8833333333328</v>
      </c>
      <c r="K178" s="38">
        <v>2460.0666666666662</v>
      </c>
      <c r="L178" s="38">
        <v>2496.9333333333325</v>
      </c>
      <c r="M178" s="28">
        <v>2423.1999999999998</v>
      </c>
      <c r="N178" s="28">
        <v>2351.15</v>
      </c>
      <c r="O178" s="39">
        <v>33872500</v>
      </c>
      <c r="P178" s="40">
        <v>5.9843782483442725E-3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44616</v>
      </c>
      <c r="E179" s="37">
        <v>102.6</v>
      </c>
      <c r="F179" s="37">
        <v>101.16666666666667</v>
      </c>
      <c r="G179" s="38">
        <v>98.833333333333343</v>
      </c>
      <c r="H179" s="38">
        <v>95.066666666666677</v>
      </c>
      <c r="I179" s="38">
        <v>92.733333333333348</v>
      </c>
      <c r="J179" s="38">
        <v>104.93333333333334</v>
      </c>
      <c r="K179" s="38">
        <v>107.26666666666668</v>
      </c>
      <c r="L179" s="38">
        <v>111.03333333333333</v>
      </c>
      <c r="M179" s="28">
        <v>103.5</v>
      </c>
      <c r="N179" s="28">
        <v>97.4</v>
      </c>
      <c r="O179" s="39">
        <v>174481750</v>
      </c>
      <c r="P179" s="40">
        <v>3.9946775380782513E-2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44616</v>
      </c>
      <c r="E180" s="37">
        <v>884.05</v>
      </c>
      <c r="F180" s="37">
        <v>881.7166666666667</v>
      </c>
      <c r="G180" s="38">
        <v>874.93333333333339</v>
      </c>
      <c r="H180" s="38">
        <v>865.81666666666672</v>
      </c>
      <c r="I180" s="38">
        <v>859.03333333333342</v>
      </c>
      <c r="J180" s="38">
        <v>890.83333333333337</v>
      </c>
      <c r="K180" s="38">
        <v>897.61666666666667</v>
      </c>
      <c r="L180" s="38">
        <v>906.73333333333335</v>
      </c>
      <c r="M180" s="28">
        <v>888.5</v>
      </c>
      <c r="N180" s="28">
        <v>872.6</v>
      </c>
      <c r="O180" s="39">
        <v>4862500</v>
      </c>
      <c r="P180" s="40">
        <v>-2.8277378097521982E-2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44616</v>
      </c>
      <c r="E181" s="37">
        <v>1219.3</v>
      </c>
      <c r="F181" s="37">
        <v>1226.3833333333332</v>
      </c>
      <c r="G181" s="38">
        <v>1198.8666666666663</v>
      </c>
      <c r="H181" s="38">
        <v>1178.4333333333332</v>
      </c>
      <c r="I181" s="38">
        <v>1150.9166666666663</v>
      </c>
      <c r="J181" s="38">
        <v>1246.8166666666664</v>
      </c>
      <c r="K181" s="38">
        <v>1274.3333333333333</v>
      </c>
      <c r="L181" s="38">
        <v>1294.7666666666664</v>
      </c>
      <c r="M181" s="28">
        <v>1253.9000000000001</v>
      </c>
      <c r="N181" s="28">
        <v>1205.95</v>
      </c>
      <c r="O181" s="39">
        <v>6067500</v>
      </c>
      <c r="P181" s="40">
        <v>-1.3775448006826771E-2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44616</v>
      </c>
      <c r="E182" s="37">
        <v>534.6</v>
      </c>
      <c r="F182" s="37">
        <v>533.15</v>
      </c>
      <c r="G182" s="38">
        <v>522.29999999999995</v>
      </c>
      <c r="H182" s="38">
        <v>510</v>
      </c>
      <c r="I182" s="38">
        <v>499.15</v>
      </c>
      <c r="J182" s="38">
        <v>545.44999999999993</v>
      </c>
      <c r="K182" s="38">
        <v>556.30000000000007</v>
      </c>
      <c r="L182" s="38">
        <v>568.59999999999991</v>
      </c>
      <c r="M182" s="28">
        <v>544</v>
      </c>
      <c r="N182" s="28">
        <v>520.85</v>
      </c>
      <c r="O182" s="39">
        <v>86670000</v>
      </c>
      <c r="P182" s="40">
        <v>3.241253618268234E-2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44616</v>
      </c>
      <c r="E183" s="37">
        <v>25420.2</v>
      </c>
      <c r="F183" s="37">
        <v>25117.866666666669</v>
      </c>
      <c r="G183" s="38">
        <v>24665.333333333336</v>
      </c>
      <c r="H183" s="38">
        <v>23910.466666666667</v>
      </c>
      <c r="I183" s="38">
        <v>23457.933333333334</v>
      </c>
      <c r="J183" s="38">
        <v>25872.733333333337</v>
      </c>
      <c r="K183" s="38">
        <v>26325.26666666667</v>
      </c>
      <c r="L183" s="38">
        <v>27080.133333333339</v>
      </c>
      <c r="M183" s="28">
        <v>25570.400000000001</v>
      </c>
      <c r="N183" s="28">
        <v>24363</v>
      </c>
      <c r="O183" s="39">
        <v>168550</v>
      </c>
      <c r="P183" s="40">
        <v>4.4696066746126341E-3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44616</v>
      </c>
      <c r="E184" s="37">
        <v>2421.6999999999998</v>
      </c>
      <c r="F184" s="37">
        <v>2395.8333333333335</v>
      </c>
      <c r="G184" s="38">
        <v>2354.7166666666672</v>
      </c>
      <c r="H184" s="38">
        <v>2287.7333333333336</v>
      </c>
      <c r="I184" s="38">
        <v>2246.6166666666672</v>
      </c>
      <c r="J184" s="38">
        <v>2462.8166666666671</v>
      </c>
      <c r="K184" s="38">
        <v>2503.9333333333329</v>
      </c>
      <c r="L184" s="38">
        <v>2570.916666666667</v>
      </c>
      <c r="M184" s="28">
        <v>2436.9499999999998</v>
      </c>
      <c r="N184" s="28">
        <v>2328.85</v>
      </c>
      <c r="O184" s="39">
        <v>1583450</v>
      </c>
      <c r="P184" s="40">
        <v>9.5926912828321276E-2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44616</v>
      </c>
      <c r="E185" s="37">
        <v>2451.5500000000002</v>
      </c>
      <c r="F185" s="37">
        <v>2427.4166666666665</v>
      </c>
      <c r="G185" s="38">
        <v>2395.3833333333332</v>
      </c>
      <c r="H185" s="38">
        <v>2339.2166666666667</v>
      </c>
      <c r="I185" s="38">
        <v>2307.1833333333334</v>
      </c>
      <c r="J185" s="38">
        <v>2483.583333333333</v>
      </c>
      <c r="K185" s="38">
        <v>2515.6166666666668</v>
      </c>
      <c r="L185" s="38">
        <v>2571.7833333333328</v>
      </c>
      <c r="M185" s="28">
        <v>2459.4499999999998</v>
      </c>
      <c r="N185" s="28">
        <v>2371.25</v>
      </c>
      <c r="O185" s="39">
        <v>3121500</v>
      </c>
      <c r="P185" s="40">
        <v>1.2898515453881723E-2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44616</v>
      </c>
      <c r="E186" s="37">
        <v>1286.95</v>
      </c>
      <c r="F186" s="37">
        <v>1273.8833333333334</v>
      </c>
      <c r="G186" s="38">
        <v>1251.5666666666668</v>
      </c>
      <c r="H186" s="38">
        <v>1216.1833333333334</v>
      </c>
      <c r="I186" s="38">
        <v>1193.8666666666668</v>
      </c>
      <c r="J186" s="38">
        <v>1309.2666666666669</v>
      </c>
      <c r="K186" s="38">
        <v>1331.5833333333335</v>
      </c>
      <c r="L186" s="38">
        <v>1366.9666666666669</v>
      </c>
      <c r="M186" s="28">
        <v>1296.2</v>
      </c>
      <c r="N186" s="28">
        <v>1238.5</v>
      </c>
      <c r="O186" s="39">
        <v>2963600</v>
      </c>
      <c r="P186" s="40">
        <v>-4.2641168109574877E-2</v>
      </c>
    </row>
    <row r="187" spans="1:16" ht="12.75" customHeight="1">
      <c r="A187" s="28">
        <v>177</v>
      </c>
      <c r="B187" s="29" t="s">
        <v>47</v>
      </c>
      <c r="C187" s="30" t="s">
        <v>514</v>
      </c>
      <c r="D187" s="31">
        <v>44616</v>
      </c>
      <c r="E187" s="37">
        <v>401.25</v>
      </c>
      <c r="F187" s="37">
        <v>400.3</v>
      </c>
      <c r="G187" s="38">
        <v>396.05</v>
      </c>
      <c r="H187" s="38">
        <v>390.85</v>
      </c>
      <c r="I187" s="38">
        <v>386.6</v>
      </c>
      <c r="J187" s="38">
        <v>405.5</v>
      </c>
      <c r="K187" s="38">
        <v>409.75</v>
      </c>
      <c r="L187" s="38">
        <v>414.95</v>
      </c>
      <c r="M187" s="28">
        <v>404.55</v>
      </c>
      <c r="N187" s="28">
        <v>395.1</v>
      </c>
      <c r="O187" s="39">
        <v>4282200</v>
      </c>
      <c r="P187" s="40">
        <v>-2.933780385582565E-3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44616</v>
      </c>
      <c r="E188" s="37">
        <v>887.25</v>
      </c>
      <c r="F188" s="37">
        <v>871.41666666666663</v>
      </c>
      <c r="G188" s="38">
        <v>851.83333333333326</v>
      </c>
      <c r="H188" s="38">
        <v>816.41666666666663</v>
      </c>
      <c r="I188" s="38">
        <v>796.83333333333326</v>
      </c>
      <c r="J188" s="38">
        <v>906.83333333333326</v>
      </c>
      <c r="K188" s="38">
        <v>926.41666666666652</v>
      </c>
      <c r="L188" s="38">
        <v>961.83333333333326</v>
      </c>
      <c r="M188" s="28">
        <v>891</v>
      </c>
      <c r="N188" s="28">
        <v>836</v>
      </c>
      <c r="O188" s="39">
        <v>25034800</v>
      </c>
      <c r="P188" s="40">
        <v>5.1202163306096053E-2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44616</v>
      </c>
      <c r="E189" s="37">
        <v>505</v>
      </c>
      <c r="F189" s="37">
        <v>502.76666666666665</v>
      </c>
      <c r="G189" s="38">
        <v>498.23333333333329</v>
      </c>
      <c r="H189" s="38">
        <v>491.46666666666664</v>
      </c>
      <c r="I189" s="38">
        <v>486.93333333333328</v>
      </c>
      <c r="J189" s="38">
        <v>509.5333333333333</v>
      </c>
      <c r="K189" s="38">
        <v>514.06666666666661</v>
      </c>
      <c r="L189" s="38">
        <v>520.83333333333326</v>
      </c>
      <c r="M189" s="28">
        <v>507.3</v>
      </c>
      <c r="N189" s="28">
        <v>496</v>
      </c>
      <c r="O189" s="39">
        <v>11856000</v>
      </c>
      <c r="P189" s="40">
        <v>7.3923018098394086E-3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44616</v>
      </c>
      <c r="E190" s="37">
        <v>579.9</v>
      </c>
      <c r="F190" s="37">
        <v>577.13333333333333</v>
      </c>
      <c r="G190" s="38">
        <v>572.51666666666665</v>
      </c>
      <c r="H190" s="38">
        <v>565.13333333333333</v>
      </c>
      <c r="I190" s="38">
        <v>560.51666666666665</v>
      </c>
      <c r="J190" s="38">
        <v>584.51666666666665</v>
      </c>
      <c r="K190" s="38">
        <v>589.13333333333321</v>
      </c>
      <c r="L190" s="38">
        <v>596.51666666666665</v>
      </c>
      <c r="M190" s="28">
        <v>581.75</v>
      </c>
      <c r="N190" s="28">
        <v>569.75</v>
      </c>
      <c r="O190" s="39">
        <v>1144950</v>
      </c>
      <c r="P190" s="40">
        <v>3.7257824143070045E-3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44616</v>
      </c>
      <c r="E191" s="37">
        <v>956.75</v>
      </c>
      <c r="F191" s="37">
        <v>948.65</v>
      </c>
      <c r="G191" s="38">
        <v>937.05</v>
      </c>
      <c r="H191" s="38">
        <v>917.35</v>
      </c>
      <c r="I191" s="38">
        <v>905.75</v>
      </c>
      <c r="J191" s="38">
        <v>968.34999999999991</v>
      </c>
      <c r="K191" s="38">
        <v>979.95</v>
      </c>
      <c r="L191" s="38">
        <v>999.64999999999986</v>
      </c>
      <c r="M191" s="28">
        <v>960.25</v>
      </c>
      <c r="N191" s="28">
        <v>928.95</v>
      </c>
      <c r="O191" s="39">
        <v>6123000</v>
      </c>
      <c r="P191" s="40">
        <v>5.0886408404464869E-3</v>
      </c>
    </row>
    <row r="192" spans="1:16" ht="12.75" customHeight="1">
      <c r="A192" s="28">
        <v>182</v>
      </c>
      <c r="B192" s="29" t="s">
        <v>74</v>
      </c>
      <c r="C192" s="30" t="s">
        <v>534</v>
      </c>
      <c r="D192" s="31">
        <v>44616</v>
      </c>
      <c r="E192" s="37">
        <v>1307.05</v>
      </c>
      <c r="F192" s="37">
        <v>1298.0666666666668</v>
      </c>
      <c r="G192" s="38">
        <v>1281.1333333333337</v>
      </c>
      <c r="H192" s="38">
        <v>1255.2166666666669</v>
      </c>
      <c r="I192" s="38">
        <v>1238.2833333333338</v>
      </c>
      <c r="J192" s="38">
        <v>1323.9833333333336</v>
      </c>
      <c r="K192" s="38">
        <v>1340.9166666666665</v>
      </c>
      <c r="L192" s="38">
        <v>1366.8333333333335</v>
      </c>
      <c r="M192" s="28">
        <v>1315</v>
      </c>
      <c r="N192" s="28">
        <v>1272.1500000000001</v>
      </c>
      <c r="O192" s="39">
        <v>3350000</v>
      </c>
      <c r="P192" s="40">
        <v>4.3170643962105772E-3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44616</v>
      </c>
      <c r="E193" s="37">
        <v>738.3</v>
      </c>
      <c r="F193" s="37">
        <v>732.68333333333339</v>
      </c>
      <c r="G193" s="38">
        <v>724.76666666666677</v>
      </c>
      <c r="H193" s="38">
        <v>711.23333333333335</v>
      </c>
      <c r="I193" s="38">
        <v>703.31666666666672</v>
      </c>
      <c r="J193" s="38">
        <v>746.21666666666681</v>
      </c>
      <c r="K193" s="38">
        <v>754.13333333333333</v>
      </c>
      <c r="L193" s="38">
        <v>767.66666666666686</v>
      </c>
      <c r="M193" s="28">
        <v>740.6</v>
      </c>
      <c r="N193" s="28">
        <v>719.15</v>
      </c>
      <c r="O193" s="39">
        <v>11531025</v>
      </c>
      <c r="P193" s="40">
        <v>2.4529207148854502E-2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44616</v>
      </c>
      <c r="E194" s="37">
        <v>503.15</v>
      </c>
      <c r="F194" s="37">
        <v>502.75</v>
      </c>
      <c r="G194" s="38">
        <v>491.54999999999995</v>
      </c>
      <c r="H194" s="38">
        <v>479.94999999999993</v>
      </c>
      <c r="I194" s="38">
        <v>468.74999999999989</v>
      </c>
      <c r="J194" s="38">
        <v>514.35</v>
      </c>
      <c r="K194" s="38">
        <v>525.55000000000007</v>
      </c>
      <c r="L194" s="38">
        <v>537.15000000000009</v>
      </c>
      <c r="M194" s="28">
        <v>513.95000000000005</v>
      </c>
      <c r="N194" s="28">
        <v>491.15</v>
      </c>
      <c r="O194" s="39">
        <v>81712350</v>
      </c>
      <c r="P194" s="40">
        <v>0.11830095951322256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44616</v>
      </c>
      <c r="E195" s="37">
        <v>251</v>
      </c>
      <c r="F195" s="37">
        <v>251.26666666666665</v>
      </c>
      <c r="G195" s="38">
        <v>245.18333333333328</v>
      </c>
      <c r="H195" s="38">
        <v>239.36666666666662</v>
      </c>
      <c r="I195" s="38">
        <v>233.28333333333325</v>
      </c>
      <c r="J195" s="38">
        <v>257.08333333333331</v>
      </c>
      <c r="K195" s="38">
        <v>263.16666666666669</v>
      </c>
      <c r="L195" s="38">
        <v>268.98333333333335</v>
      </c>
      <c r="M195" s="28">
        <v>257.35000000000002</v>
      </c>
      <c r="N195" s="28">
        <v>245.45</v>
      </c>
      <c r="O195" s="39">
        <v>120966750</v>
      </c>
      <c r="P195" s="40">
        <v>4.821979254275301E-3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44616</v>
      </c>
      <c r="E196" s="37">
        <v>1171.5</v>
      </c>
      <c r="F196" s="37">
        <v>1145.9333333333334</v>
      </c>
      <c r="G196" s="38">
        <v>1113.0666666666668</v>
      </c>
      <c r="H196" s="38">
        <v>1054.6333333333334</v>
      </c>
      <c r="I196" s="38">
        <v>1021.7666666666669</v>
      </c>
      <c r="J196" s="38">
        <v>1204.3666666666668</v>
      </c>
      <c r="K196" s="38">
        <v>1237.2333333333336</v>
      </c>
      <c r="L196" s="38">
        <v>1295.6666666666667</v>
      </c>
      <c r="M196" s="28">
        <v>1178.8</v>
      </c>
      <c r="N196" s="28">
        <v>1087.5</v>
      </c>
      <c r="O196" s="39">
        <v>45045325</v>
      </c>
      <c r="P196" s="40">
        <v>6.1259024141142072E-2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44616</v>
      </c>
      <c r="E197" s="37">
        <v>3804.75</v>
      </c>
      <c r="F197" s="37">
        <v>3785.6333333333332</v>
      </c>
      <c r="G197" s="38">
        <v>3758.3666666666663</v>
      </c>
      <c r="H197" s="38">
        <v>3711.9833333333331</v>
      </c>
      <c r="I197" s="38">
        <v>3684.7166666666662</v>
      </c>
      <c r="J197" s="38">
        <v>3832.0166666666664</v>
      </c>
      <c r="K197" s="38">
        <v>3859.2833333333328</v>
      </c>
      <c r="L197" s="38">
        <v>3905.6666666666665</v>
      </c>
      <c r="M197" s="28">
        <v>3812.9</v>
      </c>
      <c r="N197" s="28">
        <v>3739.25</v>
      </c>
      <c r="O197" s="39">
        <v>12633750</v>
      </c>
      <c r="P197" s="40">
        <v>-2.4789847856795499E-2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44616</v>
      </c>
      <c r="E198" s="37">
        <v>1510.05</v>
      </c>
      <c r="F198" s="37">
        <v>1501.4166666666667</v>
      </c>
      <c r="G198" s="38">
        <v>1483.6333333333334</v>
      </c>
      <c r="H198" s="38">
        <v>1457.2166666666667</v>
      </c>
      <c r="I198" s="38">
        <v>1439.4333333333334</v>
      </c>
      <c r="J198" s="38">
        <v>1527.8333333333335</v>
      </c>
      <c r="K198" s="38">
        <v>1545.6166666666668</v>
      </c>
      <c r="L198" s="38">
        <v>1572.0333333333335</v>
      </c>
      <c r="M198" s="28">
        <v>1519.2</v>
      </c>
      <c r="N198" s="28">
        <v>1475</v>
      </c>
      <c r="O198" s="39">
        <v>18147000</v>
      </c>
      <c r="P198" s="40">
        <v>-6.6082934082273249E-4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44616</v>
      </c>
      <c r="E199" s="37">
        <v>2436.5500000000002</v>
      </c>
      <c r="F199" s="37">
        <v>2414.2166666666667</v>
      </c>
      <c r="G199" s="38">
        <v>2383.4333333333334</v>
      </c>
      <c r="H199" s="38">
        <v>2330.3166666666666</v>
      </c>
      <c r="I199" s="38">
        <v>2299.5333333333333</v>
      </c>
      <c r="J199" s="38">
        <v>2467.3333333333335</v>
      </c>
      <c r="K199" s="38">
        <v>2498.1166666666672</v>
      </c>
      <c r="L199" s="38">
        <v>2551.2333333333336</v>
      </c>
      <c r="M199" s="28">
        <v>2445</v>
      </c>
      <c r="N199" s="28">
        <v>2361.1</v>
      </c>
      <c r="O199" s="39">
        <v>6290625</v>
      </c>
      <c r="P199" s="40">
        <v>-1.3757422541007702E-2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44616</v>
      </c>
      <c r="E200" s="37">
        <v>2665.85</v>
      </c>
      <c r="F200" s="37">
        <v>2657.8166666666671</v>
      </c>
      <c r="G200" s="38">
        <v>2642.1333333333341</v>
      </c>
      <c r="H200" s="38">
        <v>2618.416666666667</v>
      </c>
      <c r="I200" s="38">
        <v>2602.733333333334</v>
      </c>
      <c r="J200" s="38">
        <v>2681.5333333333342</v>
      </c>
      <c r="K200" s="38">
        <v>2697.2166666666676</v>
      </c>
      <c r="L200" s="38">
        <v>2720.9333333333343</v>
      </c>
      <c r="M200" s="28">
        <v>2673.5</v>
      </c>
      <c r="N200" s="28">
        <v>2634.1</v>
      </c>
      <c r="O200" s="39">
        <v>897500</v>
      </c>
      <c r="P200" s="40">
        <v>1.4410850522746538E-2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44616</v>
      </c>
      <c r="E201" s="37">
        <v>541.20000000000005</v>
      </c>
      <c r="F201" s="37">
        <v>538.68333333333339</v>
      </c>
      <c r="G201" s="38">
        <v>531.61666666666679</v>
      </c>
      <c r="H201" s="38">
        <v>522.03333333333342</v>
      </c>
      <c r="I201" s="38">
        <v>514.96666666666681</v>
      </c>
      <c r="J201" s="38">
        <v>548.26666666666677</v>
      </c>
      <c r="K201" s="38">
        <v>555.33333333333337</v>
      </c>
      <c r="L201" s="38">
        <v>564.91666666666674</v>
      </c>
      <c r="M201" s="28">
        <v>545.75</v>
      </c>
      <c r="N201" s="28">
        <v>529.1</v>
      </c>
      <c r="O201" s="39">
        <v>2905500</v>
      </c>
      <c r="P201" s="40">
        <v>5.6161395856052343E-2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44616</v>
      </c>
      <c r="E202" s="37">
        <v>1060.0999999999999</v>
      </c>
      <c r="F202" s="37">
        <v>1051.2833333333333</v>
      </c>
      <c r="G202" s="38">
        <v>1038.8166666666666</v>
      </c>
      <c r="H202" s="38">
        <v>1017.5333333333333</v>
      </c>
      <c r="I202" s="38">
        <v>1005.0666666666666</v>
      </c>
      <c r="J202" s="38">
        <v>1072.5666666666666</v>
      </c>
      <c r="K202" s="38">
        <v>1085.0333333333333</v>
      </c>
      <c r="L202" s="38">
        <v>1106.3166666666666</v>
      </c>
      <c r="M202" s="28">
        <v>1063.75</v>
      </c>
      <c r="N202" s="28">
        <v>1030</v>
      </c>
      <c r="O202" s="39">
        <v>2350450</v>
      </c>
      <c r="P202" s="40">
        <v>-4.7031158142269255E-2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44616</v>
      </c>
      <c r="E203" s="37">
        <v>625.04999999999995</v>
      </c>
      <c r="F203" s="37">
        <v>617.98333333333335</v>
      </c>
      <c r="G203" s="38">
        <v>608.36666666666667</v>
      </c>
      <c r="H203" s="38">
        <v>591.68333333333328</v>
      </c>
      <c r="I203" s="38">
        <v>582.06666666666661</v>
      </c>
      <c r="J203" s="38">
        <v>634.66666666666674</v>
      </c>
      <c r="K203" s="38">
        <v>644.28333333333353</v>
      </c>
      <c r="L203" s="38">
        <v>660.96666666666681</v>
      </c>
      <c r="M203" s="28">
        <v>627.6</v>
      </c>
      <c r="N203" s="28">
        <v>601.29999999999995</v>
      </c>
      <c r="O203" s="39">
        <v>7406000</v>
      </c>
      <c r="P203" s="40">
        <v>-0.10384550228697273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44616</v>
      </c>
      <c r="E204" s="37">
        <v>1645.3</v>
      </c>
      <c r="F204" s="37">
        <v>1634.6666666666667</v>
      </c>
      <c r="G204" s="38">
        <v>1619.4833333333336</v>
      </c>
      <c r="H204" s="38">
        <v>1593.6666666666667</v>
      </c>
      <c r="I204" s="38">
        <v>1578.4833333333336</v>
      </c>
      <c r="J204" s="38">
        <v>1660.4833333333336</v>
      </c>
      <c r="K204" s="38">
        <v>1675.6666666666665</v>
      </c>
      <c r="L204" s="38">
        <v>1701.4833333333336</v>
      </c>
      <c r="M204" s="28">
        <v>1649.85</v>
      </c>
      <c r="N204" s="28">
        <v>1608.85</v>
      </c>
      <c r="O204" s="39">
        <v>1019900</v>
      </c>
      <c r="P204" s="40">
        <v>2.5695177754311863E-2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44616</v>
      </c>
      <c r="E205" s="37">
        <v>7525.8</v>
      </c>
      <c r="F205" s="37">
        <v>7442.95</v>
      </c>
      <c r="G205" s="38">
        <v>7333.9</v>
      </c>
      <c r="H205" s="38">
        <v>7142</v>
      </c>
      <c r="I205" s="38">
        <v>7032.95</v>
      </c>
      <c r="J205" s="38">
        <v>7634.8499999999995</v>
      </c>
      <c r="K205" s="38">
        <v>7743.9000000000005</v>
      </c>
      <c r="L205" s="38">
        <v>7935.7999999999993</v>
      </c>
      <c r="M205" s="28">
        <v>7552</v>
      </c>
      <c r="N205" s="28">
        <v>7251.05</v>
      </c>
      <c r="O205" s="39">
        <v>1996400</v>
      </c>
      <c r="P205" s="40">
        <v>-1.3636363636363636E-2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44616</v>
      </c>
      <c r="E206" s="37">
        <v>787.1</v>
      </c>
      <c r="F206" s="37">
        <v>784.25</v>
      </c>
      <c r="G206" s="38">
        <v>771.7</v>
      </c>
      <c r="H206" s="38">
        <v>756.30000000000007</v>
      </c>
      <c r="I206" s="38">
        <v>743.75000000000011</v>
      </c>
      <c r="J206" s="38">
        <v>799.65</v>
      </c>
      <c r="K206" s="38">
        <v>812.19999999999993</v>
      </c>
      <c r="L206" s="38">
        <v>827.59999999999991</v>
      </c>
      <c r="M206" s="28">
        <v>796.8</v>
      </c>
      <c r="N206" s="28">
        <v>768.85</v>
      </c>
      <c r="O206" s="39">
        <v>28866500</v>
      </c>
      <c r="P206" s="40">
        <v>-1.3508645533141212E-4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44616</v>
      </c>
      <c r="E207" s="37">
        <v>339.35</v>
      </c>
      <c r="F207" s="37">
        <v>334.26666666666665</v>
      </c>
      <c r="G207" s="38">
        <v>328.0333333333333</v>
      </c>
      <c r="H207" s="38">
        <v>316.71666666666664</v>
      </c>
      <c r="I207" s="38">
        <v>310.48333333333329</v>
      </c>
      <c r="J207" s="38">
        <v>345.58333333333331</v>
      </c>
      <c r="K207" s="38">
        <v>351.81666666666666</v>
      </c>
      <c r="L207" s="38">
        <v>363.13333333333333</v>
      </c>
      <c r="M207" s="28">
        <v>340.5</v>
      </c>
      <c r="N207" s="28">
        <v>322.95</v>
      </c>
      <c r="O207" s="39">
        <v>77438000</v>
      </c>
      <c r="P207" s="40">
        <v>7.217450909237531E-3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44616</v>
      </c>
      <c r="E208" s="37">
        <v>1181.3499999999999</v>
      </c>
      <c r="F208" s="37">
        <v>1180.7166666666665</v>
      </c>
      <c r="G208" s="38">
        <v>1170.133333333333</v>
      </c>
      <c r="H208" s="38">
        <v>1158.9166666666665</v>
      </c>
      <c r="I208" s="38">
        <v>1148.333333333333</v>
      </c>
      <c r="J208" s="38">
        <v>1191.9333333333329</v>
      </c>
      <c r="K208" s="38">
        <v>1202.5166666666664</v>
      </c>
      <c r="L208" s="38">
        <v>1213.7333333333329</v>
      </c>
      <c r="M208" s="28">
        <v>1191.3</v>
      </c>
      <c r="N208" s="28">
        <v>1169.5</v>
      </c>
      <c r="O208" s="39">
        <v>3842000</v>
      </c>
      <c r="P208" s="40">
        <v>-1.0048956454522031E-2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44616</v>
      </c>
      <c r="E209" s="37">
        <v>1842.25</v>
      </c>
      <c r="F209" s="37">
        <v>1845.6499999999999</v>
      </c>
      <c r="G209" s="38">
        <v>1816.5999999999997</v>
      </c>
      <c r="H209" s="38">
        <v>1790.9499999999998</v>
      </c>
      <c r="I209" s="38">
        <v>1761.8999999999996</v>
      </c>
      <c r="J209" s="38">
        <v>1871.2999999999997</v>
      </c>
      <c r="K209" s="38">
        <v>1900.35</v>
      </c>
      <c r="L209" s="38">
        <v>1925.9999999999998</v>
      </c>
      <c r="M209" s="28">
        <v>1874.7</v>
      </c>
      <c r="N209" s="28">
        <v>1820</v>
      </c>
      <c r="O209" s="39">
        <v>615250</v>
      </c>
      <c r="P209" s="40">
        <v>5.7212913771965673E-3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44616</v>
      </c>
      <c r="E210" s="37">
        <v>577.04999999999995</v>
      </c>
      <c r="F210" s="37">
        <v>575.91666666666663</v>
      </c>
      <c r="G210" s="38">
        <v>567.83333333333326</v>
      </c>
      <c r="H210" s="38">
        <v>558.61666666666667</v>
      </c>
      <c r="I210" s="38">
        <v>550.5333333333333</v>
      </c>
      <c r="J210" s="38">
        <v>585.13333333333321</v>
      </c>
      <c r="K210" s="38">
        <v>593.21666666666647</v>
      </c>
      <c r="L210" s="38">
        <v>602.43333333333317</v>
      </c>
      <c r="M210" s="28">
        <v>584</v>
      </c>
      <c r="N210" s="28">
        <v>566.70000000000005</v>
      </c>
      <c r="O210" s="39">
        <v>40460000</v>
      </c>
      <c r="P210" s="40">
        <v>2.2316104384386814E-2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44616</v>
      </c>
      <c r="E211" s="37">
        <v>290.39999999999998</v>
      </c>
      <c r="F211" s="37">
        <v>289.73333333333329</v>
      </c>
      <c r="G211" s="38">
        <v>285.76666666666659</v>
      </c>
      <c r="H211" s="38">
        <v>281.13333333333333</v>
      </c>
      <c r="I211" s="38">
        <v>277.16666666666663</v>
      </c>
      <c r="J211" s="38">
        <v>294.36666666666656</v>
      </c>
      <c r="K211" s="38">
        <v>298.33333333333326</v>
      </c>
      <c r="L211" s="38">
        <v>302.96666666666653</v>
      </c>
      <c r="M211" s="28">
        <v>293.7</v>
      </c>
      <c r="N211" s="28">
        <v>285.10000000000002</v>
      </c>
      <c r="O211" s="39">
        <v>71523000</v>
      </c>
      <c r="P211" s="40">
        <v>-4.3432866986844853E-3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3"/>
      <c r="B213" s="360"/>
      <c r="C213" s="303"/>
      <c r="D213" s="361"/>
      <c r="E213" s="304"/>
      <c r="F213" s="304"/>
      <c r="G213" s="362"/>
      <c r="H213" s="362"/>
      <c r="I213" s="362"/>
      <c r="J213" s="362"/>
      <c r="K213" s="362"/>
      <c r="L213" s="362"/>
      <c r="M213" s="303"/>
      <c r="N213" s="303"/>
      <c r="O213" s="363"/>
      <c r="P213" s="364"/>
    </row>
    <row r="214" spans="1:16" ht="12.75" customHeight="1">
      <c r="A214" s="303"/>
      <c r="B214" s="360"/>
      <c r="C214" s="303"/>
      <c r="D214" s="361"/>
      <c r="E214" s="304"/>
      <c r="F214" s="304"/>
      <c r="G214" s="362"/>
      <c r="H214" s="362"/>
      <c r="I214" s="362"/>
      <c r="J214" s="362"/>
      <c r="K214" s="362"/>
      <c r="L214" s="362"/>
      <c r="M214" s="303"/>
      <c r="N214" s="303"/>
      <c r="O214" s="363"/>
      <c r="P214" s="364"/>
    </row>
    <row r="215" spans="1:16" ht="12.75" customHeight="1">
      <c r="A215" s="303"/>
      <c r="B215" s="360"/>
      <c r="C215" s="303"/>
      <c r="D215" s="361"/>
      <c r="E215" s="304"/>
      <c r="F215" s="304"/>
      <c r="G215" s="362"/>
      <c r="H215" s="362"/>
      <c r="I215" s="362"/>
      <c r="J215" s="362"/>
      <c r="K215" s="362"/>
      <c r="L215" s="362"/>
      <c r="M215" s="303"/>
      <c r="N215" s="303"/>
      <c r="O215" s="363"/>
      <c r="P215" s="364"/>
    </row>
    <row r="216" spans="1:16" ht="12.75" customHeight="1">
      <c r="A216" s="303"/>
      <c r="B216" s="360"/>
      <c r="C216" s="303"/>
      <c r="D216" s="361"/>
      <c r="E216" s="304"/>
      <c r="F216" s="304"/>
      <c r="G216" s="362"/>
      <c r="H216" s="362"/>
      <c r="I216" s="362"/>
      <c r="J216" s="362"/>
      <c r="K216" s="362"/>
      <c r="L216" s="362"/>
      <c r="M216" s="303"/>
      <c r="N216" s="303"/>
      <c r="O216" s="363"/>
      <c r="P216" s="364"/>
    </row>
    <row r="217" spans="1:16" ht="12.75" customHeight="1">
      <c r="A217" s="303"/>
      <c r="B217" s="360"/>
      <c r="C217" s="303"/>
      <c r="D217" s="361"/>
      <c r="E217" s="304"/>
      <c r="F217" s="304"/>
      <c r="G217" s="362"/>
      <c r="H217" s="362"/>
      <c r="I217" s="362"/>
      <c r="J217" s="362"/>
      <c r="K217" s="362"/>
      <c r="L217" s="362"/>
      <c r="M217" s="303"/>
      <c r="N217" s="303"/>
      <c r="O217" s="363"/>
      <c r="P217" s="364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8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44594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24" t="s">
        <v>16</v>
      </c>
      <c r="B8" s="426"/>
      <c r="C8" s="430" t="s">
        <v>20</v>
      </c>
      <c r="D8" s="430" t="s">
        <v>21</v>
      </c>
      <c r="E8" s="421" t="s">
        <v>22</v>
      </c>
      <c r="F8" s="422"/>
      <c r="G8" s="423"/>
      <c r="H8" s="421" t="s">
        <v>23</v>
      </c>
      <c r="I8" s="422"/>
      <c r="J8" s="423"/>
      <c r="K8" s="23"/>
      <c r="L8" s="50"/>
      <c r="M8" s="50"/>
      <c r="N8" s="1"/>
      <c r="O8" s="1"/>
    </row>
    <row r="9" spans="1:15" ht="36" customHeight="1">
      <c r="A9" s="428"/>
      <c r="B9" s="429"/>
      <c r="C9" s="429"/>
      <c r="D9" s="42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17576.849999999999</v>
      </c>
      <c r="D10" s="32">
        <v>17481.266666666666</v>
      </c>
      <c r="E10" s="32">
        <v>17340.133333333331</v>
      </c>
      <c r="F10" s="32">
        <v>17103.416666666664</v>
      </c>
      <c r="G10" s="32">
        <v>16962.283333333329</v>
      </c>
      <c r="H10" s="32">
        <v>17717.983333333334</v>
      </c>
      <c r="I10" s="32">
        <v>17859.116666666672</v>
      </c>
      <c r="J10" s="32">
        <v>18095.833333333336</v>
      </c>
      <c r="K10" s="34">
        <v>17622.400000000001</v>
      </c>
      <c r="L10" s="34">
        <v>17244.55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38505.5</v>
      </c>
      <c r="D11" s="37">
        <v>38332.933333333327</v>
      </c>
      <c r="E11" s="37">
        <v>37863.166666666657</v>
      </c>
      <c r="F11" s="37">
        <v>37220.833333333328</v>
      </c>
      <c r="G11" s="37">
        <v>36751.066666666658</v>
      </c>
      <c r="H11" s="37">
        <v>38975.266666666656</v>
      </c>
      <c r="I11" s="37">
        <v>39445.033333333333</v>
      </c>
      <c r="J11" s="37">
        <v>40087.366666666654</v>
      </c>
      <c r="K11" s="28">
        <v>38802.699999999997</v>
      </c>
      <c r="L11" s="28">
        <v>37690.6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2490.1999999999998</v>
      </c>
      <c r="D12" s="37">
        <v>2489.7166666666667</v>
      </c>
      <c r="E12" s="37">
        <v>2458.0833333333335</v>
      </c>
      <c r="F12" s="37">
        <v>2425.9666666666667</v>
      </c>
      <c r="G12" s="37">
        <v>2394.3333333333335</v>
      </c>
      <c r="H12" s="37">
        <v>2521.8333333333335</v>
      </c>
      <c r="I12" s="37">
        <v>2553.4666666666667</v>
      </c>
      <c r="J12" s="37">
        <v>2585.5833333333335</v>
      </c>
      <c r="K12" s="28">
        <v>2521.35</v>
      </c>
      <c r="L12" s="28">
        <v>2457.6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5109.8999999999996</v>
      </c>
      <c r="D13" s="37">
        <v>5084.9333333333334</v>
      </c>
      <c r="E13" s="37">
        <v>5044.0666666666666</v>
      </c>
      <c r="F13" s="37">
        <v>4978.2333333333336</v>
      </c>
      <c r="G13" s="37">
        <v>4937.3666666666668</v>
      </c>
      <c r="H13" s="37">
        <v>5150.7666666666664</v>
      </c>
      <c r="I13" s="37">
        <v>5191.6333333333332</v>
      </c>
      <c r="J13" s="37">
        <v>5257.4666666666662</v>
      </c>
      <c r="K13" s="28">
        <v>5125.8</v>
      </c>
      <c r="L13" s="28">
        <v>5019.1000000000004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35371.65</v>
      </c>
      <c r="D14" s="37">
        <v>35187.166666666664</v>
      </c>
      <c r="E14" s="37">
        <v>34938.833333333328</v>
      </c>
      <c r="F14" s="37">
        <v>34506.016666666663</v>
      </c>
      <c r="G14" s="37">
        <v>34257.683333333327</v>
      </c>
      <c r="H14" s="37">
        <v>35619.98333333333</v>
      </c>
      <c r="I14" s="37">
        <v>35868.316666666658</v>
      </c>
      <c r="J14" s="37">
        <v>36301.133333333331</v>
      </c>
      <c r="K14" s="28">
        <v>35435.5</v>
      </c>
      <c r="L14" s="28">
        <v>34754.35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4132.5</v>
      </c>
      <c r="D15" s="37">
        <v>4133.6833333333334</v>
      </c>
      <c r="E15" s="37">
        <v>4076.7166666666672</v>
      </c>
      <c r="F15" s="37">
        <v>4020.9333333333338</v>
      </c>
      <c r="G15" s="37">
        <v>3963.9666666666676</v>
      </c>
      <c r="H15" s="37">
        <v>4189.4666666666672</v>
      </c>
      <c r="I15" s="37">
        <v>4246.4333333333325</v>
      </c>
      <c r="J15" s="37">
        <v>4302.2166666666662</v>
      </c>
      <c r="K15" s="28">
        <v>4190.6499999999996</v>
      </c>
      <c r="L15" s="28">
        <v>4077.9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8472.2999999999993</v>
      </c>
      <c r="D16" s="37">
        <v>8428.3166666666657</v>
      </c>
      <c r="E16" s="37">
        <v>8371.0833333333321</v>
      </c>
      <c r="F16" s="37">
        <v>8269.8666666666668</v>
      </c>
      <c r="G16" s="37">
        <v>8212.6333333333332</v>
      </c>
      <c r="H16" s="37">
        <v>8529.533333333331</v>
      </c>
      <c r="I16" s="37">
        <v>8586.7666666666646</v>
      </c>
      <c r="J16" s="37">
        <v>8687.9833333333299</v>
      </c>
      <c r="K16" s="28">
        <v>8485.5499999999993</v>
      </c>
      <c r="L16" s="28">
        <v>8327.1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2332.5500000000002</v>
      </c>
      <c r="D17" s="37">
        <v>2320.0833333333335</v>
      </c>
      <c r="E17" s="37">
        <v>2285.166666666667</v>
      </c>
      <c r="F17" s="37">
        <v>2237.7833333333333</v>
      </c>
      <c r="G17" s="37">
        <v>2202.8666666666668</v>
      </c>
      <c r="H17" s="37">
        <v>2367.4666666666672</v>
      </c>
      <c r="I17" s="37">
        <v>2402.3833333333341</v>
      </c>
      <c r="J17" s="37">
        <v>2449.7666666666673</v>
      </c>
      <c r="K17" s="28">
        <v>2355</v>
      </c>
      <c r="L17" s="28">
        <v>2272.6999999999998</v>
      </c>
      <c r="M17" s="28">
        <v>4.9169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1347</v>
      </c>
      <c r="D18" s="37">
        <v>1335.0333333333333</v>
      </c>
      <c r="E18" s="37">
        <v>1313.0666666666666</v>
      </c>
      <c r="F18" s="37">
        <v>1279.1333333333332</v>
      </c>
      <c r="G18" s="37">
        <v>1257.1666666666665</v>
      </c>
      <c r="H18" s="37">
        <v>1368.9666666666667</v>
      </c>
      <c r="I18" s="37">
        <v>1390.9333333333334</v>
      </c>
      <c r="J18" s="37">
        <v>1424.8666666666668</v>
      </c>
      <c r="K18" s="28">
        <v>1357</v>
      </c>
      <c r="L18" s="28">
        <v>1301.0999999999999</v>
      </c>
      <c r="M18" s="28">
        <v>18.87604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1012.8</v>
      </c>
      <c r="D19" s="37">
        <v>1005.4333333333334</v>
      </c>
      <c r="E19" s="37">
        <v>995.86666666666679</v>
      </c>
      <c r="F19" s="37">
        <v>978.93333333333339</v>
      </c>
      <c r="G19" s="37">
        <v>969.36666666666679</v>
      </c>
      <c r="H19" s="37">
        <v>1022.3666666666668</v>
      </c>
      <c r="I19" s="37">
        <v>1031.9333333333334</v>
      </c>
      <c r="J19" s="37">
        <v>1048.8666666666668</v>
      </c>
      <c r="K19" s="28">
        <v>1015</v>
      </c>
      <c r="L19" s="28">
        <v>988.5</v>
      </c>
      <c r="M19" s="28">
        <v>3.5547399999999998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1746.9</v>
      </c>
      <c r="D20" s="37">
        <v>1737.05</v>
      </c>
      <c r="E20" s="37">
        <v>1709</v>
      </c>
      <c r="F20" s="37">
        <v>1671.1000000000001</v>
      </c>
      <c r="G20" s="37">
        <v>1643.0500000000002</v>
      </c>
      <c r="H20" s="37">
        <v>1774.9499999999998</v>
      </c>
      <c r="I20" s="37">
        <v>1802.9999999999995</v>
      </c>
      <c r="J20" s="37">
        <v>1840.8999999999996</v>
      </c>
      <c r="K20" s="28">
        <v>1765.1</v>
      </c>
      <c r="L20" s="28">
        <v>1699.15</v>
      </c>
      <c r="M20" s="28">
        <v>15.74361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1904</v>
      </c>
      <c r="D21" s="37">
        <v>1915.3333333333333</v>
      </c>
      <c r="E21" s="37">
        <v>1871.6666666666665</v>
      </c>
      <c r="F21" s="37">
        <v>1839.3333333333333</v>
      </c>
      <c r="G21" s="37">
        <v>1795.6666666666665</v>
      </c>
      <c r="H21" s="37">
        <v>1947.6666666666665</v>
      </c>
      <c r="I21" s="37">
        <v>1991.333333333333</v>
      </c>
      <c r="J21" s="37">
        <v>2023.6666666666665</v>
      </c>
      <c r="K21" s="28">
        <v>1959</v>
      </c>
      <c r="L21" s="28">
        <v>1883</v>
      </c>
      <c r="M21" s="28">
        <v>4.9230900000000002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738.75</v>
      </c>
      <c r="D22" s="37">
        <v>734.56666666666661</v>
      </c>
      <c r="E22" s="37">
        <v>724.83333333333326</v>
      </c>
      <c r="F22" s="37">
        <v>710.91666666666663</v>
      </c>
      <c r="G22" s="37">
        <v>701.18333333333328</v>
      </c>
      <c r="H22" s="37">
        <v>748.48333333333323</v>
      </c>
      <c r="I22" s="37">
        <v>758.21666666666658</v>
      </c>
      <c r="J22" s="37">
        <v>772.13333333333321</v>
      </c>
      <c r="K22" s="28">
        <v>744.3</v>
      </c>
      <c r="L22" s="28">
        <v>720.65</v>
      </c>
      <c r="M22" s="28">
        <v>60.521079999999998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1864.65</v>
      </c>
      <c r="D23" s="37">
        <v>1858.2166666666665</v>
      </c>
      <c r="E23" s="37">
        <v>1836.4333333333329</v>
      </c>
      <c r="F23" s="37">
        <v>1808.2166666666665</v>
      </c>
      <c r="G23" s="37">
        <v>1786.4333333333329</v>
      </c>
      <c r="H23" s="37">
        <v>1886.4333333333329</v>
      </c>
      <c r="I23" s="37">
        <v>1908.2166666666662</v>
      </c>
      <c r="J23" s="37">
        <v>1936.4333333333329</v>
      </c>
      <c r="K23" s="28">
        <v>1880</v>
      </c>
      <c r="L23" s="28">
        <v>1830</v>
      </c>
      <c r="M23" s="28">
        <v>3.49743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1986.9</v>
      </c>
      <c r="D24" s="37">
        <v>1985.3</v>
      </c>
      <c r="E24" s="37">
        <v>1931.6</v>
      </c>
      <c r="F24" s="37">
        <v>1876.3</v>
      </c>
      <c r="G24" s="37">
        <v>1822.6</v>
      </c>
      <c r="H24" s="37">
        <v>2040.6</v>
      </c>
      <c r="I24" s="37">
        <v>2094.3000000000002</v>
      </c>
      <c r="J24" s="37">
        <v>2149.6</v>
      </c>
      <c r="K24" s="28">
        <v>2039</v>
      </c>
      <c r="L24" s="28">
        <v>1930</v>
      </c>
      <c r="M24" s="28">
        <v>4.3781299999999996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122.3</v>
      </c>
      <c r="D25" s="37">
        <v>121.3</v>
      </c>
      <c r="E25" s="37">
        <v>120.1</v>
      </c>
      <c r="F25" s="37">
        <v>117.89999999999999</v>
      </c>
      <c r="G25" s="37">
        <v>116.69999999999999</v>
      </c>
      <c r="H25" s="37">
        <v>123.5</v>
      </c>
      <c r="I25" s="37">
        <v>124.70000000000002</v>
      </c>
      <c r="J25" s="37">
        <v>126.9</v>
      </c>
      <c r="K25" s="28">
        <v>122.5</v>
      </c>
      <c r="L25" s="28">
        <v>119.1</v>
      </c>
      <c r="M25" s="28">
        <v>105.21066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305</v>
      </c>
      <c r="D26" s="37">
        <v>301.68333333333334</v>
      </c>
      <c r="E26" s="37">
        <v>294.61666666666667</v>
      </c>
      <c r="F26" s="37">
        <v>284.23333333333335</v>
      </c>
      <c r="G26" s="37">
        <v>277.16666666666669</v>
      </c>
      <c r="H26" s="37">
        <v>312.06666666666666</v>
      </c>
      <c r="I26" s="37">
        <v>319.13333333333338</v>
      </c>
      <c r="J26" s="37">
        <v>329.51666666666665</v>
      </c>
      <c r="K26" s="28">
        <v>308.75</v>
      </c>
      <c r="L26" s="28">
        <v>291.3</v>
      </c>
      <c r="M26" s="28">
        <v>34.683729999999997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2176.75</v>
      </c>
      <c r="D27" s="37">
        <v>2185.8666666666668</v>
      </c>
      <c r="E27" s="37">
        <v>2141.7333333333336</v>
      </c>
      <c r="F27" s="37">
        <v>2106.7166666666667</v>
      </c>
      <c r="G27" s="37">
        <v>2062.5833333333335</v>
      </c>
      <c r="H27" s="37">
        <v>2220.8833333333337</v>
      </c>
      <c r="I27" s="37">
        <v>2265.0166666666669</v>
      </c>
      <c r="J27" s="37">
        <v>2300.0333333333338</v>
      </c>
      <c r="K27" s="28">
        <v>2230</v>
      </c>
      <c r="L27" s="28">
        <v>2150.85</v>
      </c>
      <c r="M27" s="28">
        <v>0.45623999999999998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762.25</v>
      </c>
      <c r="D28" s="37">
        <v>760.29999999999984</v>
      </c>
      <c r="E28" s="37">
        <v>753.74999999999966</v>
      </c>
      <c r="F28" s="37">
        <v>745.24999999999977</v>
      </c>
      <c r="G28" s="37">
        <v>738.69999999999959</v>
      </c>
      <c r="H28" s="37">
        <v>768.79999999999973</v>
      </c>
      <c r="I28" s="37">
        <v>775.34999999999991</v>
      </c>
      <c r="J28" s="37">
        <v>783.8499999999998</v>
      </c>
      <c r="K28" s="28">
        <v>766.85</v>
      </c>
      <c r="L28" s="28">
        <v>751.8</v>
      </c>
      <c r="M28" s="28">
        <v>1.16845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3527.25</v>
      </c>
      <c r="D29" s="37">
        <v>3537.1</v>
      </c>
      <c r="E29" s="37">
        <v>3500.2</v>
      </c>
      <c r="F29" s="37">
        <v>3473.15</v>
      </c>
      <c r="G29" s="37">
        <v>3436.25</v>
      </c>
      <c r="H29" s="37">
        <v>3564.1499999999996</v>
      </c>
      <c r="I29" s="37">
        <v>3601.05</v>
      </c>
      <c r="J29" s="37">
        <v>3628.0999999999995</v>
      </c>
      <c r="K29" s="28">
        <v>3574</v>
      </c>
      <c r="L29" s="28">
        <v>3510.05</v>
      </c>
      <c r="M29" s="28">
        <v>0.26637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625.85</v>
      </c>
      <c r="D30" s="37">
        <v>625.2166666666667</v>
      </c>
      <c r="E30" s="37">
        <v>616.63333333333344</v>
      </c>
      <c r="F30" s="37">
        <v>607.41666666666674</v>
      </c>
      <c r="G30" s="37">
        <v>598.83333333333348</v>
      </c>
      <c r="H30" s="37">
        <v>634.43333333333339</v>
      </c>
      <c r="I30" s="37">
        <v>643.01666666666665</v>
      </c>
      <c r="J30" s="37">
        <v>652.23333333333335</v>
      </c>
      <c r="K30" s="28">
        <v>633.79999999999995</v>
      </c>
      <c r="L30" s="28">
        <v>616</v>
      </c>
      <c r="M30" s="28">
        <v>15.56643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380.4</v>
      </c>
      <c r="D31" s="37">
        <v>376.58333333333331</v>
      </c>
      <c r="E31" s="37">
        <v>370.31666666666661</v>
      </c>
      <c r="F31" s="37">
        <v>360.23333333333329</v>
      </c>
      <c r="G31" s="37">
        <v>353.96666666666658</v>
      </c>
      <c r="H31" s="37">
        <v>386.66666666666663</v>
      </c>
      <c r="I31" s="37">
        <v>392.93333333333339</v>
      </c>
      <c r="J31" s="37">
        <v>403.01666666666665</v>
      </c>
      <c r="K31" s="28">
        <v>382.85</v>
      </c>
      <c r="L31" s="28">
        <v>366.5</v>
      </c>
      <c r="M31" s="28">
        <v>63.548459999999999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4512.05</v>
      </c>
      <c r="D32" s="37">
        <v>4496.0999999999995</v>
      </c>
      <c r="E32" s="37">
        <v>4459.9499999999989</v>
      </c>
      <c r="F32" s="37">
        <v>4407.8499999999995</v>
      </c>
      <c r="G32" s="37">
        <v>4371.6999999999989</v>
      </c>
      <c r="H32" s="37">
        <v>4548.1999999999989</v>
      </c>
      <c r="I32" s="37">
        <v>4584.3499999999985</v>
      </c>
      <c r="J32" s="37">
        <v>4636.4499999999989</v>
      </c>
      <c r="K32" s="28">
        <v>4532.25</v>
      </c>
      <c r="L32" s="28">
        <v>4444</v>
      </c>
      <c r="M32" s="28">
        <v>5.4876199999999997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219.2</v>
      </c>
      <c r="D33" s="37">
        <v>218.28333333333333</v>
      </c>
      <c r="E33" s="37">
        <v>215.91666666666666</v>
      </c>
      <c r="F33" s="37">
        <v>212.63333333333333</v>
      </c>
      <c r="G33" s="37">
        <v>210.26666666666665</v>
      </c>
      <c r="H33" s="37">
        <v>221.56666666666666</v>
      </c>
      <c r="I33" s="37">
        <v>223.93333333333334</v>
      </c>
      <c r="J33" s="37">
        <v>227.21666666666667</v>
      </c>
      <c r="K33" s="28">
        <v>220.65</v>
      </c>
      <c r="L33" s="28">
        <v>215</v>
      </c>
      <c r="M33" s="28">
        <v>29.823910000000001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130.44999999999999</v>
      </c>
      <c r="D34" s="37">
        <v>130.71666666666667</v>
      </c>
      <c r="E34" s="37">
        <v>127.78333333333333</v>
      </c>
      <c r="F34" s="37">
        <v>125.11666666666667</v>
      </c>
      <c r="G34" s="37">
        <v>122.18333333333334</v>
      </c>
      <c r="H34" s="37">
        <v>133.38333333333333</v>
      </c>
      <c r="I34" s="37">
        <v>136.31666666666666</v>
      </c>
      <c r="J34" s="37">
        <v>138.98333333333332</v>
      </c>
      <c r="K34" s="28">
        <v>133.65</v>
      </c>
      <c r="L34" s="28">
        <v>128.05000000000001</v>
      </c>
      <c r="M34" s="28">
        <v>167.46215000000001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3196.25</v>
      </c>
      <c r="D35" s="37">
        <v>3183.4</v>
      </c>
      <c r="E35" s="37">
        <v>3154.4500000000003</v>
      </c>
      <c r="F35" s="37">
        <v>3112.65</v>
      </c>
      <c r="G35" s="37">
        <v>3083.7000000000003</v>
      </c>
      <c r="H35" s="37">
        <v>3225.2000000000003</v>
      </c>
      <c r="I35" s="37">
        <v>3254.15</v>
      </c>
      <c r="J35" s="37">
        <v>3295.9500000000003</v>
      </c>
      <c r="K35" s="28">
        <v>3212.35</v>
      </c>
      <c r="L35" s="28">
        <v>3141.6</v>
      </c>
      <c r="M35" s="28">
        <v>10.08915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2181.9</v>
      </c>
      <c r="D36" s="37">
        <v>2171.2166666666667</v>
      </c>
      <c r="E36" s="37">
        <v>2143.4833333333336</v>
      </c>
      <c r="F36" s="37">
        <v>2105.0666666666671</v>
      </c>
      <c r="G36" s="37">
        <v>2077.3333333333339</v>
      </c>
      <c r="H36" s="37">
        <v>2209.6333333333332</v>
      </c>
      <c r="I36" s="37">
        <v>2237.3666666666659</v>
      </c>
      <c r="J36" s="37">
        <v>2275.7833333333328</v>
      </c>
      <c r="K36" s="28">
        <v>2198.9499999999998</v>
      </c>
      <c r="L36" s="28">
        <v>2132.8000000000002</v>
      </c>
      <c r="M36" s="28">
        <v>3.3535599999999999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657.5</v>
      </c>
      <c r="D37" s="37">
        <v>650.65</v>
      </c>
      <c r="E37" s="37">
        <v>641.29999999999995</v>
      </c>
      <c r="F37" s="37">
        <v>625.1</v>
      </c>
      <c r="G37" s="37">
        <v>615.75</v>
      </c>
      <c r="H37" s="37">
        <v>666.84999999999991</v>
      </c>
      <c r="I37" s="37">
        <v>676.2</v>
      </c>
      <c r="J37" s="37">
        <v>692.39999999999986</v>
      </c>
      <c r="K37" s="28">
        <v>660</v>
      </c>
      <c r="L37" s="28">
        <v>634.45000000000005</v>
      </c>
      <c r="M37" s="28">
        <v>21.838560000000001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4225.6000000000004</v>
      </c>
      <c r="D38" s="37">
        <v>4198.5333333333338</v>
      </c>
      <c r="E38" s="37">
        <v>4119.0666666666675</v>
      </c>
      <c r="F38" s="37">
        <v>4012.5333333333338</v>
      </c>
      <c r="G38" s="37">
        <v>3933.0666666666675</v>
      </c>
      <c r="H38" s="37">
        <v>4305.0666666666675</v>
      </c>
      <c r="I38" s="37">
        <v>4384.5333333333328</v>
      </c>
      <c r="J38" s="37">
        <v>4491.0666666666675</v>
      </c>
      <c r="K38" s="28">
        <v>4278</v>
      </c>
      <c r="L38" s="28">
        <v>4092</v>
      </c>
      <c r="M38" s="28">
        <v>3.2173500000000002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781.9</v>
      </c>
      <c r="D39" s="37">
        <v>781.63333333333333</v>
      </c>
      <c r="E39" s="37">
        <v>769.36666666666667</v>
      </c>
      <c r="F39" s="37">
        <v>756.83333333333337</v>
      </c>
      <c r="G39" s="37">
        <v>744.56666666666672</v>
      </c>
      <c r="H39" s="37">
        <v>794.16666666666663</v>
      </c>
      <c r="I39" s="37">
        <v>806.43333333333328</v>
      </c>
      <c r="J39" s="37">
        <v>818.96666666666658</v>
      </c>
      <c r="K39" s="28">
        <v>793.9</v>
      </c>
      <c r="L39" s="28">
        <v>769.1</v>
      </c>
      <c r="M39" s="28">
        <v>154.57534000000001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3534.45</v>
      </c>
      <c r="D40" s="37">
        <v>3546.1166666666663</v>
      </c>
      <c r="E40" s="37">
        <v>3499.8833333333328</v>
      </c>
      <c r="F40" s="37">
        <v>3465.3166666666666</v>
      </c>
      <c r="G40" s="37">
        <v>3419.083333333333</v>
      </c>
      <c r="H40" s="37">
        <v>3580.6833333333325</v>
      </c>
      <c r="I40" s="37">
        <v>3626.9166666666661</v>
      </c>
      <c r="J40" s="37">
        <v>3661.4833333333322</v>
      </c>
      <c r="K40" s="28">
        <v>3592.35</v>
      </c>
      <c r="L40" s="28">
        <v>3511.55</v>
      </c>
      <c r="M40" s="28">
        <v>4.8746400000000003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7014.6</v>
      </c>
      <c r="D41" s="37">
        <v>7005.4666666666672</v>
      </c>
      <c r="E41" s="37">
        <v>6895.1333333333341</v>
      </c>
      <c r="F41" s="37">
        <v>6775.666666666667</v>
      </c>
      <c r="G41" s="37">
        <v>6665.3333333333339</v>
      </c>
      <c r="H41" s="37">
        <v>7124.9333333333343</v>
      </c>
      <c r="I41" s="37">
        <v>7235.2666666666664</v>
      </c>
      <c r="J41" s="37">
        <v>7354.7333333333345</v>
      </c>
      <c r="K41" s="28">
        <v>7115.8</v>
      </c>
      <c r="L41" s="28">
        <v>6886</v>
      </c>
      <c r="M41" s="28">
        <v>13.834490000000001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15903.85</v>
      </c>
      <c r="D42" s="37">
        <v>15806.266666666668</v>
      </c>
      <c r="E42" s="37">
        <v>15597.583333333336</v>
      </c>
      <c r="F42" s="37">
        <v>15291.316666666668</v>
      </c>
      <c r="G42" s="37">
        <v>15082.633333333335</v>
      </c>
      <c r="H42" s="37">
        <v>16112.533333333336</v>
      </c>
      <c r="I42" s="37">
        <v>16321.216666666667</v>
      </c>
      <c r="J42" s="37">
        <v>16627.483333333337</v>
      </c>
      <c r="K42" s="28">
        <v>16014.95</v>
      </c>
      <c r="L42" s="28">
        <v>15500</v>
      </c>
      <c r="M42" s="28">
        <v>3.5718700000000001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5224.45</v>
      </c>
      <c r="D43" s="37">
        <v>5221.7</v>
      </c>
      <c r="E43" s="37">
        <v>5167.8499999999995</v>
      </c>
      <c r="F43" s="37">
        <v>5111.25</v>
      </c>
      <c r="G43" s="37">
        <v>5057.3999999999996</v>
      </c>
      <c r="H43" s="37">
        <v>5278.2999999999993</v>
      </c>
      <c r="I43" s="37">
        <v>5332.15</v>
      </c>
      <c r="J43" s="37">
        <v>5388.7499999999991</v>
      </c>
      <c r="K43" s="28">
        <v>5275.55</v>
      </c>
      <c r="L43" s="28">
        <v>5165.1000000000004</v>
      </c>
      <c r="M43" s="28">
        <v>0.25069000000000002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2393.65</v>
      </c>
      <c r="D44" s="37">
        <v>2380.1833333333334</v>
      </c>
      <c r="E44" s="37">
        <v>2333.4666666666667</v>
      </c>
      <c r="F44" s="37">
        <v>2273.2833333333333</v>
      </c>
      <c r="G44" s="37">
        <v>2226.5666666666666</v>
      </c>
      <c r="H44" s="37">
        <v>2440.3666666666668</v>
      </c>
      <c r="I44" s="37">
        <v>2487.0833333333339</v>
      </c>
      <c r="J44" s="37">
        <v>2547.2666666666669</v>
      </c>
      <c r="K44" s="28">
        <v>2426.9</v>
      </c>
      <c r="L44" s="28">
        <v>2320</v>
      </c>
      <c r="M44" s="28">
        <v>1.43675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319.25</v>
      </c>
      <c r="D45" s="37">
        <v>318.03333333333336</v>
      </c>
      <c r="E45" s="37">
        <v>314.61666666666673</v>
      </c>
      <c r="F45" s="37">
        <v>309.98333333333335</v>
      </c>
      <c r="G45" s="37">
        <v>306.56666666666672</v>
      </c>
      <c r="H45" s="37">
        <v>322.66666666666674</v>
      </c>
      <c r="I45" s="37">
        <v>326.08333333333337</v>
      </c>
      <c r="J45" s="37">
        <v>330.71666666666675</v>
      </c>
      <c r="K45" s="28">
        <v>321.45</v>
      </c>
      <c r="L45" s="28">
        <v>313.39999999999998</v>
      </c>
      <c r="M45" s="28">
        <v>49.058039999999998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106.15</v>
      </c>
      <c r="D46" s="37">
        <v>105.95</v>
      </c>
      <c r="E46" s="37">
        <v>102.60000000000001</v>
      </c>
      <c r="F46" s="37">
        <v>99.050000000000011</v>
      </c>
      <c r="G46" s="37">
        <v>95.700000000000017</v>
      </c>
      <c r="H46" s="37">
        <v>109.5</v>
      </c>
      <c r="I46" s="37">
        <v>112.85</v>
      </c>
      <c r="J46" s="37">
        <v>116.39999999999999</v>
      </c>
      <c r="K46" s="28">
        <v>109.3</v>
      </c>
      <c r="L46" s="28">
        <v>102.4</v>
      </c>
      <c r="M46" s="28">
        <v>866.24213999999995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55.05</v>
      </c>
      <c r="D47" s="37">
        <v>54.983333333333327</v>
      </c>
      <c r="E47" s="37">
        <v>54.066666666666656</v>
      </c>
      <c r="F47" s="37">
        <v>53.083333333333329</v>
      </c>
      <c r="G47" s="37">
        <v>52.166666666666657</v>
      </c>
      <c r="H47" s="37">
        <v>55.966666666666654</v>
      </c>
      <c r="I47" s="37">
        <v>56.883333333333326</v>
      </c>
      <c r="J47" s="37">
        <v>57.866666666666653</v>
      </c>
      <c r="K47" s="28">
        <v>55.9</v>
      </c>
      <c r="L47" s="28">
        <v>54</v>
      </c>
      <c r="M47" s="28">
        <v>112.96541999999999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2024.65</v>
      </c>
      <c r="D48" s="37">
        <v>2036.1166666666668</v>
      </c>
      <c r="E48" s="37">
        <v>1992.2833333333338</v>
      </c>
      <c r="F48" s="37">
        <v>1959.916666666667</v>
      </c>
      <c r="G48" s="37">
        <v>1916.0833333333339</v>
      </c>
      <c r="H48" s="37">
        <v>2068.4833333333336</v>
      </c>
      <c r="I48" s="37">
        <v>2112.3166666666666</v>
      </c>
      <c r="J48" s="37">
        <v>2144.6833333333334</v>
      </c>
      <c r="K48" s="28">
        <v>2079.9499999999998</v>
      </c>
      <c r="L48" s="28">
        <v>2003.75</v>
      </c>
      <c r="M48" s="28">
        <v>3.2128800000000002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731.75</v>
      </c>
      <c r="D49" s="37">
        <v>729.75</v>
      </c>
      <c r="E49" s="37">
        <v>725.1</v>
      </c>
      <c r="F49" s="37">
        <v>718.45</v>
      </c>
      <c r="G49" s="37">
        <v>713.80000000000007</v>
      </c>
      <c r="H49" s="37">
        <v>736.4</v>
      </c>
      <c r="I49" s="37">
        <v>741.05000000000007</v>
      </c>
      <c r="J49" s="37">
        <v>747.69999999999993</v>
      </c>
      <c r="K49" s="28">
        <v>734.4</v>
      </c>
      <c r="L49" s="28">
        <v>723.1</v>
      </c>
      <c r="M49" s="28">
        <v>3.8847399999999999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207.4</v>
      </c>
      <c r="D50" s="37">
        <v>207.73333333333335</v>
      </c>
      <c r="E50" s="37">
        <v>203.01666666666671</v>
      </c>
      <c r="F50" s="37">
        <v>198.63333333333335</v>
      </c>
      <c r="G50" s="37">
        <v>193.91666666666671</v>
      </c>
      <c r="H50" s="37">
        <v>212.1166666666667</v>
      </c>
      <c r="I50" s="37">
        <v>216.83333333333334</v>
      </c>
      <c r="J50" s="37">
        <v>221.2166666666667</v>
      </c>
      <c r="K50" s="28">
        <v>212.45</v>
      </c>
      <c r="L50" s="28">
        <v>203.35</v>
      </c>
      <c r="M50" s="28">
        <v>97.984979999999993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748.2</v>
      </c>
      <c r="D51" s="37">
        <v>744</v>
      </c>
      <c r="E51" s="37">
        <v>734.3</v>
      </c>
      <c r="F51" s="37">
        <v>720.4</v>
      </c>
      <c r="G51" s="37">
        <v>710.69999999999993</v>
      </c>
      <c r="H51" s="37">
        <v>757.9</v>
      </c>
      <c r="I51" s="37">
        <v>767.6</v>
      </c>
      <c r="J51" s="37">
        <v>781.5</v>
      </c>
      <c r="K51" s="28">
        <v>753.7</v>
      </c>
      <c r="L51" s="28">
        <v>730.1</v>
      </c>
      <c r="M51" s="28">
        <v>8.3402600000000007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59.8</v>
      </c>
      <c r="D52" s="37">
        <v>59.533333333333331</v>
      </c>
      <c r="E52" s="37">
        <v>58.266666666666666</v>
      </c>
      <c r="F52" s="37">
        <v>56.733333333333334</v>
      </c>
      <c r="G52" s="37">
        <v>55.466666666666669</v>
      </c>
      <c r="H52" s="37">
        <v>61.066666666666663</v>
      </c>
      <c r="I52" s="37">
        <v>62.333333333333329</v>
      </c>
      <c r="J52" s="37">
        <v>63.86666666666666</v>
      </c>
      <c r="K52" s="28">
        <v>60.8</v>
      </c>
      <c r="L52" s="28">
        <v>58</v>
      </c>
      <c r="M52" s="28">
        <v>537.93696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378.85</v>
      </c>
      <c r="D53" s="37">
        <v>383.2833333333333</v>
      </c>
      <c r="E53" s="37">
        <v>371.56666666666661</v>
      </c>
      <c r="F53" s="37">
        <v>364.2833333333333</v>
      </c>
      <c r="G53" s="37">
        <v>352.56666666666661</v>
      </c>
      <c r="H53" s="37">
        <v>390.56666666666661</v>
      </c>
      <c r="I53" s="37">
        <v>402.2833333333333</v>
      </c>
      <c r="J53" s="37">
        <v>409.56666666666661</v>
      </c>
      <c r="K53" s="28">
        <v>395</v>
      </c>
      <c r="L53" s="28">
        <v>376</v>
      </c>
      <c r="M53" s="28">
        <v>127.57699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723.05</v>
      </c>
      <c r="D54" s="37">
        <v>725.44999999999993</v>
      </c>
      <c r="E54" s="37">
        <v>715.89999999999986</v>
      </c>
      <c r="F54" s="37">
        <v>708.74999999999989</v>
      </c>
      <c r="G54" s="37">
        <v>699.19999999999982</v>
      </c>
      <c r="H54" s="37">
        <v>732.59999999999991</v>
      </c>
      <c r="I54" s="37">
        <v>742.14999999999986</v>
      </c>
      <c r="J54" s="37">
        <v>749.3</v>
      </c>
      <c r="K54" s="28">
        <v>735</v>
      </c>
      <c r="L54" s="28">
        <v>718.3</v>
      </c>
      <c r="M54" s="28">
        <v>48.145110000000003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376.15</v>
      </c>
      <c r="D55" s="37">
        <v>373.06666666666661</v>
      </c>
      <c r="E55" s="37">
        <v>369.23333333333323</v>
      </c>
      <c r="F55" s="37">
        <v>362.31666666666661</v>
      </c>
      <c r="G55" s="37">
        <v>358.48333333333323</v>
      </c>
      <c r="H55" s="37">
        <v>379.98333333333323</v>
      </c>
      <c r="I55" s="37">
        <v>383.81666666666661</v>
      </c>
      <c r="J55" s="37">
        <v>390.73333333333323</v>
      </c>
      <c r="K55" s="28">
        <v>376.9</v>
      </c>
      <c r="L55" s="28">
        <v>366.15</v>
      </c>
      <c r="M55" s="28">
        <v>15.63744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16824.05</v>
      </c>
      <c r="D56" s="37">
        <v>16697.25</v>
      </c>
      <c r="E56" s="37">
        <v>16544.5</v>
      </c>
      <c r="F56" s="37">
        <v>16264.95</v>
      </c>
      <c r="G56" s="37">
        <v>16112.2</v>
      </c>
      <c r="H56" s="37">
        <v>16976.8</v>
      </c>
      <c r="I56" s="37">
        <v>17129.55</v>
      </c>
      <c r="J56" s="37">
        <v>17409.099999999999</v>
      </c>
      <c r="K56" s="28">
        <v>16850</v>
      </c>
      <c r="L56" s="28">
        <v>16417.7</v>
      </c>
      <c r="M56" s="28">
        <v>0.16446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3656.6</v>
      </c>
      <c r="D57" s="37">
        <v>3637.2166666666672</v>
      </c>
      <c r="E57" s="37">
        <v>3564.4333333333343</v>
      </c>
      <c r="F57" s="37">
        <v>3472.2666666666673</v>
      </c>
      <c r="G57" s="37">
        <v>3399.4833333333345</v>
      </c>
      <c r="H57" s="37">
        <v>3729.3833333333341</v>
      </c>
      <c r="I57" s="37">
        <v>3802.166666666667</v>
      </c>
      <c r="J57" s="37">
        <v>3894.3333333333339</v>
      </c>
      <c r="K57" s="28">
        <v>3710</v>
      </c>
      <c r="L57" s="28">
        <v>3545.05</v>
      </c>
      <c r="M57" s="28">
        <v>6.3148200000000001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406.7</v>
      </c>
      <c r="D58" s="37">
        <v>407.8</v>
      </c>
      <c r="E58" s="37">
        <v>404.1</v>
      </c>
      <c r="F58" s="37">
        <v>401.5</v>
      </c>
      <c r="G58" s="37">
        <v>397.8</v>
      </c>
      <c r="H58" s="37">
        <v>410.40000000000003</v>
      </c>
      <c r="I58" s="37">
        <v>414.09999999999997</v>
      </c>
      <c r="J58" s="37">
        <v>416.70000000000005</v>
      </c>
      <c r="K58" s="28">
        <v>411.5</v>
      </c>
      <c r="L58" s="28">
        <v>405.2</v>
      </c>
      <c r="M58" s="28">
        <v>19.114059999999998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258.75</v>
      </c>
      <c r="D59" s="37">
        <v>255.11666666666667</v>
      </c>
      <c r="E59" s="37">
        <v>248.63333333333333</v>
      </c>
      <c r="F59" s="37">
        <v>238.51666666666665</v>
      </c>
      <c r="G59" s="37">
        <v>232.0333333333333</v>
      </c>
      <c r="H59" s="37">
        <v>265.23333333333335</v>
      </c>
      <c r="I59" s="37">
        <v>271.7166666666667</v>
      </c>
      <c r="J59" s="37">
        <v>281.83333333333337</v>
      </c>
      <c r="K59" s="28">
        <v>261.60000000000002</v>
      </c>
      <c r="L59" s="28">
        <v>245</v>
      </c>
      <c r="M59" s="28">
        <v>346.73381000000001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124.05</v>
      </c>
      <c r="D60" s="37">
        <v>124.3</v>
      </c>
      <c r="E60" s="37">
        <v>123.1</v>
      </c>
      <c r="F60" s="37">
        <v>122.14999999999999</v>
      </c>
      <c r="G60" s="37">
        <v>120.94999999999999</v>
      </c>
      <c r="H60" s="37">
        <v>125.25</v>
      </c>
      <c r="I60" s="37">
        <v>126.45000000000002</v>
      </c>
      <c r="J60" s="37">
        <v>127.4</v>
      </c>
      <c r="K60" s="28">
        <v>125.5</v>
      </c>
      <c r="L60" s="28">
        <v>123.35</v>
      </c>
      <c r="M60" s="28">
        <v>3.7637200000000002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653.95000000000005</v>
      </c>
      <c r="D61" s="37">
        <v>649.83333333333337</v>
      </c>
      <c r="E61" s="37">
        <v>639.66666666666674</v>
      </c>
      <c r="F61" s="37">
        <v>625.38333333333333</v>
      </c>
      <c r="G61" s="37">
        <v>615.2166666666667</v>
      </c>
      <c r="H61" s="37">
        <v>664.11666666666679</v>
      </c>
      <c r="I61" s="37">
        <v>674.28333333333353</v>
      </c>
      <c r="J61" s="37">
        <v>688.56666666666683</v>
      </c>
      <c r="K61" s="28">
        <v>660</v>
      </c>
      <c r="L61" s="28">
        <v>635.54999999999995</v>
      </c>
      <c r="M61" s="28">
        <v>24.087479999999999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946.4</v>
      </c>
      <c r="D62" s="37">
        <v>948.06666666666661</v>
      </c>
      <c r="E62" s="37">
        <v>937.13333333333321</v>
      </c>
      <c r="F62" s="37">
        <v>927.86666666666656</v>
      </c>
      <c r="G62" s="37">
        <v>916.93333333333317</v>
      </c>
      <c r="H62" s="37">
        <v>957.33333333333326</v>
      </c>
      <c r="I62" s="37">
        <v>968.26666666666665</v>
      </c>
      <c r="J62" s="37">
        <v>977.5333333333333</v>
      </c>
      <c r="K62" s="28">
        <v>959</v>
      </c>
      <c r="L62" s="28">
        <v>938.8</v>
      </c>
      <c r="M62" s="28">
        <v>20.333189999999998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144.94999999999999</v>
      </c>
      <c r="D63" s="37">
        <v>144.79999999999998</v>
      </c>
      <c r="E63" s="37">
        <v>143.39999999999998</v>
      </c>
      <c r="F63" s="37">
        <v>141.85</v>
      </c>
      <c r="G63" s="37">
        <v>140.44999999999999</v>
      </c>
      <c r="H63" s="37">
        <v>146.34999999999997</v>
      </c>
      <c r="I63" s="37">
        <v>147.75</v>
      </c>
      <c r="J63" s="37">
        <v>149.29999999999995</v>
      </c>
      <c r="K63" s="28">
        <v>146.19999999999999</v>
      </c>
      <c r="L63" s="28">
        <v>143.25</v>
      </c>
      <c r="M63" s="28">
        <v>8.6220400000000001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163.05000000000001</v>
      </c>
      <c r="D64" s="37">
        <v>161.70000000000002</v>
      </c>
      <c r="E64" s="37">
        <v>159.95000000000005</v>
      </c>
      <c r="F64" s="37">
        <v>156.85000000000002</v>
      </c>
      <c r="G64" s="37">
        <v>155.10000000000005</v>
      </c>
      <c r="H64" s="37">
        <v>164.80000000000004</v>
      </c>
      <c r="I64" s="37">
        <v>166.54999999999998</v>
      </c>
      <c r="J64" s="37">
        <v>169.65000000000003</v>
      </c>
      <c r="K64" s="28">
        <v>163.44999999999999</v>
      </c>
      <c r="L64" s="28">
        <v>158.6</v>
      </c>
      <c r="M64" s="28">
        <v>72.487129999999993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4790.8999999999996</v>
      </c>
      <c r="D65" s="37">
        <v>4818.1833333333334</v>
      </c>
      <c r="E65" s="37">
        <v>4687.7666666666664</v>
      </c>
      <c r="F65" s="37">
        <v>4584.6333333333332</v>
      </c>
      <c r="G65" s="37">
        <v>4454.2166666666662</v>
      </c>
      <c r="H65" s="37">
        <v>4921.3166666666666</v>
      </c>
      <c r="I65" s="37">
        <v>5051.7333333333327</v>
      </c>
      <c r="J65" s="37">
        <v>5154.8666666666668</v>
      </c>
      <c r="K65" s="28">
        <v>4948.6000000000004</v>
      </c>
      <c r="L65" s="28">
        <v>4715.05</v>
      </c>
      <c r="M65" s="28">
        <v>4.2500999999999998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1430.2</v>
      </c>
      <c r="D66" s="37">
        <v>1429.0166666666664</v>
      </c>
      <c r="E66" s="37">
        <v>1422.0333333333328</v>
      </c>
      <c r="F66" s="37">
        <v>1413.8666666666663</v>
      </c>
      <c r="G66" s="37">
        <v>1406.8833333333328</v>
      </c>
      <c r="H66" s="37">
        <v>1437.1833333333329</v>
      </c>
      <c r="I66" s="37">
        <v>1444.1666666666665</v>
      </c>
      <c r="J66" s="37">
        <v>1452.333333333333</v>
      </c>
      <c r="K66" s="28">
        <v>1436</v>
      </c>
      <c r="L66" s="28">
        <v>1420.85</v>
      </c>
      <c r="M66" s="28">
        <v>2.03626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656.25</v>
      </c>
      <c r="D67" s="37">
        <v>655.5</v>
      </c>
      <c r="E67" s="37">
        <v>648.1</v>
      </c>
      <c r="F67" s="37">
        <v>639.95000000000005</v>
      </c>
      <c r="G67" s="37">
        <v>632.55000000000007</v>
      </c>
      <c r="H67" s="37">
        <v>663.65</v>
      </c>
      <c r="I67" s="37">
        <v>671.05000000000007</v>
      </c>
      <c r="J67" s="37">
        <v>679.19999999999993</v>
      </c>
      <c r="K67" s="28">
        <v>662.9</v>
      </c>
      <c r="L67" s="28">
        <v>647.35</v>
      </c>
      <c r="M67" s="28">
        <v>11.58958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788.25</v>
      </c>
      <c r="D68" s="37">
        <v>791.2833333333333</v>
      </c>
      <c r="E68" s="37">
        <v>780.81666666666661</v>
      </c>
      <c r="F68" s="37">
        <v>773.38333333333333</v>
      </c>
      <c r="G68" s="37">
        <v>762.91666666666663</v>
      </c>
      <c r="H68" s="37">
        <v>798.71666666666658</v>
      </c>
      <c r="I68" s="37">
        <v>809.18333333333328</v>
      </c>
      <c r="J68" s="37">
        <v>816.61666666666656</v>
      </c>
      <c r="K68" s="28">
        <v>801.75</v>
      </c>
      <c r="L68" s="28">
        <v>783.85</v>
      </c>
      <c r="M68" s="28">
        <v>4.9404399999999997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414.8</v>
      </c>
      <c r="D69" s="37">
        <v>417.7833333333333</v>
      </c>
      <c r="E69" s="37">
        <v>407.66666666666663</v>
      </c>
      <c r="F69" s="37">
        <v>400.5333333333333</v>
      </c>
      <c r="G69" s="37">
        <v>390.41666666666663</v>
      </c>
      <c r="H69" s="37">
        <v>424.91666666666663</v>
      </c>
      <c r="I69" s="37">
        <v>435.0333333333333</v>
      </c>
      <c r="J69" s="37">
        <v>442.16666666666663</v>
      </c>
      <c r="K69" s="28">
        <v>427.9</v>
      </c>
      <c r="L69" s="28">
        <v>410.65</v>
      </c>
      <c r="M69" s="28">
        <v>25.708210000000001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952.15</v>
      </c>
      <c r="D70" s="37">
        <v>949.75</v>
      </c>
      <c r="E70" s="37">
        <v>939.5</v>
      </c>
      <c r="F70" s="37">
        <v>926.85</v>
      </c>
      <c r="G70" s="37">
        <v>916.6</v>
      </c>
      <c r="H70" s="37">
        <v>962.4</v>
      </c>
      <c r="I70" s="37">
        <v>972.65</v>
      </c>
      <c r="J70" s="37">
        <v>985.3</v>
      </c>
      <c r="K70" s="28">
        <v>960</v>
      </c>
      <c r="L70" s="28">
        <v>937.1</v>
      </c>
      <c r="M70" s="28">
        <v>2.3262299999999998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404.8</v>
      </c>
      <c r="D71" s="37">
        <v>399.2833333333333</v>
      </c>
      <c r="E71" s="37">
        <v>390.56666666666661</v>
      </c>
      <c r="F71" s="37">
        <v>376.33333333333331</v>
      </c>
      <c r="G71" s="37">
        <v>367.61666666666662</v>
      </c>
      <c r="H71" s="37">
        <v>413.51666666666659</v>
      </c>
      <c r="I71" s="37">
        <v>422.23333333333329</v>
      </c>
      <c r="J71" s="37">
        <v>436.46666666666658</v>
      </c>
      <c r="K71" s="28">
        <v>408</v>
      </c>
      <c r="L71" s="28">
        <v>385.05</v>
      </c>
      <c r="M71" s="28">
        <v>119.31399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546.45000000000005</v>
      </c>
      <c r="D72" s="37">
        <v>544.93333333333339</v>
      </c>
      <c r="E72" s="37">
        <v>539.51666666666677</v>
      </c>
      <c r="F72" s="37">
        <v>532.58333333333337</v>
      </c>
      <c r="G72" s="37">
        <v>527.16666666666674</v>
      </c>
      <c r="H72" s="37">
        <v>551.86666666666679</v>
      </c>
      <c r="I72" s="37">
        <v>557.2833333333333</v>
      </c>
      <c r="J72" s="37">
        <v>564.21666666666681</v>
      </c>
      <c r="K72" s="28">
        <v>550.35</v>
      </c>
      <c r="L72" s="28">
        <v>538</v>
      </c>
      <c r="M72" s="28">
        <v>15.00268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1902.7</v>
      </c>
      <c r="D73" s="37">
        <v>1874.9333333333332</v>
      </c>
      <c r="E73" s="37">
        <v>1809.8666666666663</v>
      </c>
      <c r="F73" s="37">
        <v>1717.0333333333331</v>
      </c>
      <c r="G73" s="37">
        <v>1651.9666666666662</v>
      </c>
      <c r="H73" s="37">
        <v>1967.7666666666664</v>
      </c>
      <c r="I73" s="37">
        <v>2032.8333333333335</v>
      </c>
      <c r="J73" s="37">
        <v>2125.6666666666665</v>
      </c>
      <c r="K73" s="28">
        <v>1940</v>
      </c>
      <c r="L73" s="28">
        <v>1782.1</v>
      </c>
      <c r="M73" s="28">
        <v>8.9861400000000007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2264.3000000000002</v>
      </c>
      <c r="D74" s="37">
        <v>2255.1333333333337</v>
      </c>
      <c r="E74" s="37">
        <v>2232.3666666666672</v>
      </c>
      <c r="F74" s="37">
        <v>2200.4333333333334</v>
      </c>
      <c r="G74" s="37">
        <v>2177.666666666667</v>
      </c>
      <c r="H74" s="37">
        <v>2287.0666666666675</v>
      </c>
      <c r="I74" s="37">
        <v>2309.8333333333339</v>
      </c>
      <c r="J74" s="37">
        <v>2341.7666666666678</v>
      </c>
      <c r="K74" s="28">
        <v>2277.9</v>
      </c>
      <c r="L74" s="28">
        <v>2223.1999999999998</v>
      </c>
      <c r="M74" s="28">
        <v>5.0176999999999996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131.30000000000001</v>
      </c>
      <c r="D75" s="37">
        <v>132.16666666666666</v>
      </c>
      <c r="E75" s="37">
        <v>129.13333333333333</v>
      </c>
      <c r="F75" s="37">
        <v>126.96666666666667</v>
      </c>
      <c r="G75" s="37">
        <v>123.93333333333334</v>
      </c>
      <c r="H75" s="37">
        <v>134.33333333333331</v>
      </c>
      <c r="I75" s="37">
        <v>137.36666666666667</v>
      </c>
      <c r="J75" s="37">
        <v>139.5333333333333</v>
      </c>
      <c r="K75" s="28">
        <v>135.19999999999999</v>
      </c>
      <c r="L75" s="28">
        <v>130</v>
      </c>
      <c r="M75" s="28">
        <v>12.213710000000001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4108.3500000000004</v>
      </c>
      <c r="D76" s="37">
        <v>4088.3166666666671</v>
      </c>
      <c r="E76" s="37">
        <v>4052.6333333333341</v>
      </c>
      <c r="F76" s="37">
        <v>3996.916666666667</v>
      </c>
      <c r="G76" s="37">
        <v>3961.233333333334</v>
      </c>
      <c r="H76" s="37">
        <v>4144.0333333333347</v>
      </c>
      <c r="I76" s="37">
        <v>4179.7166666666672</v>
      </c>
      <c r="J76" s="37">
        <v>4235.4333333333343</v>
      </c>
      <c r="K76" s="28">
        <v>4124</v>
      </c>
      <c r="L76" s="28">
        <v>4032.6</v>
      </c>
      <c r="M76" s="28">
        <v>3.0987399999999998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4437.8</v>
      </c>
      <c r="D77" s="37">
        <v>4463.45</v>
      </c>
      <c r="E77" s="37">
        <v>4377.8999999999996</v>
      </c>
      <c r="F77" s="37">
        <v>4318</v>
      </c>
      <c r="G77" s="37">
        <v>4232.45</v>
      </c>
      <c r="H77" s="37">
        <v>4523.3499999999995</v>
      </c>
      <c r="I77" s="37">
        <v>4608.9000000000005</v>
      </c>
      <c r="J77" s="37">
        <v>4668.7999999999993</v>
      </c>
      <c r="K77" s="28">
        <v>4549</v>
      </c>
      <c r="L77" s="28">
        <v>4403.55</v>
      </c>
      <c r="M77" s="28">
        <v>4.8688799999999999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2981.1</v>
      </c>
      <c r="D78" s="37">
        <v>2985.8666666666668</v>
      </c>
      <c r="E78" s="37">
        <v>2946.7333333333336</v>
      </c>
      <c r="F78" s="37">
        <v>2912.3666666666668</v>
      </c>
      <c r="G78" s="37">
        <v>2873.2333333333336</v>
      </c>
      <c r="H78" s="37">
        <v>3020.2333333333336</v>
      </c>
      <c r="I78" s="37">
        <v>3059.3666666666668</v>
      </c>
      <c r="J78" s="37">
        <v>3093.7333333333336</v>
      </c>
      <c r="K78" s="28">
        <v>3025</v>
      </c>
      <c r="L78" s="28">
        <v>2951.5</v>
      </c>
      <c r="M78" s="28">
        <v>1.36548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4309.45</v>
      </c>
      <c r="D79" s="37">
        <v>4297.95</v>
      </c>
      <c r="E79" s="37">
        <v>4269.5</v>
      </c>
      <c r="F79" s="37">
        <v>4229.55</v>
      </c>
      <c r="G79" s="37">
        <v>4201.1000000000004</v>
      </c>
      <c r="H79" s="37">
        <v>4337.8999999999996</v>
      </c>
      <c r="I79" s="37">
        <v>4366.3499999999985</v>
      </c>
      <c r="J79" s="37">
        <v>4406.2999999999993</v>
      </c>
      <c r="K79" s="28">
        <v>4326.3999999999996</v>
      </c>
      <c r="L79" s="28">
        <v>4258</v>
      </c>
      <c r="M79" s="28">
        <v>3.7166299999999999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2622.2</v>
      </c>
      <c r="D80" s="37">
        <v>2634.4500000000003</v>
      </c>
      <c r="E80" s="37">
        <v>2584.4000000000005</v>
      </c>
      <c r="F80" s="37">
        <v>2546.6000000000004</v>
      </c>
      <c r="G80" s="37">
        <v>2496.5500000000006</v>
      </c>
      <c r="H80" s="37">
        <v>2672.2500000000005</v>
      </c>
      <c r="I80" s="37">
        <v>2722.3000000000006</v>
      </c>
      <c r="J80" s="37">
        <v>2760.1000000000004</v>
      </c>
      <c r="K80" s="28">
        <v>2684.5</v>
      </c>
      <c r="L80" s="28">
        <v>2596.65</v>
      </c>
      <c r="M80" s="28">
        <v>6.7185199999999998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494.9</v>
      </c>
      <c r="D81" s="37">
        <v>495.56666666666666</v>
      </c>
      <c r="E81" s="37">
        <v>488.33333333333331</v>
      </c>
      <c r="F81" s="37">
        <v>481.76666666666665</v>
      </c>
      <c r="G81" s="37">
        <v>474.5333333333333</v>
      </c>
      <c r="H81" s="37">
        <v>502.13333333333333</v>
      </c>
      <c r="I81" s="37">
        <v>509.36666666666667</v>
      </c>
      <c r="J81" s="37">
        <v>515.93333333333339</v>
      </c>
      <c r="K81" s="28">
        <v>502.8</v>
      </c>
      <c r="L81" s="28">
        <v>489</v>
      </c>
      <c r="M81" s="28">
        <v>2.4216299999999999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1640.3</v>
      </c>
      <c r="D82" s="37">
        <v>1637.25</v>
      </c>
      <c r="E82" s="37">
        <v>1614.8</v>
      </c>
      <c r="F82" s="37">
        <v>1589.3</v>
      </c>
      <c r="G82" s="37">
        <v>1566.85</v>
      </c>
      <c r="H82" s="37">
        <v>1662.75</v>
      </c>
      <c r="I82" s="37">
        <v>1685.1999999999998</v>
      </c>
      <c r="J82" s="37">
        <v>1710.7</v>
      </c>
      <c r="K82" s="28">
        <v>1659.7</v>
      </c>
      <c r="L82" s="28">
        <v>1611.75</v>
      </c>
      <c r="M82" s="28">
        <v>0.68555999999999995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1847.85</v>
      </c>
      <c r="D83" s="37">
        <v>1848.0999999999997</v>
      </c>
      <c r="E83" s="37">
        <v>1837.3499999999995</v>
      </c>
      <c r="F83" s="37">
        <v>1826.8499999999997</v>
      </c>
      <c r="G83" s="37">
        <v>1816.0999999999995</v>
      </c>
      <c r="H83" s="37">
        <v>1858.5999999999995</v>
      </c>
      <c r="I83" s="37">
        <v>1869.35</v>
      </c>
      <c r="J83" s="37">
        <v>1879.8499999999995</v>
      </c>
      <c r="K83" s="28">
        <v>1858.85</v>
      </c>
      <c r="L83" s="28">
        <v>1837.6</v>
      </c>
      <c r="M83" s="28">
        <v>4.4523700000000002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175.05</v>
      </c>
      <c r="D84" s="37">
        <v>175.33333333333334</v>
      </c>
      <c r="E84" s="37">
        <v>172.01666666666668</v>
      </c>
      <c r="F84" s="37">
        <v>168.98333333333335</v>
      </c>
      <c r="G84" s="37">
        <v>165.66666666666669</v>
      </c>
      <c r="H84" s="37">
        <v>178.36666666666667</v>
      </c>
      <c r="I84" s="37">
        <v>181.68333333333334</v>
      </c>
      <c r="J84" s="37">
        <v>184.71666666666667</v>
      </c>
      <c r="K84" s="28">
        <v>178.65</v>
      </c>
      <c r="L84" s="28">
        <v>172.3</v>
      </c>
      <c r="M84" s="28">
        <v>68.925460000000001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100.25</v>
      </c>
      <c r="D85" s="37">
        <v>100.16666666666667</v>
      </c>
      <c r="E85" s="37">
        <v>98.333333333333343</v>
      </c>
      <c r="F85" s="37">
        <v>96.416666666666671</v>
      </c>
      <c r="G85" s="37">
        <v>94.583333333333343</v>
      </c>
      <c r="H85" s="37">
        <v>102.08333333333334</v>
      </c>
      <c r="I85" s="37">
        <v>103.91666666666669</v>
      </c>
      <c r="J85" s="37">
        <v>105.83333333333334</v>
      </c>
      <c r="K85" s="28">
        <v>102</v>
      </c>
      <c r="L85" s="28">
        <v>98.25</v>
      </c>
      <c r="M85" s="28">
        <v>145.25051999999999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275.45</v>
      </c>
      <c r="D86" s="37">
        <v>275.18333333333334</v>
      </c>
      <c r="E86" s="37">
        <v>271.4666666666667</v>
      </c>
      <c r="F86" s="37">
        <v>267.48333333333335</v>
      </c>
      <c r="G86" s="37">
        <v>263.76666666666671</v>
      </c>
      <c r="H86" s="37">
        <v>279.16666666666669</v>
      </c>
      <c r="I86" s="37">
        <v>282.88333333333327</v>
      </c>
      <c r="J86" s="37">
        <v>286.86666666666667</v>
      </c>
      <c r="K86" s="28">
        <v>278.89999999999998</v>
      </c>
      <c r="L86" s="28">
        <v>271.2</v>
      </c>
      <c r="M86" s="28">
        <v>9.9460200000000007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147.5</v>
      </c>
      <c r="D87" s="37">
        <v>146.54999999999998</v>
      </c>
      <c r="E87" s="37">
        <v>145.09999999999997</v>
      </c>
      <c r="F87" s="37">
        <v>142.69999999999999</v>
      </c>
      <c r="G87" s="37">
        <v>141.24999999999997</v>
      </c>
      <c r="H87" s="37">
        <v>148.94999999999996</v>
      </c>
      <c r="I87" s="37">
        <v>150.39999999999995</v>
      </c>
      <c r="J87" s="37">
        <v>152.79999999999995</v>
      </c>
      <c r="K87" s="28">
        <v>148</v>
      </c>
      <c r="L87" s="28">
        <v>144.15</v>
      </c>
      <c r="M87" s="28">
        <v>102.41254000000001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42.4</v>
      </c>
      <c r="D88" s="37">
        <v>42.616666666666667</v>
      </c>
      <c r="E88" s="37">
        <v>41.483333333333334</v>
      </c>
      <c r="F88" s="37">
        <v>40.56666666666667</v>
      </c>
      <c r="G88" s="37">
        <v>39.433333333333337</v>
      </c>
      <c r="H88" s="37">
        <v>43.533333333333331</v>
      </c>
      <c r="I88" s="37">
        <v>44.666666666666671</v>
      </c>
      <c r="J88" s="37">
        <v>45.583333333333329</v>
      </c>
      <c r="K88" s="28">
        <v>43.75</v>
      </c>
      <c r="L88" s="28">
        <v>41.7</v>
      </c>
      <c r="M88" s="28">
        <v>350.4153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3512.95</v>
      </c>
      <c r="D89" s="37">
        <v>3470.65</v>
      </c>
      <c r="E89" s="37">
        <v>3407.3</v>
      </c>
      <c r="F89" s="37">
        <v>3301.65</v>
      </c>
      <c r="G89" s="37">
        <v>3238.3</v>
      </c>
      <c r="H89" s="37">
        <v>3576.3</v>
      </c>
      <c r="I89" s="37">
        <v>3639.6499999999996</v>
      </c>
      <c r="J89" s="37">
        <v>3745.3</v>
      </c>
      <c r="K89" s="28">
        <v>3534</v>
      </c>
      <c r="L89" s="28">
        <v>3365</v>
      </c>
      <c r="M89" s="28">
        <v>2.87792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494.45</v>
      </c>
      <c r="D90" s="37">
        <v>492.76666666666665</v>
      </c>
      <c r="E90" s="37">
        <v>489.88333333333333</v>
      </c>
      <c r="F90" s="37">
        <v>485.31666666666666</v>
      </c>
      <c r="G90" s="37">
        <v>482.43333333333334</v>
      </c>
      <c r="H90" s="37">
        <v>497.33333333333331</v>
      </c>
      <c r="I90" s="37">
        <v>500.21666666666664</v>
      </c>
      <c r="J90" s="37">
        <v>504.7833333333333</v>
      </c>
      <c r="K90" s="28">
        <v>495.65</v>
      </c>
      <c r="L90" s="28">
        <v>488.2</v>
      </c>
      <c r="M90" s="28">
        <v>4.6788699999999999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900.4</v>
      </c>
      <c r="D91" s="37">
        <v>896.9666666666667</v>
      </c>
      <c r="E91" s="37">
        <v>888.93333333333339</v>
      </c>
      <c r="F91" s="37">
        <v>877.4666666666667</v>
      </c>
      <c r="G91" s="37">
        <v>869.43333333333339</v>
      </c>
      <c r="H91" s="37">
        <v>908.43333333333339</v>
      </c>
      <c r="I91" s="37">
        <v>916.4666666666667</v>
      </c>
      <c r="J91" s="37">
        <v>927.93333333333339</v>
      </c>
      <c r="K91" s="28">
        <v>905</v>
      </c>
      <c r="L91" s="28">
        <v>885.5</v>
      </c>
      <c r="M91" s="28">
        <v>8.1387099999999997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618.35</v>
      </c>
      <c r="D92" s="37">
        <v>614.6</v>
      </c>
      <c r="E92" s="37">
        <v>608.20000000000005</v>
      </c>
      <c r="F92" s="37">
        <v>598.05000000000007</v>
      </c>
      <c r="G92" s="37">
        <v>591.65000000000009</v>
      </c>
      <c r="H92" s="37">
        <v>624.75</v>
      </c>
      <c r="I92" s="37">
        <v>631.14999999999986</v>
      </c>
      <c r="J92" s="37">
        <v>641.29999999999995</v>
      </c>
      <c r="K92" s="28">
        <v>621</v>
      </c>
      <c r="L92" s="28">
        <v>604.45000000000005</v>
      </c>
      <c r="M92" s="28">
        <v>0.90725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1721.5</v>
      </c>
      <c r="D93" s="37">
        <v>1723.2666666666667</v>
      </c>
      <c r="E93" s="37">
        <v>1685.5333333333333</v>
      </c>
      <c r="F93" s="37">
        <v>1649.5666666666666</v>
      </c>
      <c r="G93" s="37">
        <v>1611.8333333333333</v>
      </c>
      <c r="H93" s="37">
        <v>1759.2333333333333</v>
      </c>
      <c r="I93" s="37">
        <v>1796.9666666666665</v>
      </c>
      <c r="J93" s="37">
        <v>1832.9333333333334</v>
      </c>
      <c r="K93" s="28">
        <v>1761</v>
      </c>
      <c r="L93" s="28">
        <v>1687.3</v>
      </c>
      <c r="M93" s="28">
        <v>15.553140000000001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1771.35</v>
      </c>
      <c r="D94" s="37">
        <v>1755.1333333333332</v>
      </c>
      <c r="E94" s="37">
        <v>1733.3166666666664</v>
      </c>
      <c r="F94" s="37">
        <v>1695.2833333333331</v>
      </c>
      <c r="G94" s="37">
        <v>1673.4666666666662</v>
      </c>
      <c r="H94" s="37">
        <v>1793.1666666666665</v>
      </c>
      <c r="I94" s="37">
        <v>1814.9833333333331</v>
      </c>
      <c r="J94" s="37">
        <v>1853.0166666666667</v>
      </c>
      <c r="K94" s="28">
        <v>1776.95</v>
      </c>
      <c r="L94" s="28">
        <v>1717.1</v>
      </c>
      <c r="M94" s="28">
        <v>11.4071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680.9</v>
      </c>
      <c r="D95" s="37">
        <v>680.33333333333337</v>
      </c>
      <c r="E95" s="37">
        <v>670.66666666666674</v>
      </c>
      <c r="F95" s="37">
        <v>660.43333333333339</v>
      </c>
      <c r="G95" s="37">
        <v>650.76666666666677</v>
      </c>
      <c r="H95" s="37">
        <v>690.56666666666672</v>
      </c>
      <c r="I95" s="37">
        <v>700.23333333333346</v>
      </c>
      <c r="J95" s="37">
        <v>710.4666666666667</v>
      </c>
      <c r="K95" s="28">
        <v>690</v>
      </c>
      <c r="L95" s="28">
        <v>670.1</v>
      </c>
      <c r="M95" s="28">
        <v>5.9754300000000002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298.7</v>
      </c>
      <c r="D96" s="37">
        <v>300.53333333333336</v>
      </c>
      <c r="E96" s="37">
        <v>296.01666666666671</v>
      </c>
      <c r="F96" s="37">
        <v>293.33333333333337</v>
      </c>
      <c r="G96" s="37">
        <v>288.81666666666672</v>
      </c>
      <c r="H96" s="37">
        <v>303.2166666666667</v>
      </c>
      <c r="I96" s="37">
        <v>307.73333333333335</v>
      </c>
      <c r="J96" s="37">
        <v>310.41666666666669</v>
      </c>
      <c r="K96" s="28">
        <v>305.05</v>
      </c>
      <c r="L96" s="28">
        <v>297.85000000000002</v>
      </c>
      <c r="M96" s="28">
        <v>7.8753799999999998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1132.8</v>
      </c>
      <c r="D97" s="37">
        <v>1123.5166666666667</v>
      </c>
      <c r="E97" s="37">
        <v>1110.5333333333333</v>
      </c>
      <c r="F97" s="37">
        <v>1088.2666666666667</v>
      </c>
      <c r="G97" s="37">
        <v>1075.2833333333333</v>
      </c>
      <c r="H97" s="37">
        <v>1145.7833333333333</v>
      </c>
      <c r="I97" s="37">
        <v>1158.7666666666664</v>
      </c>
      <c r="J97" s="37">
        <v>1181.0333333333333</v>
      </c>
      <c r="K97" s="28">
        <v>1136.5</v>
      </c>
      <c r="L97" s="28">
        <v>1101.25</v>
      </c>
      <c r="M97" s="28">
        <v>67.837739999999997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2216.25</v>
      </c>
      <c r="D98" s="37">
        <v>2210.85</v>
      </c>
      <c r="E98" s="37">
        <v>2191.7999999999997</v>
      </c>
      <c r="F98" s="37">
        <v>2167.35</v>
      </c>
      <c r="G98" s="37">
        <v>2148.2999999999997</v>
      </c>
      <c r="H98" s="37">
        <v>2235.2999999999997</v>
      </c>
      <c r="I98" s="37">
        <v>2254.35</v>
      </c>
      <c r="J98" s="37">
        <v>2278.7999999999997</v>
      </c>
      <c r="K98" s="28">
        <v>2229.9</v>
      </c>
      <c r="L98" s="28">
        <v>2186.4</v>
      </c>
      <c r="M98" s="28">
        <v>3.61619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1497</v>
      </c>
      <c r="D99" s="37">
        <v>1495.8166666666666</v>
      </c>
      <c r="E99" s="37">
        <v>1474.6333333333332</v>
      </c>
      <c r="F99" s="37">
        <v>1452.2666666666667</v>
      </c>
      <c r="G99" s="37">
        <v>1431.0833333333333</v>
      </c>
      <c r="H99" s="37">
        <v>1518.1833333333332</v>
      </c>
      <c r="I99" s="37">
        <v>1539.3666666666666</v>
      </c>
      <c r="J99" s="37">
        <v>1561.7333333333331</v>
      </c>
      <c r="K99" s="28">
        <v>1517</v>
      </c>
      <c r="L99" s="28">
        <v>1473.45</v>
      </c>
      <c r="M99" s="28">
        <v>73.697419999999994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623.9</v>
      </c>
      <c r="D100" s="37">
        <v>626.68333333333328</v>
      </c>
      <c r="E100" s="37">
        <v>614.81666666666661</v>
      </c>
      <c r="F100" s="37">
        <v>605.73333333333335</v>
      </c>
      <c r="G100" s="37">
        <v>593.86666666666667</v>
      </c>
      <c r="H100" s="37">
        <v>635.76666666666654</v>
      </c>
      <c r="I100" s="37">
        <v>647.6333333333331</v>
      </c>
      <c r="J100" s="37">
        <v>656.71666666666647</v>
      </c>
      <c r="K100" s="28">
        <v>638.54999999999995</v>
      </c>
      <c r="L100" s="28">
        <v>617.6</v>
      </c>
      <c r="M100" s="28">
        <v>41.59628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1187.8</v>
      </c>
      <c r="D101" s="37">
        <v>1184.8</v>
      </c>
      <c r="E101" s="37">
        <v>1170.5999999999999</v>
      </c>
      <c r="F101" s="37">
        <v>1153.3999999999999</v>
      </c>
      <c r="G101" s="37">
        <v>1139.1999999999998</v>
      </c>
      <c r="H101" s="37">
        <v>1202</v>
      </c>
      <c r="I101" s="37">
        <v>1216.2000000000003</v>
      </c>
      <c r="J101" s="37">
        <v>1233.4000000000001</v>
      </c>
      <c r="K101" s="28">
        <v>1199</v>
      </c>
      <c r="L101" s="28">
        <v>1167.5999999999999</v>
      </c>
      <c r="M101" s="28">
        <v>11.5375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2726.75</v>
      </c>
      <c r="D102" s="37">
        <v>2724.85</v>
      </c>
      <c r="E102" s="37">
        <v>2679.8999999999996</v>
      </c>
      <c r="F102" s="37">
        <v>2633.0499999999997</v>
      </c>
      <c r="G102" s="37">
        <v>2588.0999999999995</v>
      </c>
      <c r="H102" s="37">
        <v>2771.7</v>
      </c>
      <c r="I102" s="37">
        <v>2816.6499999999996</v>
      </c>
      <c r="J102" s="37">
        <v>2863.5</v>
      </c>
      <c r="K102" s="28">
        <v>2769.8</v>
      </c>
      <c r="L102" s="28">
        <v>2678</v>
      </c>
      <c r="M102" s="28">
        <v>4.1415899999999999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511</v>
      </c>
      <c r="D103" s="37">
        <v>503.7833333333333</v>
      </c>
      <c r="E103" s="37">
        <v>494.91666666666663</v>
      </c>
      <c r="F103" s="37">
        <v>478.83333333333331</v>
      </c>
      <c r="G103" s="37">
        <v>469.96666666666664</v>
      </c>
      <c r="H103" s="37">
        <v>519.86666666666656</v>
      </c>
      <c r="I103" s="37">
        <v>528.73333333333335</v>
      </c>
      <c r="J103" s="37">
        <v>544.81666666666661</v>
      </c>
      <c r="K103" s="28">
        <v>512.65</v>
      </c>
      <c r="L103" s="28">
        <v>487.7</v>
      </c>
      <c r="M103" s="28">
        <v>98.094170000000005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1441.75</v>
      </c>
      <c r="D104" s="37">
        <v>1444.6833333333334</v>
      </c>
      <c r="E104" s="37">
        <v>1414.5666666666668</v>
      </c>
      <c r="F104" s="37">
        <v>1387.3833333333334</v>
      </c>
      <c r="G104" s="37">
        <v>1357.2666666666669</v>
      </c>
      <c r="H104" s="37">
        <v>1471.8666666666668</v>
      </c>
      <c r="I104" s="37">
        <v>1501.9833333333336</v>
      </c>
      <c r="J104" s="37">
        <v>1529.1666666666667</v>
      </c>
      <c r="K104" s="28">
        <v>1474.8</v>
      </c>
      <c r="L104" s="28">
        <v>1417.5</v>
      </c>
      <c r="M104" s="28">
        <v>7.6721500000000002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126.7</v>
      </c>
      <c r="D105" s="37">
        <v>125.63333333333333</v>
      </c>
      <c r="E105" s="37">
        <v>123.56666666666665</v>
      </c>
      <c r="F105" s="37">
        <v>120.43333333333332</v>
      </c>
      <c r="G105" s="37">
        <v>118.36666666666665</v>
      </c>
      <c r="H105" s="37">
        <v>128.76666666666665</v>
      </c>
      <c r="I105" s="37">
        <v>130.83333333333331</v>
      </c>
      <c r="J105" s="37">
        <v>133.96666666666664</v>
      </c>
      <c r="K105" s="28">
        <v>127.7</v>
      </c>
      <c r="L105" s="28">
        <v>122.5</v>
      </c>
      <c r="M105" s="28">
        <v>54.907580000000003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291.5</v>
      </c>
      <c r="D106" s="37">
        <v>297.16666666666669</v>
      </c>
      <c r="E106" s="37">
        <v>284.33333333333337</v>
      </c>
      <c r="F106" s="37">
        <v>277.16666666666669</v>
      </c>
      <c r="G106" s="37">
        <v>264.33333333333337</v>
      </c>
      <c r="H106" s="37">
        <v>304.33333333333337</v>
      </c>
      <c r="I106" s="37">
        <v>317.16666666666674</v>
      </c>
      <c r="J106" s="37">
        <v>324.33333333333337</v>
      </c>
      <c r="K106" s="28">
        <v>310</v>
      </c>
      <c r="L106" s="28">
        <v>290</v>
      </c>
      <c r="M106" s="28">
        <v>120.16893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2305.65</v>
      </c>
      <c r="D107" s="37">
        <v>2301.35</v>
      </c>
      <c r="E107" s="37">
        <v>2282.6999999999998</v>
      </c>
      <c r="F107" s="37">
        <v>2259.75</v>
      </c>
      <c r="G107" s="37">
        <v>2241.1</v>
      </c>
      <c r="H107" s="37">
        <v>2324.2999999999997</v>
      </c>
      <c r="I107" s="37">
        <v>2342.9500000000003</v>
      </c>
      <c r="J107" s="37">
        <v>2365.8999999999996</v>
      </c>
      <c r="K107" s="28">
        <v>2320</v>
      </c>
      <c r="L107" s="28">
        <v>2278.4</v>
      </c>
      <c r="M107" s="28">
        <v>12.705080000000001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318</v>
      </c>
      <c r="D108" s="37">
        <v>317.16666666666669</v>
      </c>
      <c r="E108" s="37">
        <v>315.58333333333337</v>
      </c>
      <c r="F108" s="37">
        <v>313.16666666666669</v>
      </c>
      <c r="G108" s="37">
        <v>311.58333333333337</v>
      </c>
      <c r="H108" s="37">
        <v>319.58333333333337</v>
      </c>
      <c r="I108" s="37">
        <v>321.16666666666674</v>
      </c>
      <c r="J108" s="37">
        <v>323.58333333333337</v>
      </c>
      <c r="K108" s="28">
        <v>318.75</v>
      </c>
      <c r="L108" s="28">
        <v>314.75</v>
      </c>
      <c r="M108" s="28">
        <v>3.36321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2565.35</v>
      </c>
      <c r="D109" s="37">
        <v>2557.2166666666667</v>
      </c>
      <c r="E109" s="37">
        <v>2518.4333333333334</v>
      </c>
      <c r="F109" s="37">
        <v>2471.5166666666669</v>
      </c>
      <c r="G109" s="37">
        <v>2432.7333333333336</v>
      </c>
      <c r="H109" s="37">
        <v>2604.1333333333332</v>
      </c>
      <c r="I109" s="37">
        <v>2642.916666666667</v>
      </c>
      <c r="J109" s="37">
        <v>2689.833333333333</v>
      </c>
      <c r="K109" s="28">
        <v>2596</v>
      </c>
      <c r="L109" s="28">
        <v>2510.3000000000002</v>
      </c>
      <c r="M109" s="28">
        <v>29.807410000000001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810.3</v>
      </c>
      <c r="D110" s="37">
        <v>804.15</v>
      </c>
      <c r="E110" s="37">
        <v>795.44999999999993</v>
      </c>
      <c r="F110" s="37">
        <v>780.59999999999991</v>
      </c>
      <c r="G110" s="37">
        <v>771.89999999999986</v>
      </c>
      <c r="H110" s="37">
        <v>819</v>
      </c>
      <c r="I110" s="37">
        <v>827.7</v>
      </c>
      <c r="J110" s="37">
        <v>842.55000000000007</v>
      </c>
      <c r="K110" s="28">
        <v>812.85</v>
      </c>
      <c r="L110" s="28">
        <v>789.3</v>
      </c>
      <c r="M110" s="28">
        <v>200.31583000000001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1369.15</v>
      </c>
      <c r="D111" s="37">
        <v>1379.2333333333333</v>
      </c>
      <c r="E111" s="37">
        <v>1355.6166666666668</v>
      </c>
      <c r="F111" s="37">
        <v>1342.0833333333335</v>
      </c>
      <c r="G111" s="37">
        <v>1318.4666666666669</v>
      </c>
      <c r="H111" s="37">
        <v>1392.7666666666667</v>
      </c>
      <c r="I111" s="37">
        <v>1416.383333333333</v>
      </c>
      <c r="J111" s="37">
        <v>1429.9166666666665</v>
      </c>
      <c r="K111" s="28">
        <v>1402.85</v>
      </c>
      <c r="L111" s="28">
        <v>1365.7</v>
      </c>
      <c r="M111" s="28">
        <v>8.5738599999999998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556.54999999999995</v>
      </c>
      <c r="D112" s="37">
        <v>559.04999999999995</v>
      </c>
      <c r="E112" s="37">
        <v>548.19999999999993</v>
      </c>
      <c r="F112" s="37">
        <v>539.85</v>
      </c>
      <c r="G112" s="37">
        <v>529</v>
      </c>
      <c r="H112" s="37">
        <v>567.39999999999986</v>
      </c>
      <c r="I112" s="37">
        <v>578.24999999999977</v>
      </c>
      <c r="J112" s="37">
        <v>586.5999999999998</v>
      </c>
      <c r="K112" s="28">
        <v>569.9</v>
      </c>
      <c r="L112" s="28">
        <v>550.70000000000005</v>
      </c>
      <c r="M112" s="28">
        <v>6.1307799999999997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727.35</v>
      </c>
      <c r="D113" s="37">
        <v>731.56666666666672</v>
      </c>
      <c r="E113" s="37">
        <v>718.68333333333339</v>
      </c>
      <c r="F113" s="37">
        <v>710.01666666666665</v>
      </c>
      <c r="G113" s="37">
        <v>697.13333333333333</v>
      </c>
      <c r="H113" s="37">
        <v>740.23333333333346</v>
      </c>
      <c r="I113" s="37">
        <v>753.1166666666669</v>
      </c>
      <c r="J113" s="37">
        <v>761.78333333333353</v>
      </c>
      <c r="K113" s="28">
        <v>744.45</v>
      </c>
      <c r="L113" s="28">
        <v>722.9</v>
      </c>
      <c r="M113" s="28">
        <v>3.4295200000000001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47.45</v>
      </c>
      <c r="D114" s="37">
        <v>47.25</v>
      </c>
      <c r="E114" s="37">
        <v>46.8</v>
      </c>
      <c r="F114" s="37">
        <v>46.15</v>
      </c>
      <c r="G114" s="37">
        <v>45.699999999999996</v>
      </c>
      <c r="H114" s="37">
        <v>47.9</v>
      </c>
      <c r="I114" s="37">
        <v>48.35</v>
      </c>
      <c r="J114" s="37">
        <v>49</v>
      </c>
      <c r="K114" s="28">
        <v>47.7</v>
      </c>
      <c r="L114" s="28">
        <v>46.6</v>
      </c>
      <c r="M114" s="28">
        <v>247.79483999999999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227.75</v>
      </c>
      <c r="D115" s="37">
        <v>225.23333333333335</v>
      </c>
      <c r="E115" s="37">
        <v>221.66666666666669</v>
      </c>
      <c r="F115" s="37">
        <v>215.58333333333334</v>
      </c>
      <c r="G115" s="37">
        <v>212.01666666666668</v>
      </c>
      <c r="H115" s="37">
        <v>231.31666666666669</v>
      </c>
      <c r="I115" s="37">
        <v>234.88333333333335</v>
      </c>
      <c r="J115" s="37">
        <v>240.9666666666667</v>
      </c>
      <c r="K115" s="28">
        <v>228.8</v>
      </c>
      <c r="L115" s="28">
        <v>219.15</v>
      </c>
      <c r="M115" s="28">
        <v>432.07074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5172.6000000000004</v>
      </c>
      <c r="D116" s="37">
        <v>5120.833333333333</v>
      </c>
      <c r="E116" s="37">
        <v>5006.7666666666664</v>
      </c>
      <c r="F116" s="37">
        <v>4840.9333333333334</v>
      </c>
      <c r="G116" s="37">
        <v>4726.8666666666668</v>
      </c>
      <c r="H116" s="37">
        <v>5286.6666666666661</v>
      </c>
      <c r="I116" s="37">
        <v>5400.7333333333336</v>
      </c>
      <c r="J116" s="37">
        <v>5566.5666666666657</v>
      </c>
      <c r="K116" s="28">
        <v>5234.8999999999996</v>
      </c>
      <c r="L116" s="28">
        <v>4955</v>
      </c>
      <c r="M116" s="28">
        <v>3.7423999999999999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153.05000000000001</v>
      </c>
      <c r="D117" s="37">
        <v>155.41666666666666</v>
      </c>
      <c r="E117" s="37">
        <v>149.33333333333331</v>
      </c>
      <c r="F117" s="37">
        <v>145.61666666666665</v>
      </c>
      <c r="G117" s="37">
        <v>139.5333333333333</v>
      </c>
      <c r="H117" s="37">
        <v>159.13333333333333</v>
      </c>
      <c r="I117" s="37">
        <v>165.21666666666664</v>
      </c>
      <c r="J117" s="37">
        <v>168.93333333333334</v>
      </c>
      <c r="K117" s="28">
        <v>161.5</v>
      </c>
      <c r="L117" s="28">
        <v>151.69999999999999</v>
      </c>
      <c r="M117" s="28">
        <v>102.73900999999999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222.6</v>
      </c>
      <c r="D118" s="37">
        <v>219.63333333333333</v>
      </c>
      <c r="E118" s="37">
        <v>215.46666666666664</v>
      </c>
      <c r="F118" s="37">
        <v>208.33333333333331</v>
      </c>
      <c r="G118" s="37">
        <v>204.16666666666663</v>
      </c>
      <c r="H118" s="37">
        <v>226.76666666666665</v>
      </c>
      <c r="I118" s="37">
        <v>230.93333333333334</v>
      </c>
      <c r="J118" s="37">
        <v>238.06666666666666</v>
      </c>
      <c r="K118" s="28">
        <v>223.8</v>
      </c>
      <c r="L118" s="28">
        <v>212.5</v>
      </c>
      <c r="M118" s="28">
        <v>114.65922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121.75</v>
      </c>
      <c r="D119" s="37">
        <v>122.41666666666667</v>
      </c>
      <c r="E119" s="37">
        <v>118.83333333333334</v>
      </c>
      <c r="F119" s="37">
        <v>115.91666666666667</v>
      </c>
      <c r="G119" s="37">
        <v>112.33333333333334</v>
      </c>
      <c r="H119" s="37">
        <v>125.33333333333334</v>
      </c>
      <c r="I119" s="37">
        <v>128.91666666666669</v>
      </c>
      <c r="J119" s="37">
        <v>131.83333333333334</v>
      </c>
      <c r="K119" s="28">
        <v>126</v>
      </c>
      <c r="L119" s="28">
        <v>119.5</v>
      </c>
      <c r="M119" s="28">
        <v>230.85077999999999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856.9</v>
      </c>
      <c r="D120" s="37">
        <v>868.4666666666667</v>
      </c>
      <c r="E120" s="37">
        <v>837.03333333333342</v>
      </c>
      <c r="F120" s="37">
        <v>817.16666666666674</v>
      </c>
      <c r="G120" s="37">
        <v>785.73333333333346</v>
      </c>
      <c r="H120" s="37">
        <v>888.33333333333337</v>
      </c>
      <c r="I120" s="37">
        <v>919.76666666666677</v>
      </c>
      <c r="J120" s="37">
        <v>939.63333333333333</v>
      </c>
      <c r="K120" s="28">
        <v>899.9</v>
      </c>
      <c r="L120" s="28">
        <v>848.6</v>
      </c>
      <c r="M120" s="28">
        <v>110.12459</v>
      </c>
      <c r="N120" s="1"/>
      <c r="O120" s="1"/>
    </row>
    <row r="121" spans="1:15" ht="12.75" customHeight="1">
      <c r="A121" s="53">
        <v>112</v>
      </c>
      <c r="B121" s="28" t="s">
        <v>832</v>
      </c>
      <c r="C121" s="28">
        <v>23.15</v>
      </c>
      <c r="D121" s="37">
        <v>23.266666666666666</v>
      </c>
      <c r="E121" s="37">
        <v>22.93333333333333</v>
      </c>
      <c r="F121" s="37">
        <v>22.716666666666665</v>
      </c>
      <c r="G121" s="37">
        <v>22.383333333333329</v>
      </c>
      <c r="H121" s="37">
        <v>23.483333333333331</v>
      </c>
      <c r="I121" s="37">
        <v>23.816666666666666</v>
      </c>
      <c r="J121" s="37">
        <v>24.033333333333331</v>
      </c>
      <c r="K121" s="28">
        <v>23.6</v>
      </c>
      <c r="L121" s="28">
        <v>23.05</v>
      </c>
      <c r="M121" s="28">
        <v>103.45829999999999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399</v>
      </c>
      <c r="D122" s="37">
        <v>396.3</v>
      </c>
      <c r="E122" s="37">
        <v>392.8</v>
      </c>
      <c r="F122" s="37">
        <v>386.6</v>
      </c>
      <c r="G122" s="37">
        <v>383.1</v>
      </c>
      <c r="H122" s="37">
        <v>402.5</v>
      </c>
      <c r="I122" s="37">
        <v>406</v>
      </c>
      <c r="J122" s="37">
        <v>412.2</v>
      </c>
      <c r="K122" s="28">
        <v>399.8</v>
      </c>
      <c r="L122" s="28">
        <v>390.1</v>
      </c>
      <c r="M122" s="28">
        <v>20.854299999999999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256.8</v>
      </c>
      <c r="D123" s="37">
        <v>256.01666666666665</v>
      </c>
      <c r="E123" s="37">
        <v>253.48333333333329</v>
      </c>
      <c r="F123" s="37">
        <v>250.16666666666663</v>
      </c>
      <c r="G123" s="37">
        <v>247.63333333333327</v>
      </c>
      <c r="H123" s="37">
        <v>259.33333333333331</v>
      </c>
      <c r="I123" s="37">
        <v>261.86666666666662</v>
      </c>
      <c r="J123" s="37">
        <v>265.18333333333334</v>
      </c>
      <c r="K123" s="28">
        <v>258.55</v>
      </c>
      <c r="L123" s="28">
        <v>252.7</v>
      </c>
      <c r="M123" s="28">
        <v>13.35683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922.3</v>
      </c>
      <c r="D124" s="37">
        <v>909.43333333333339</v>
      </c>
      <c r="E124" s="37">
        <v>891.86666666666679</v>
      </c>
      <c r="F124" s="37">
        <v>861.43333333333339</v>
      </c>
      <c r="G124" s="37">
        <v>843.86666666666679</v>
      </c>
      <c r="H124" s="37">
        <v>939.86666666666679</v>
      </c>
      <c r="I124" s="37">
        <v>957.43333333333339</v>
      </c>
      <c r="J124" s="37">
        <v>987.86666666666679</v>
      </c>
      <c r="K124" s="28">
        <v>927</v>
      </c>
      <c r="L124" s="28">
        <v>879</v>
      </c>
      <c r="M124" s="28">
        <v>116.28936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5000.25</v>
      </c>
      <c r="D125" s="37">
        <v>4968.4000000000005</v>
      </c>
      <c r="E125" s="37">
        <v>4887.8000000000011</v>
      </c>
      <c r="F125" s="37">
        <v>4775.3500000000004</v>
      </c>
      <c r="G125" s="37">
        <v>4694.7500000000009</v>
      </c>
      <c r="H125" s="37">
        <v>5080.8500000000013</v>
      </c>
      <c r="I125" s="37">
        <v>5161.4500000000016</v>
      </c>
      <c r="J125" s="37">
        <v>5273.9000000000015</v>
      </c>
      <c r="K125" s="28">
        <v>5049</v>
      </c>
      <c r="L125" s="28">
        <v>4855.95</v>
      </c>
      <c r="M125" s="28">
        <v>10.23298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1772.05</v>
      </c>
      <c r="D126" s="37">
        <v>1762.25</v>
      </c>
      <c r="E126" s="37">
        <v>1744.5</v>
      </c>
      <c r="F126" s="37">
        <v>1716.95</v>
      </c>
      <c r="G126" s="37">
        <v>1699.2</v>
      </c>
      <c r="H126" s="37">
        <v>1789.8</v>
      </c>
      <c r="I126" s="37">
        <v>1807.55</v>
      </c>
      <c r="J126" s="37">
        <v>1835.1</v>
      </c>
      <c r="K126" s="28">
        <v>1780</v>
      </c>
      <c r="L126" s="28">
        <v>1734.7</v>
      </c>
      <c r="M126" s="28">
        <v>51.199350000000003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1950.9</v>
      </c>
      <c r="D127" s="37">
        <v>1925.6499999999999</v>
      </c>
      <c r="E127" s="37">
        <v>1889.2999999999997</v>
      </c>
      <c r="F127" s="37">
        <v>1827.6999999999998</v>
      </c>
      <c r="G127" s="37">
        <v>1791.3499999999997</v>
      </c>
      <c r="H127" s="37">
        <v>1987.2499999999998</v>
      </c>
      <c r="I127" s="37">
        <v>2023.5999999999997</v>
      </c>
      <c r="J127" s="37">
        <v>2085.1999999999998</v>
      </c>
      <c r="K127" s="28">
        <v>1962</v>
      </c>
      <c r="L127" s="28">
        <v>1864.05</v>
      </c>
      <c r="M127" s="28">
        <v>10.50461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1037.55</v>
      </c>
      <c r="D128" s="37">
        <v>1036.1833333333334</v>
      </c>
      <c r="E128" s="37">
        <v>1027.3666666666668</v>
      </c>
      <c r="F128" s="37">
        <v>1017.1833333333334</v>
      </c>
      <c r="G128" s="37">
        <v>1008.3666666666668</v>
      </c>
      <c r="H128" s="37">
        <v>1046.3666666666668</v>
      </c>
      <c r="I128" s="37">
        <v>1055.1833333333334</v>
      </c>
      <c r="J128" s="37">
        <v>1065.3666666666668</v>
      </c>
      <c r="K128" s="28">
        <v>1045</v>
      </c>
      <c r="L128" s="28">
        <v>1026</v>
      </c>
      <c r="M128" s="28">
        <v>0.86409999999999998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307.75</v>
      </c>
      <c r="D129" s="37">
        <v>305.76666666666665</v>
      </c>
      <c r="E129" s="37">
        <v>301.98333333333329</v>
      </c>
      <c r="F129" s="37">
        <v>296.21666666666664</v>
      </c>
      <c r="G129" s="37">
        <v>292.43333333333328</v>
      </c>
      <c r="H129" s="37">
        <v>311.5333333333333</v>
      </c>
      <c r="I129" s="37">
        <v>315.31666666666661</v>
      </c>
      <c r="J129" s="37">
        <v>321.08333333333331</v>
      </c>
      <c r="K129" s="28">
        <v>309.55</v>
      </c>
      <c r="L129" s="28">
        <v>300</v>
      </c>
      <c r="M129" s="28">
        <v>1.98942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654.29999999999995</v>
      </c>
      <c r="D130" s="37">
        <v>647.05000000000007</v>
      </c>
      <c r="E130" s="37">
        <v>635.25000000000011</v>
      </c>
      <c r="F130" s="37">
        <v>616.20000000000005</v>
      </c>
      <c r="G130" s="37">
        <v>604.40000000000009</v>
      </c>
      <c r="H130" s="37">
        <v>666.10000000000014</v>
      </c>
      <c r="I130" s="37">
        <v>677.90000000000009</v>
      </c>
      <c r="J130" s="37">
        <v>696.95000000000016</v>
      </c>
      <c r="K130" s="28">
        <v>658.85</v>
      </c>
      <c r="L130" s="28">
        <v>628</v>
      </c>
      <c r="M130" s="28">
        <v>51.503450000000001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411.15</v>
      </c>
      <c r="D131" s="37">
        <v>403.61666666666662</v>
      </c>
      <c r="E131" s="37">
        <v>393.53333333333325</v>
      </c>
      <c r="F131" s="37">
        <v>375.91666666666663</v>
      </c>
      <c r="G131" s="37">
        <v>365.83333333333326</v>
      </c>
      <c r="H131" s="37">
        <v>421.23333333333323</v>
      </c>
      <c r="I131" s="37">
        <v>431.31666666666661</v>
      </c>
      <c r="J131" s="37">
        <v>448.93333333333322</v>
      </c>
      <c r="K131" s="28">
        <v>413.7</v>
      </c>
      <c r="L131" s="28">
        <v>386</v>
      </c>
      <c r="M131" s="28">
        <v>103.7727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3440.4</v>
      </c>
      <c r="D132" s="37">
        <v>3420.25</v>
      </c>
      <c r="E132" s="37">
        <v>3390.15</v>
      </c>
      <c r="F132" s="37">
        <v>3339.9</v>
      </c>
      <c r="G132" s="37">
        <v>3309.8</v>
      </c>
      <c r="H132" s="37">
        <v>3470.5</v>
      </c>
      <c r="I132" s="37">
        <v>3500.6000000000004</v>
      </c>
      <c r="J132" s="37">
        <v>3550.85</v>
      </c>
      <c r="K132" s="28">
        <v>3450.35</v>
      </c>
      <c r="L132" s="28">
        <v>3370</v>
      </c>
      <c r="M132" s="28">
        <v>4.44076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1882.3</v>
      </c>
      <c r="D133" s="37">
        <v>1873.8</v>
      </c>
      <c r="E133" s="37">
        <v>1842.6</v>
      </c>
      <c r="F133" s="37">
        <v>1802.8999999999999</v>
      </c>
      <c r="G133" s="37">
        <v>1771.6999999999998</v>
      </c>
      <c r="H133" s="37">
        <v>1913.5</v>
      </c>
      <c r="I133" s="37">
        <v>1944.7000000000003</v>
      </c>
      <c r="J133" s="37">
        <v>1984.4</v>
      </c>
      <c r="K133" s="28">
        <v>1905</v>
      </c>
      <c r="L133" s="28">
        <v>1834.1</v>
      </c>
      <c r="M133" s="28">
        <v>30.970859999999998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76.400000000000006</v>
      </c>
      <c r="D134" s="37">
        <v>75.933333333333323</v>
      </c>
      <c r="E134" s="37">
        <v>75.066666666666649</v>
      </c>
      <c r="F134" s="37">
        <v>73.73333333333332</v>
      </c>
      <c r="G134" s="37">
        <v>72.866666666666646</v>
      </c>
      <c r="H134" s="37">
        <v>77.266666666666652</v>
      </c>
      <c r="I134" s="37">
        <v>78.133333333333326</v>
      </c>
      <c r="J134" s="37">
        <v>79.466666666666654</v>
      </c>
      <c r="K134" s="28">
        <v>76.8</v>
      </c>
      <c r="L134" s="28">
        <v>74.599999999999994</v>
      </c>
      <c r="M134" s="28">
        <v>67.39349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4694.5</v>
      </c>
      <c r="D135" s="37">
        <v>4687.166666666667</v>
      </c>
      <c r="E135" s="37">
        <v>4608.3333333333339</v>
      </c>
      <c r="F135" s="37">
        <v>4522.166666666667</v>
      </c>
      <c r="G135" s="37">
        <v>4443.3333333333339</v>
      </c>
      <c r="H135" s="37">
        <v>4773.3333333333339</v>
      </c>
      <c r="I135" s="37">
        <v>4852.1666666666679</v>
      </c>
      <c r="J135" s="37">
        <v>4938.3333333333339</v>
      </c>
      <c r="K135" s="28">
        <v>4766</v>
      </c>
      <c r="L135" s="28">
        <v>4601</v>
      </c>
      <c r="M135" s="28">
        <v>3.9178899999999999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387.55</v>
      </c>
      <c r="D136" s="37">
        <v>388.06666666666666</v>
      </c>
      <c r="E136" s="37">
        <v>380.33333333333331</v>
      </c>
      <c r="F136" s="37">
        <v>373.11666666666667</v>
      </c>
      <c r="G136" s="37">
        <v>365.38333333333333</v>
      </c>
      <c r="H136" s="37">
        <v>395.2833333333333</v>
      </c>
      <c r="I136" s="37">
        <v>403.01666666666665</v>
      </c>
      <c r="J136" s="37">
        <v>410.23333333333329</v>
      </c>
      <c r="K136" s="28">
        <v>395.8</v>
      </c>
      <c r="L136" s="28">
        <v>380.85</v>
      </c>
      <c r="M136" s="28">
        <v>64.23339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6295.4</v>
      </c>
      <c r="D137" s="37">
        <v>6312.7666666666673</v>
      </c>
      <c r="E137" s="37">
        <v>6193.2333333333345</v>
      </c>
      <c r="F137" s="37">
        <v>6091.0666666666675</v>
      </c>
      <c r="G137" s="37">
        <v>5971.5333333333347</v>
      </c>
      <c r="H137" s="37">
        <v>6414.9333333333343</v>
      </c>
      <c r="I137" s="37">
        <v>6534.4666666666672</v>
      </c>
      <c r="J137" s="37">
        <v>6636.6333333333341</v>
      </c>
      <c r="K137" s="28">
        <v>6432.3</v>
      </c>
      <c r="L137" s="28">
        <v>6210.6</v>
      </c>
      <c r="M137" s="28">
        <v>4.3521000000000001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1990.5</v>
      </c>
      <c r="D138" s="37">
        <v>1969.1333333333332</v>
      </c>
      <c r="E138" s="37">
        <v>1938.3666666666663</v>
      </c>
      <c r="F138" s="37">
        <v>1886.2333333333331</v>
      </c>
      <c r="G138" s="37">
        <v>1855.4666666666662</v>
      </c>
      <c r="H138" s="37">
        <v>2021.2666666666664</v>
      </c>
      <c r="I138" s="37">
        <v>2052.0333333333333</v>
      </c>
      <c r="J138" s="37">
        <v>2104.1666666666665</v>
      </c>
      <c r="K138" s="28">
        <v>1999.9</v>
      </c>
      <c r="L138" s="28">
        <v>1917</v>
      </c>
      <c r="M138" s="28">
        <v>53.927869999999999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524.45000000000005</v>
      </c>
      <c r="D139" s="37">
        <v>518.76666666666677</v>
      </c>
      <c r="E139" s="37">
        <v>510.33333333333348</v>
      </c>
      <c r="F139" s="37">
        <v>496.2166666666667</v>
      </c>
      <c r="G139" s="37">
        <v>487.78333333333342</v>
      </c>
      <c r="H139" s="37">
        <v>532.88333333333355</v>
      </c>
      <c r="I139" s="37">
        <v>541.31666666666672</v>
      </c>
      <c r="J139" s="37">
        <v>555.43333333333362</v>
      </c>
      <c r="K139" s="28">
        <v>527.20000000000005</v>
      </c>
      <c r="L139" s="28">
        <v>504.65</v>
      </c>
      <c r="M139" s="28">
        <v>55.181629999999998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904.05</v>
      </c>
      <c r="D140" s="37">
        <v>909.29999999999984</v>
      </c>
      <c r="E140" s="37">
        <v>895.29999999999973</v>
      </c>
      <c r="F140" s="37">
        <v>886.54999999999984</v>
      </c>
      <c r="G140" s="37">
        <v>872.54999999999973</v>
      </c>
      <c r="H140" s="37">
        <v>918.04999999999973</v>
      </c>
      <c r="I140" s="37">
        <v>932.05</v>
      </c>
      <c r="J140" s="37">
        <v>940.79999999999973</v>
      </c>
      <c r="K140" s="28">
        <v>923.3</v>
      </c>
      <c r="L140" s="28">
        <v>900.55</v>
      </c>
      <c r="M140" s="28">
        <v>12.255509999999999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71515.45</v>
      </c>
      <c r="D141" s="37">
        <v>71798.55</v>
      </c>
      <c r="E141" s="37">
        <v>70917.100000000006</v>
      </c>
      <c r="F141" s="37">
        <v>70318.75</v>
      </c>
      <c r="G141" s="37">
        <v>69437.3</v>
      </c>
      <c r="H141" s="37">
        <v>72396.900000000009</v>
      </c>
      <c r="I141" s="37">
        <v>73278.349999999991</v>
      </c>
      <c r="J141" s="37">
        <v>73876.700000000012</v>
      </c>
      <c r="K141" s="28">
        <v>72680</v>
      </c>
      <c r="L141" s="28">
        <v>71200.2</v>
      </c>
      <c r="M141" s="28">
        <v>0.12365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829.3</v>
      </c>
      <c r="D142" s="37">
        <v>826.38333333333333</v>
      </c>
      <c r="E142" s="37">
        <v>820.91666666666663</v>
      </c>
      <c r="F142" s="37">
        <v>812.5333333333333</v>
      </c>
      <c r="G142" s="37">
        <v>807.06666666666661</v>
      </c>
      <c r="H142" s="37">
        <v>834.76666666666665</v>
      </c>
      <c r="I142" s="37">
        <v>840.23333333333335</v>
      </c>
      <c r="J142" s="37">
        <v>848.61666666666667</v>
      </c>
      <c r="K142" s="28">
        <v>831.85</v>
      </c>
      <c r="L142" s="28">
        <v>818</v>
      </c>
      <c r="M142" s="28">
        <v>2.5872299999999999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167</v>
      </c>
      <c r="D143" s="37">
        <v>165.29999999999998</v>
      </c>
      <c r="E143" s="37">
        <v>162.59999999999997</v>
      </c>
      <c r="F143" s="37">
        <v>158.19999999999999</v>
      </c>
      <c r="G143" s="37">
        <v>155.49999999999997</v>
      </c>
      <c r="H143" s="37">
        <v>169.69999999999996</v>
      </c>
      <c r="I143" s="37">
        <v>172.39999999999995</v>
      </c>
      <c r="J143" s="37">
        <v>176.79999999999995</v>
      </c>
      <c r="K143" s="28">
        <v>168</v>
      </c>
      <c r="L143" s="28">
        <v>160.9</v>
      </c>
      <c r="M143" s="28">
        <v>58.330849999999998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869.7</v>
      </c>
      <c r="D144" s="37">
        <v>876.20000000000016</v>
      </c>
      <c r="E144" s="37">
        <v>857.70000000000027</v>
      </c>
      <c r="F144" s="37">
        <v>845.70000000000016</v>
      </c>
      <c r="G144" s="37">
        <v>827.20000000000027</v>
      </c>
      <c r="H144" s="37">
        <v>888.20000000000027</v>
      </c>
      <c r="I144" s="37">
        <v>906.7</v>
      </c>
      <c r="J144" s="37">
        <v>918.70000000000027</v>
      </c>
      <c r="K144" s="28">
        <v>894.7</v>
      </c>
      <c r="L144" s="28">
        <v>864.2</v>
      </c>
      <c r="M144" s="28">
        <v>29.210699999999999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159</v>
      </c>
      <c r="D145" s="37">
        <v>158.43333333333334</v>
      </c>
      <c r="E145" s="37">
        <v>156.26666666666668</v>
      </c>
      <c r="F145" s="37">
        <v>153.53333333333333</v>
      </c>
      <c r="G145" s="37">
        <v>151.36666666666667</v>
      </c>
      <c r="H145" s="37">
        <v>161.16666666666669</v>
      </c>
      <c r="I145" s="37">
        <v>163.33333333333331</v>
      </c>
      <c r="J145" s="37">
        <v>166.06666666666669</v>
      </c>
      <c r="K145" s="28">
        <v>160.6</v>
      </c>
      <c r="L145" s="28">
        <v>155.69999999999999</v>
      </c>
      <c r="M145" s="28">
        <v>32.214700000000001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497.65</v>
      </c>
      <c r="D146" s="37">
        <v>495.09999999999997</v>
      </c>
      <c r="E146" s="37">
        <v>487.69999999999993</v>
      </c>
      <c r="F146" s="37">
        <v>477.74999999999994</v>
      </c>
      <c r="G146" s="37">
        <v>470.34999999999991</v>
      </c>
      <c r="H146" s="37">
        <v>505.04999999999995</v>
      </c>
      <c r="I146" s="37">
        <v>512.44999999999993</v>
      </c>
      <c r="J146" s="37">
        <v>522.4</v>
      </c>
      <c r="K146" s="28">
        <v>502.5</v>
      </c>
      <c r="L146" s="28">
        <v>485.15</v>
      </c>
      <c r="M146" s="28">
        <v>27.947959999999998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8559.4</v>
      </c>
      <c r="D147" s="37">
        <v>8567.0666666666657</v>
      </c>
      <c r="E147" s="37">
        <v>8343.3333333333321</v>
      </c>
      <c r="F147" s="37">
        <v>8127.2666666666664</v>
      </c>
      <c r="G147" s="37">
        <v>7903.5333333333328</v>
      </c>
      <c r="H147" s="37">
        <v>8783.1333333333314</v>
      </c>
      <c r="I147" s="37">
        <v>9006.866666666665</v>
      </c>
      <c r="J147" s="37">
        <v>9222.9333333333307</v>
      </c>
      <c r="K147" s="28">
        <v>8790.7999999999993</v>
      </c>
      <c r="L147" s="28">
        <v>8351</v>
      </c>
      <c r="M147" s="28">
        <v>8.1968899999999998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928.85</v>
      </c>
      <c r="D148" s="37">
        <v>937.51666666666677</v>
      </c>
      <c r="E148" s="37">
        <v>914.83333333333348</v>
      </c>
      <c r="F148" s="37">
        <v>900.81666666666672</v>
      </c>
      <c r="G148" s="37">
        <v>878.13333333333344</v>
      </c>
      <c r="H148" s="37">
        <v>951.53333333333353</v>
      </c>
      <c r="I148" s="37">
        <v>974.2166666666667</v>
      </c>
      <c r="J148" s="37">
        <v>988.23333333333358</v>
      </c>
      <c r="K148" s="28">
        <v>960.2</v>
      </c>
      <c r="L148" s="28">
        <v>923.5</v>
      </c>
      <c r="M148" s="28">
        <v>9.5754400000000004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3983.7</v>
      </c>
      <c r="D149" s="37">
        <v>4009.2833333333333</v>
      </c>
      <c r="E149" s="37">
        <v>3900.7666666666664</v>
      </c>
      <c r="F149" s="37">
        <v>3817.833333333333</v>
      </c>
      <c r="G149" s="37">
        <v>3709.3166666666662</v>
      </c>
      <c r="H149" s="37">
        <v>4092.2166666666667</v>
      </c>
      <c r="I149" s="37">
        <v>4200.7333333333336</v>
      </c>
      <c r="J149" s="37">
        <v>4283.666666666667</v>
      </c>
      <c r="K149" s="28">
        <v>4117.8</v>
      </c>
      <c r="L149" s="28">
        <v>3926.35</v>
      </c>
      <c r="M149" s="28">
        <v>11.930720000000001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3146.95</v>
      </c>
      <c r="D150" s="37">
        <v>3150.65</v>
      </c>
      <c r="E150" s="37">
        <v>3106.3500000000004</v>
      </c>
      <c r="F150" s="37">
        <v>3065.7500000000005</v>
      </c>
      <c r="G150" s="37">
        <v>3021.4500000000007</v>
      </c>
      <c r="H150" s="37">
        <v>3191.25</v>
      </c>
      <c r="I150" s="37">
        <v>3235.55</v>
      </c>
      <c r="J150" s="37">
        <v>3276.1499999999996</v>
      </c>
      <c r="K150" s="28">
        <v>3194.95</v>
      </c>
      <c r="L150" s="28">
        <v>3110.05</v>
      </c>
      <c r="M150" s="28">
        <v>3.3978600000000001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1467.1</v>
      </c>
      <c r="D151" s="37">
        <v>1468.1833333333332</v>
      </c>
      <c r="E151" s="37">
        <v>1444.0166666666664</v>
      </c>
      <c r="F151" s="37">
        <v>1420.9333333333332</v>
      </c>
      <c r="G151" s="37">
        <v>1396.7666666666664</v>
      </c>
      <c r="H151" s="37">
        <v>1491.2666666666664</v>
      </c>
      <c r="I151" s="37">
        <v>1515.4333333333329</v>
      </c>
      <c r="J151" s="37">
        <v>1538.5166666666664</v>
      </c>
      <c r="K151" s="28">
        <v>1492.35</v>
      </c>
      <c r="L151" s="28">
        <v>1445.1</v>
      </c>
      <c r="M151" s="28">
        <v>6.3463399999999996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904.4</v>
      </c>
      <c r="D152" s="37">
        <v>904.38333333333333</v>
      </c>
      <c r="E152" s="37">
        <v>892.01666666666665</v>
      </c>
      <c r="F152" s="37">
        <v>879.63333333333333</v>
      </c>
      <c r="G152" s="37">
        <v>867.26666666666665</v>
      </c>
      <c r="H152" s="37">
        <v>916.76666666666665</v>
      </c>
      <c r="I152" s="37">
        <v>929.13333333333321</v>
      </c>
      <c r="J152" s="37">
        <v>941.51666666666665</v>
      </c>
      <c r="K152" s="28">
        <v>916.75</v>
      </c>
      <c r="L152" s="28">
        <v>892</v>
      </c>
      <c r="M152" s="28">
        <v>2.27237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145.5</v>
      </c>
      <c r="D153" s="37">
        <v>143.4</v>
      </c>
      <c r="E153" s="37">
        <v>140.80000000000001</v>
      </c>
      <c r="F153" s="37">
        <v>136.1</v>
      </c>
      <c r="G153" s="37">
        <v>133.5</v>
      </c>
      <c r="H153" s="37">
        <v>148.10000000000002</v>
      </c>
      <c r="I153" s="37">
        <v>150.69999999999999</v>
      </c>
      <c r="J153" s="37">
        <v>155.40000000000003</v>
      </c>
      <c r="K153" s="28">
        <v>146</v>
      </c>
      <c r="L153" s="28">
        <v>138.69999999999999</v>
      </c>
      <c r="M153" s="28">
        <v>117.447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141.15</v>
      </c>
      <c r="D154" s="37">
        <v>141.91666666666666</v>
      </c>
      <c r="E154" s="37">
        <v>139.68333333333331</v>
      </c>
      <c r="F154" s="37">
        <v>138.21666666666664</v>
      </c>
      <c r="G154" s="37">
        <v>135.98333333333329</v>
      </c>
      <c r="H154" s="37">
        <v>143.38333333333333</v>
      </c>
      <c r="I154" s="37">
        <v>145.61666666666667</v>
      </c>
      <c r="J154" s="37">
        <v>147.08333333333334</v>
      </c>
      <c r="K154" s="28">
        <v>144.15</v>
      </c>
      <c r="L154" s="28">
        <v>140.44999999999999</v>
      </c>
      <c r="M154" s="28">
        <v>174.13983999999999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113.45</v>
      </c>
      <c r="D155" s="37">
        <v>112.14999999999999</v>
      </c>
      <c r="E155" s="37">
        <v>110.24999999999999</v>
      </c>
      <c r="F155" s="37">
        <v>107.05</v>
      </c>
      <c r="G155" s="37">
        <v>105.14999999999999</v>
      </c>
      <c r="H155" s="37">
        <v>115.34999999999998</v>
      </c>
      <c r="I155" s="37">
        <v>117.24999999999999</v>
      </c>
      <c r="J155" s="37">
        <v>120.44999999999997</v>
      </c>
      <c r="K155" s="28">
        <v>114.05</v>
      </c>
      <c r="L155" s="28">
        <v>108.95</v>
      </c>
      <c r="M155" s="28">
        <v>247.51311000000001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4256.8</v>
      </c>
      <c r="D156" s="37">
        <v>4169.3833333333332</v>
      </c>
      <c r="E156" s="37">
        <v>4011.0666666666666</v>
      </c>
      <c r="F156" s="37">
        <v>3765.3333333333335</v>
      </c>
      <c r="G156" s="37">
        <v>3607.0166666666669</v>
      </c>
      <c r="H156" s="37">
        <v>4415.1166666666668</v>
      </c>
      <c r="I156" s="37">
        <v>4573.4333333333325</v>
      </c>
      <c r="J156" s="37">
        <v>4819.1666666666661</v>
      </c>
      <c r="K156" s="28">
        <v>4327.7</v>
      </c>
      <c r="L156" s="28">
        <v>3923.65</v>
      </c>
      <c r="M156" s="28">
        <v>10.51064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18671.7</v>
      </c>
      <c r="D157" s="37">
        <v>18623.633333333335</v>
      </c>
      <c r="E157" s="37">
        <v>18469.066666666669</v>
      </c>
      <c r="F157" s="37">
        <v>18266.433333333334</v>
      </c>
      <c r="G157" s="37">
        <v>18111.866666666669</v>
      </c>
      <c r="H157" s="37">
        <v>18826.26666666667</v>
      </c>
      <c r="I157" s="37">
        <v>18980.833333333336</v>
      </c>
      <c r="J157" s="37">
        <v>19183.466666666671</v>
      </c>
      <c r="K157" s="28">
        <v>18778.2</v>
      </c>
      <c r="L157" s="28">
        <v>18421</v>
      </c>
      <c r="M157" s="28">
        <v>0.26790999999999998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345.25</v>
      </c>
      <c r="D158" s="37">
        <v>345.38333333333338</v>
      </c>
      <c r="E158" s="37">
        <v>338.26666666666677</v>
      </c>
      <c r="F158" s="37">
        <v>331.28333333333336</v>
      </c>
      <c r="G158" s="37">
        <v>324.16666666666674</v>
      </c>
      <c r="H158" s="37">
        <v>352.36666666666679</v>
      </c>
      <c r="I158" s="37">
        <v>359.48333333333346</v>
      </c>
      <c r="J158" s="37">
        <v>366.46666666666681</v>
      </c>
      <c r="K158" s="28">
        <v>352.5</v>
      </c>
      <c r="L158" s="28">
        <v>338.4</v>
      </c>
      <c r="M158" s="28">
        <v>4.4333400000000003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968.7</v>
      </c>
      <c r="D159" s="37">
        <v>954.31666666666661</v>
      </c>
      <c r="E159" s="37">
        <v>934.63333333333321</v>
      </c>
      <c r="F159" s="37">
        <v>900.56666666666661</v>
      </c>
      <c r="G159" s="37">
        <v>880.88333333333321</v>
      </c>
      <c r="H159" s="37">
        <v>988.38333333333321</v>
      </c>
      <c r="I159" s="37">
        <v>1008.0666666666666</v>
      </c>
      <c r="J159" s="37">
        <v>1042.1333333333332</v>
      </c>
      <c r="K159" s="28">
        <v>974</v>
      </c>
      <c r="L159" s="28">
        <v>920.25</v>
      </c>
      <c r="M159" s="28">
        <v>24.956949999999999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170.95</v>
      </c>
      <c r="D160" s="37">
        <v>171.45000000000002</v>
      </c>
      <c r="E160" s="37">
        <v>168.00000000000003</v>
      </c>
      <c r="F160" s="37">
        <v>165.05</v>
      </c>
      <c r="G160" s="37">
        <v>161.60000000000002</v>
      </c>
      <c r="H160" s="37">
        <v>174.40000000000003</v>
      </c>
      <c r="I160" s="37">
        <v>177.85000000000002</v>
      </c>
      <c r="J160" s="37">
        <v>180.80000000000004</v>
      </c>
      <c r="K160" s="28">
        <v>174.9</v>
      </c>
      <c r="L160" s="28">
        <v>168.5</v>
      </c>
      <c r="M160" s="28">
        <v>142.20953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233.75</v>
      </c>
      <c r="D161" s="37">
        <v>235.70000000000002</v>
      </c>
      <c r="E161" s="37">
        <v>230.55000000000004</v>
      </c>
      <c r="F161" s="37">
        <v>227.35000000000002</v>
      </c>
      <c r="G161" s="37">
        <v>222.20000000000005</v>
      </c>
      <c r="H161" s="37">
        <v>238.90000000000003</v>
      </c>
      <c r="I161" s="37">
        <v>244.05</v>
      </c>
      <c r="J161" s="37">
        <v>247.25000000000003</v>
      </c>
      <c r="K161" s="28">
        <v>240.85</v>
      </c>
      <c r="L161" s="28">
        <v>232.5</v>
      </c>
      <c r="M161" s="28">
        <v>9.3265899999999995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2437.65</v>
      </c>
      <c r="D162" s="37">
        <v>2425.5</v>
      </c>
      <c r="E162" s="37">
        <v>2383.15</v>
      </c>
      <c r="F162" s="37">
        <v>2328.65</v>
      </c>
      <c r="G162" s="37">
        <v>2286.3000000000002</v>
      </c>
      <c r="H162" s="37">
        <v>2480</v>
      </c>
      <c r="I162" s="37">
        <v>2522.3500000000004</v>
      </c>
      <c r="J162" s="37">
        <v>2576.85</v>
      </c>
      <c r="K162" s="28">
        <v>2467.85</v>
      </c>
      <c r="L162" s="28">
        <v>2371</v>
      </c>
      <c r="M162" s="28">
        <v>5.1287200000000004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43190.65</v>
      </c>
      <c r="D163" s="37">
        <v>42980.6</v>
      </c>
      <c r="E163" s="37">
        <v>42661.2</v>
      </c>
      <c r="F163" s="37">
        <v>42131.75</v>
      </c>
      <c r="G163" s="37">
        <v>41812.35</v>
      </c>
      <c r="H163" s="37">
        <v>43510.049999999996</v>
      </c>
      <c r="I163" s="37">
        <v>43829.450000000004</v>
      </c>
      <c r="J163" s="37">
        <v>44358.899999999994</v>
      </c>
      <c r="K163" s="28">
        <v>43300</v>
      </c>
      <c r="L163" s="28">
        <v>42451.15</v>
      </c>
      <c r="M163" s="28">
        <v>0.13865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215</v>
      </c>
      <c r="D164" s="37">
        <v>215.15</v>
      </c>
      <c r="E164" s="37">
        <v>212.85000000000002</v>
      </c>
      <c r="F164" s="37">
        <v>210.70000000000002</v>
      </c>
      <c r="G164" s="37">
        <v>208.40000000000003</v>
      </c>
      <c r="H164" s="37">
        <v>217.3</v>
      </c>
      <c r="I164" s="37">
        <v>219.60000000000002</v>
      </c>
      <c r="J164" s="37">
        <v>221.75</v>
      </c>
      <c r="K164" s="28">
        <v>217.45</v>
      </c>
      <c r="L164" s="28">
        <v>213</v>
      </c>
      <c r="M164" s="28">
        <v>60.111699999999999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4528.25</v>
      </c>
      <c r="D165" s="37">
        <v>4526.833333333333</v>
      </c>
      <c r="E165" s="37">
        <v>4490.5666666666657</v>
      </c>
      <c r="F165" s="37">
        <v>4452.8833333333323</v>
      </c>
      <c r="G165" s="37">
        <v>4416.616666666665</v>
      </c>
      <c r="H165" s="37">
        <v>4564.5166666666664</v>
      </c>
      <c r="I165" s="37">
        <v>4600.7833333333347</v>
      </c>
      <c r="J165" s="37">
        <v>4638.4666666666672</v>
      </c>
      <c r="K165" s="28">
        <v>4563.1000000000004</v>
      </c>
      <c r="L165" s="28">
        <v>4489.1499999999996</v>
      </c>
      <c r="M165" s="28">
        <v>0.20158999999999999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2472.85</v>
      </c>
      <c r="D166" s="37">
        <v>2463.2833333333333</v>
      </c>
      <c r="E166" s="37">
        <v>2449.5666666666666</v>
      </c>
      <c r="F166" s="37">
        <v>2426.2833333333333</v>
      </c>
      <c r="G166" s="37">
        <v>2412.5666666666666</v>
      </c>
      <c r="H166" s="37">
        <v>2486.5666666666666</v>
      </c>
      <c r="I166" s="37">
        <v>2500.2833333333328</v>
      </c>
      <c r="J166" s="37">
        <v>2523.5666666666666</v>
      </c>
      <c r="K166" s="28">
        <v>2477</v>
      </c>
      <c r="L166" s="28">
        <v>2440</v>
      </c>
      <c r="M166" s="28">
        <v>5.5165800000000003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2524</v>
      </c>
      <c r="D167" s="37">
        <v>2490.75</v>
      </c>
      <c r="E167" s="37">
        <v>2443.5500000000002</v>
      </c>
      <c r="F167" s="37">
        <v>2363.1000000000004</v>
      </c>
      <c r="G167" s="37">
        <v>2315.9000000000005</v>
      </c>
      <c r="H167" s="37">
        <v>2571.1999999999998</v>
      </c>
      <c r="I167" s="37">
        <v>2618.3999999999996</v>
      </c>
      <c r="J167" s="37">
        <v>2698.8499999999995</v>
      </c>
      <c r="K167" s="28">
        <v>2537.9499999999998</v>
      </c>
      <c r="L167" s="28">
        <v>2410.3000000000002</v>
      </c>
      <c r="M167" s="28">
        <v>16.324280000000002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2539.4</v>
      </c>
      <c r="D168" s="37">
        <v>2539.2166666666667</v>
      </c>
      <c r="E168" s="37">
        <v>2493.4833333333336</v>
      </c>
      <c r="F168" s="37">
        <v>2447.5666666666671</v>
      </c>
      <c r="G168" s="37">
        <v>2401.8333333333339</v>
      </c>
      <c r="H168" s="37">
        <v>2585.1333333333332</v>
      </c>
      <c r="I168" s="37">
        <v>2630.8666666666659</v>
      </c>
      <c r="J168" s="37">
        <v>2676.7833333333328</v>
      </c>
      <c r="K168" s="28">
        <v>2584.9499999999998</v>
      </c>
      <c r="L168" s="28">
        <v>2493.3000000000002</v>
      </c>
      <c r="M168" s="28">
        <v>2.9962900000000001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122</v>
      </c>
      <c r="D169" s="37">
        <v>121.64999999999999</v>
      </c>
      <c r="E169" s="37">
        <v>120.09999999999998</v>
      </c>
      <c r="F169" s="37">
        <v>118.19999999999999</v>
      </c>
      <c r="G169" s="37">
        <v>116.64999999999998</v>
      </c>
      <c r="H169" s="37">
        <v>123.54999999999998</v>
      </c>
      <c r="I169" s="37">
        <v>125.1</v>
      </c>
      <c r="J169" s="37">
        <v>126.99999999999999</v>
      </c>
      <c r="K169" s="28">
        <v>123.2</v>
      </c>
      <c r="L169" s="28">
        <v>119.75</v>
      </c>
      <c r="M169" s="28">
        <v>41.019849999999998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212.95</v>
      </c>
      <c r="D170" s="37">
        <v>213.76666666666665</v>
      </c>
      <c r="E170" s="37">
        <v>210.48333333333329</v>
      </c>
      <c r="F170" s="37">
        <v>208.01666666666665</v>
      </c>
      <c r="G170" s="37">
        <v>204.73333333333329</v>
      </c>
      <c r="H170" s="37">
        <v>216.23333333333329</v>
      </c>
      <c r="I170" s="37">
        <v>219.51666666666665</v>
      </c>
      <c r="J170" s="37">
        <v>221.98333333333329</v>
      </c>
      <c r="K170" s="28">
        <v>217.05</v>
      </c>
      <c r="L170" s="28">
        <v>211.3</v>
      </c>
      <c r="M170" s="28">
        <v>64.667670000000001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484.3</v>
      </c>
      <c r="D171" s="37">
        <v>488.34999999999997</v>
      </c>
      <c r="E171" s="37">
        <v>474.94999999999993</v>
      </c>
      <c r="F171" s="37">
        <v>465.59999999999997</v>
      </c>
      <c r="G171" s="37">
        <v>452.19999999999993</v>
      </c>
      <c r="H171" s="37">
        <v>497.69999999999993</v>
      </c>
      <c r="I171" s="37">
        <v>511.09999999999991</v>
      </c>
      <c r="J171" s="37">
        <v>520.44999999999993</v>
      </c>
      <c r="K171" s="28">
        <v>501.75</v>
      </c>
      <c r="L171" s="28">
        <v>479</v>
      </c>
      <c r="M171" s="28">
        <v>9.8406000000000002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14800.35</v>
      </c>
      <c r="D172" s="37">
        <v>14801.833333333334</v>
      </c>
      <c r="E172" s="37">
        <v>14628.666666666668</v>
      </c>
      <c r="F172" s="37">
        <v>14456.983333333334</v>
      </c>
      <c r="G172" s="37">
        <v>14283.816666666668</v>
      </c>
      <c r="H172" s="37">
        <v>14973.516666666668</v>
      </c>
      <c r="I172" s="37">
        <v>15146.683333333336</v>
      </c>
      <c r="J172" s="37">
        <v>15318.366666666669</v>
      </c>
      <c r="K172" s="28">
        <v>14975</v>
      </c>
      <c r="L172" s="28">
        <v>14630.15</v>
      </c>
      <c r="M172" s="28">
        <v>0.16078999999999999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41.3</v>
      </c>
      <c r="D173" s="37">
        <v>41.199999999999996</v>
      </c>
      <c r="E173" s="37">
        <v>40.399999999999991</v>
      </c>
      <c r="F173" s="37">
        <v>39.499999999999993</v>
      </c>
      <c r="G173" s="37">
        <v>38.699999999999989</v>
      </c>
      <c r="H173" s="37">
        <v>42.099999999999994</v>
      </c>
      <c r="I173" s="37">
        <v>42.899999999999991</v>
      </c>
      <c r="J173" s="37">
        <v>43.8</v>
      </c>
      <c r="K173" s="28">
        <v>42</v>
      </c>
      <c r="L173" s="28">
        <v>40.299999999999997</v>
      </c>
      <c r="M173" s="28">
        <v>835.78351999999995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150.35</v>
      </c>
      <c r="D174" s="37">
        <v>149.6</v>
      </c>
      <c r="E174" s="37">
        <v>147</v>
      </c>
      <c r="F174" s="37">
        <v>143.65</v>
      </c>
      <c r="G174" s="37">
        <v>141.05000000000001</v>
      </c>
      <c r="H174" s="37">
        <v>152.94999999999999</v>
      </c>
      <c r="I174" s="37">
        <v>155.54999999999995</v>
      </c>
      <c r="J174" s="37">
        <v>158.89999999999998</v>
      </c>
      <c r="K174" s="28">
        <v>152.19999999999999</v>
      </c>
      <c r="L174" s="28">
        <v>146.25</v>
      </c>
      <c r="M174" s="28">
        <v>146.0744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139.55000000000001</v>
      </c>
      <c r="D175" s="37">
        <v>138.96666666666667</v>
      </c>
      <c r="E175" s="37">
        <v>137.78333333333333</v>
      </c>
      <c r="F175" s="37">
        <v>136.01666666666665</v>
      </c>
      <c r="G175" s="37">
        <v>134.83333333333331</v>
      </c>
      <c r="H175" s="37">
        <v>140.73333333333335</v>
      </c>
      <c r="I175" s="37">
        <v>141.91666666666669</v>
      </c>
      <c r="J175" s="37">
        <v>143.68333333333337</v>
      </c>
      <c r="K175" s="28">
        <v>140.15</v>
      </c>
      <c r="L175" s="28">
        <v>137.19999999999999</v>
      </c>
      <c r="M175" s="28">
        <v>73.275109999999998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2378.6999999999998</v>
      </c>
      <c r="D176" s="37">
        <v>2382.1333333333332</v>
      </c>
      <c r="E176" s="37">
        <v>2343.6666666666665</v>
      </c>
      <c r="F176" s="37">
        <v>2308.6333333333332</v>
      </c>
      <c r="G176" s="37">
        <v>2270.1666666666665</v>
      </c>
      <c r="H176" s="37">
        <v>2417.1666666666665</v>
      </c>
      <c r="I176" s="37">
        <v>2455.6333333333337</v>
      </c>
      <c r="J176" s="37">
        <v>2490.6666666666665</v>
      </c>
      <c r="K176" s="28">
        <v>2420.6</v>
      </c>
      <c r="L176" s="28">
        <v>2347.1</v>
      </c>
      <c r="M176" s="28">
        <v>60.92033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881.55</v>
      </c>
      <c r="D177" s="37">
        <v>879.66666666666663</v>
      </c>
      <c r="E177" s="37">
        <v>872.43333333333328</v>
      </c>
      <c r="F177" s="37">
        <v>863.31666666666661</v>
      </c>
      <c r="G177" s="37">
        <v>856.08333333333326</v>
      </c>
      <c r="H177" s="37">
        <v>888.7833333333333</v>
      </c>
      <c r="I177" s="37">
        <v>896.01666666666665</v>
      </c>
      <c r="J177" s="37">
        <v>905.13333333333333</v>
      </c>
      <c r="K177" s="28">
        <v>886.9</v>
      </c>
      <c r="L177" s="28">
        <v>870.55</v>
      </c>
      <c r="M177" s="28">
        <v>8.3426500000000008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1214.95</v>
      </c>
      <c r="D178" s="37">
        <v>1222.5166666666667</v>
      </c>
      <c r="E178" s="37">
        <v>1195.0333333333333</v>
      </c>
      <c r="F178" s="37">
        <v>1175.1166666666666</v>
      </c>
      <c r="G178" s="37">
        <v>1147.6333333333332</v>
      </c>
      <c r="H178" s="37">
        <v>1242.4333333333334</v>
      </c>
      <c r="I178" s="37">
        <v>1269.9166666666665</v>
      </c>
      <c r="J178" s="37">
        <v>1289.8333333333335</v>
      </c>
      <c r="K178" s="28">
        <v>1250</v>
      </c>
      <c r="L178" s="28">
        <v>1202.5999999999999</v>
      </c>
      <c r="M178" s="28">
        <v>15.93083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2447.1999999999998</v>
      </c>
      <c r="D179" s="37">
        <v>2432.7666666666664</v>
      </c>
      <c r="E179" s="37">
        <v>2380.5333333333328</v>
      </c>
      <c r="F179" s="37">
        <v>2313.8666666666663</v>
      </c>
      <c r="G179" s="37">
        <v>2261.6333333333328</v>
      </c>
      <c r="H179" s="37">
        <v>2499.4333333333329</v>
      </c>
      <c r="I179" s="37">
        <v>2551.6666666666665</v>
      </c>
      <c r="J179" s="37">
        <v>2618.333333333333</v>
      </c>
      <c r="K179" s="28">
        <v>2485</v>
      </c>
      <c r="L179" s="28">
        <v>2366.1</v>
      </c>
      <c r="M179" s="28">
        <v>8.1290999999999993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7525.9</v>
      </c>
      <c r="D180" s="37">
        <v>7518.9000000000005</v>
      </c>
      <c r="E180" s="37">
        <v>7462.0000000000009</v>
      </c>
      <c r="F180" s="37">
        <v>7398.1</v>
      </c>
      <c r="G180" s="37">
        <v>7341.2000000000007</v>
      </c>
      <c r="H180" s="37">
        <v>7582.8000000000011</v>
      </c>
      <c r="I180" s="37">
        <v>7639.7000000000007</v>
      </c>
      <c r="J180" s="37">
        <v>7703.6000000000013</v>
      </c>
      <c r="K180" s="28">
        <v>7575.8</v>
      </c>
      <c r="L180" s="28">
        <v>7455</v>
      </c>
      <c r="M180" s="28">
        <v>5.919E-2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25489.65</v>
      </c>
      <c r="D181" s="37">
        <v>25154.899999999998</v>
      </c>
      <c r="E181" s="37">
        <v>24674.799999999996</v>
      </c>
      <c r="F181" s="37">
        <v>23859.949999999997</v>
      </c>
      <c r="G181" s="37">
        <v>23379.849999999995</v>
      </c>
      <c r="H181" s="37">
        <v>25969.749999999996</v>
      </c>
      <c r="I181" s="37">
        <v>26449.849999999995</v>
      </c>
      <c r="J181" s="37">
        <v>27264.699999999997</v>
      </c>
      <c r="K181" s="28">
        <v>25635</v>
      </c>
      <c r="L181" s="28">
        <v>24340.05</v>
      </c>
      <c r="M181" s="28">
        <v>0.78151000000000004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1280.25</v>
      </c>
      <c r="D182" s="37">
        <v>1268.2666666666667</v>
      </c>
      <c r="E182" s="37">
        <v>1246.5333333333333</v>
      </c>
      <c r="F182" s="37">
        <v>1212.8166666666666</v>
      </c>
      <c r="G182" s="37">
        <v>1191.0833333333333</v>
      </c>
      <c r="H182" s="37">
        <v>1301.9833333333333</v>
      </c>
      <c r="I182" s="37">
        <v>1323.7166666666665</v>
      </c>
      <c r="J182" s="37">
        <v>1357.4333333333334</v>
      </c>
      <c r="K182" s="28">
        <v>1290</v>
      </c>
      <c r="L182" s="28">
        <v>1234.55</v>
      </c>
      <c r="M182" s="28">
        <v>11.057980000000001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2418.1</v>
      </c>
      <c r="D183" s="37">
        <v>2390.6333333333332</v>
      </c>
      <c r="E183" s="37">
        <v>2347.5666666666666</v>
      </c>
      <c r="F183" s="37">
        <v>2277.0333333333333</v>
      </c>
      <c r="G183" s="37">
        <v>2233.9666666666667</v>
      </c>
      <c r="H183" s="37">
        <v>2461.1666666666665</v>
      </c>
      <c r="I183" s="37">
        <v>2504.2333333333331</v>
      </c>
      <c r="J183" s="37">
        <v>2574.7666666666664</v>
      </c>
      <c r="K183" s="28">
        <v>2433.6999999999998</v>
      </c>
      <c r="L183" s="28">
        <v>2320.1</v>
      </c>
      <c r="M183" s="28">
        <v>5.0972600000000003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532.29999999999995</v>
      </c>
      <c r="D184" s="37">
        <v>532.08333333333337</v>
      </c>
      <c r="E184" s="37">
        <v>520.2166666666667</v>
      </c>
      <c r="F184" s="37">
        <v>508.13333333333333</v>
      </c>
      <c r="G184" s="37">
        <v>496.26666666666665</v>
      </c>
      <c r="H184" s="37">
        <v>544.16666666666674</v>
      </c>
      <c r="I184" s="37">
        <v>556.0333333333333</v>
      </c>
      <c r="J184" s="37">
        <v>568.11666666666679</v>
      </c>
      <c r="K184" s="28">
        <v>543.95000000000005</v>
      </c>
      <c r="L184" s="28">
        <v>520</v>
      </c>
      <c r="M184" s="28">
        <v>322.45355999999998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103.3</v>
      </c>
      <c r="D185" s="37">
        <v>101.88333333333333</v>
      </c>
      <c r="E185" s="37">
        <v>99.566666666666649</v>
      </c>
      <c r="F185" s="37">
        <v>95.833333333333329</v>
      </c>
      <c r="G185" s="37">
        <v>93.516666666666652</v>
      </c>
      <c r="H185" s="37">
        <v>105.61666666666665</v>
      </c>
      <c r="I185" s="37">
        <v>107.93333333333331</v>
      </c>
      <c r="J185" s="37">
        <v>111.66666666666664</v>
      </c>
      <c r="K185" s="28">
        <v>104.2</v>
      </c>
      <c r="L185" s="28">
        <v>98.15</v>
      </c>
      <c r="M185" s="28">
        <v>714.10207000000003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891.75</v>
      </c>
      <c r="D186" s="37">
        <v>875.5333333333333</v>
      </c>
      <c r="E186" s="37">
        <v>856.06666666666661</v>
      </c>
      <c r="F186" s="37">
        <v>820.38333333333333</v>
      </c>
      <c r="G186" s="37">
        <v>800.91666666666663</v>
      </c>
      <c r="H186" s="37">
        <v>911.21666666666658</v>
      </c>
      <c r="I186" s="37">
        <v>930.68333333333328</v>
      </c>
      <c r="J186" s="37">
        <v>966.36666666666656</v>
      </c>
      <c r="K186" s="28">
        <v>895</v>
      </c>
      <c r="L186" s="28">
        <v>839.85</v>
      </c>
      <c r="M186" s="28">
        <v>123.37459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504.5</v>
      </c>
      <c r="D187" s="37">
        <v>503</v>
      </c>
      <c r="E187" s="37">
        <v>498.5</v>
      </c>
      <c r="F187" s="37">
        <v>492.5</v>
      </c>
      <c r="G187" s="37">
        <v>488</v>
      </c>
      <c r="H187" s="37">
        <v>509</v>
      </c>
      <c r="I187" s="37">
        <v>513.5</v>
      </c>
      <c r="J187" s="37">
        <v>519.5</v>
      </c>
      <c r="K187" s="28">
        <v>507.5</v>
      </c>
      <c r="L187" s="28">
        <v>497</v>
      </c>
      <c r="M187" s="28">
        <v>5.4314099999999996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577.65</v>
      </c>
      <c r="D188" s="37">
        <v>575.6</v>
      </c>
      <c r="E188" s="37">
        <v>571.20000000000005</v>
      </c>
      <c r="F188" s="37">
        <v>564.75</v>
      </c>
      <c r="G188" s="37">
        <v>560.35</v>
      </c>
      <c r="H188" s="37">
        <v>582.05000000000007</v>
      </c>
      <c r="I188" s="37">
        <v>586.44999999999993</v>
      </c>
      <c r="J188" s="37">
        <v>592.90000000000009</v>
      </c>
      <c r="K188" s="28">
        <v>580</v>
      </c>
      <c r="L188" s="28">
        <v>569.15</v>
      </c>
      <c r="M188" s="28">
        <v>2.4144600000000001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626.25</v>
      </c>
      <c r="D189" s="37">
        <v>620.91666666666663</v>
      </c>
      <c r="E189" s="37">
        <v>611.93333333333328</v>
      </c>
      <c r="F189" s="37">
        <v>597.61666666666667</v>
      </c>
      <c r="G189" s="37">
        <v>588.63333333333333</v>
      </c>
      <c r="H189" s="37">
        <v>635.23333333333323</v>
      </c>
      <c r="I189" s="37">
        <v>644.21666666666658</v>
      </c>
      <c r="J189" s="37">
        <v>658.53333333333319</v>
      </c>
      <c r="K189" s="28">
        <v>629.9</v>
      </c>
      <c r="L189" s="28">
        <v>606.6</v>
      </c>
      <c r="M189" s="28">
        <v>15.47133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953.25</v>
      </c>
      <c r="D190" s="37">
        <v>945.16666666666663</v>
      </c>
      <c r="E190" s="37">
        <v>933.63333333333321</v>
      </c>
      <c r="F190" s="37">
        <v>914.01666666666654</v>
      </c>
      <c r="G190" s="37">
        <v>902.48333333333312</v>
      </c>
      <c r="H190" s="37">
        <v>964.7833333333333</v>
      </c>
      <c r="I190" s="37">
        <v>976.31666666666683</v>
      </c>
      <c r="J190" s="37">
        <v>995.93333333333339</v>
      </c>
      <c r="K190" s="28">
        <v>956.7</v>
      </c>
      <c r="L190" s="28">
        <v>925.55</v>
      </c>
      <c r="M190" s="28">
        <v>12.740819999999999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1305.6500000000001</v>
      </c>
      <c r="D191" s="37">
        <v>1296.9166666666667</v>
      </c>
      <c r="E191" s="37">
        <v>1280.8333333333335</v>
      </c>
      <c r="F191" s="37">
        <v>1256.0166666666667</v>
      </c>
      <c r="G191" s="37">
        <v>1239.9333333333334</v>
      </c>
      <c r="H191" s="37">
        <v>1321.7333333333336</v>
      </c>
      <c r="I191" s="37">
        <v>1337.8166666666671</v>
      </c>
      <c r="J191" s="37">
        <v>1362.6333333333337</v>
      </c>
      <c r="K191" s="28">
        <v>1313</v>
      </c>
      <c r="L191" s="28">
        <v>1272.0999999999999</v>
      </c>
      <c r="M191" s="28">
        <v>4.2448100000000002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3800.65</v>
      </c>
      <c r="D192" s="37">
        <v>3781.6833333333329</v>
      </c>
      <c r="E192" s="37">
        <v>3755.3666666666659</v>
      </c>
      <c r="F192" s="37">
        <v>3710.083333333333</v>
      </c>
      <c r="G192" s="37">
        <v>3683.766666666666</v>
      </c>
      <c r="H192" s="37">
        <v>3826.9666666666658</v>
      </c>
      <c r="I192" s="37">
        <v>3853.2833333333324</v>
      </c>
      <c r="J192" s="37">
        <v>3898.5666666666657</v>
      </c>
      <c r="K192" s="28">
        <v>3808</v>
      </c>
      <c r="L192" s="28">
        <v>3736.4</v>
      </c>
      <c r="M192" s="28">
        <v>21.051690000000001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736.1</v>
      </c>
      <c r="D193" s="37">
        <v>730.71666666666658</v>
      </c>
      <c r="E193" s="37">
        <v>722.43333333333317</v>
      </c>
      <c r="F193" s="37">
        <v>708.76666666666654</v>
      </c>
      <c r="G193" s="37">
        <v>700.48333333333312</v>
      </c>
      <c r="H193" s="37">
        <v>744.38333333333321</v>
      </c>
      <c r="I193" s="37">
        <v>752.66666666666674</v>
      </c>
      <c r="J193" s="37">
        <v>766.33333333333326</v>
      </c>
      <c r="K193" s="28">
        <v>739</v>
      </c>
      <c r="L193" s="28">
        <v>717.05</v>
      </c>
      <c r="M193" s="28">
        <v>20.63749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7464.85</v>
      </c>
      <c r="D194" s="37">
        <v>7609.75</v>
      </c>
      <c r="E194" s="37">
        <v>7255.1</v>
      </c>
      <c r="F194" s="37">
        <v>7045.35</v>
      </c>
      <c r="G194" s="37">
        <v>6690.7000000000007</v>
      </c>
      <c r="H194" s="37">
        <v>7819.5</v>
      </c>
      <c r="I194" s="37">
        <v>8174.15</v>
      </c>
      <c r="J194" s="37">
        <v>8383.9</v>
      </c>
      <c r="K194" s="28">
        <v>7964.4</v>
      </c>
      <c r="L194" s="28">
        <v>7400</v>
      </c>
      <c r="M194" s="28">
        <v>8.56691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504.3</v>
      </c>
      <c r="D195" s="37">
        <v>504.01666666666665</v>
      </c>
      <c r="E195" s="37">
        <v>493.2833333333333</v>
      </c>
      <c r="F195" s="37">
        <v>482.26666666666665</v>
      </c>
      <c r="G195" s="37">
        <v>471.5333333333333</v>
      </c>
      <c r="H195" s="37">
        <v>515.0333333333333</v>
      </c>
      <c r="I195" s="37">
        <v>525.76666666666665</v>
      </c>
      <c r="J195" s="37">
        <v>536.7833333333333</v>
      </c>
      <c r="K195" s="28">
        <v>514.75</v>
      </c>
      <c r="L195" s="28">
        <v>493</v>
      </c>
      <c r="M195" s="28">
        <v>480.30230999999998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249.85</v>
      </c>
      <c r="D196" s="37">
        <v>250.35</v>
      </c>
      <c r="E196" s="37">
        <v>244.3</v>
      </c>
      <c r="F196" s="37">
        <v>238.75000000000003</v>
      </c>
      <c r="G196" s="37">
        <v>232.70000000000005</v>
      </c>
      <c r="H196" s="37">
        <v>255.89999999999998</v>
      </c>
      <c r="I196" s="37">
        <v>261.95</v>
      </c>
      <c r="J196" s="37">
        <v>267.49999999999994</v>
      </c>
      <c r="K196" s="28">
        <v>256.39999999999998</v>
      </c>
      <c r="L196" s="28">
        <v>244.8</v>
      </c>
      <c r="M196" s="28">
        <v>741.85275000000001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1167.3499999999999</v>
      </c>
      <c r="D197" s="37">
        <v>1142.7333333333333</v>
      </c>
      <c r="E197" s="37">
        <v>1111.0166666666667</v>
      </c>
      <c r="F197" s="37">
        <v>1054.6833333333334</v>
      </c>
      <c r="G197" s="37">
        <v>1022.9666666666667</v>
      </c>
      <c r="H197" s="37">
        <v>1199.0666666666666</v>
      </c>
      <c r="I197" s="37">
        <v>1230.7833333333333</v>
      </c>
      <c r="J197" s="37">
        <v>1287.1166666666666</v>
      </c>
      <c r="K197" s="28">
        <v>1174.45</v>
      </c>
      <c r="L197" s="28">
        <v>1086.4000000000001</v>
      </c>
      <c r="M197" s="28">
        <v>170.75268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1505.75</v>
      </c>
      <c r="D198" s="37">
        <v>1498.5666666666666</v>
      </c>
      <c r="E198" s="37">
        <v>1482.1833333333332</v>
      </c>
      <c r="F198" s="37">
        <v>1458.6166666666666</v>
      </c>
      <c r="G198" s="37">
        <v>1442.2333333333331</v>
      </c>
      <c r="H198" s="37">
        <v>1522.1333333333332</v>
      </c>
      <c r="I198" s="37">
        <v>1538.5166666666664</v>
      </c>
      <c r="J198" s="37">
        <v>1562.0833333333333</v>
      </c>
      <c r="K198" s="28">
        <v>1514.95</v>
      </c>
      <c r="L198" s="28">
        <v>1475</v>
      </c>
      <c r="M198" s="28">
        <v>25.42754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895.5</v>
      </c>
      <c r="D199" s="37">
        <v>889.2833333333333</v>
      </c>
      <c r="E199" s="37">
        <v>875.56666666666661</v>
      </c>
      <c r="F199" s="37">
        <v>855.63333333333333</v>
      </c>
      <c r="G199" s="37">
        <v>841.91666666666663</v>
      </c>
      <c r="H199" s="37">
        <v>909.21666666666658</v>
      </c>
      <c r="I199" s="37">
        <v>922.93333333333328</v>
      </c>
      <c r="J199" s="37">
        <v>942.86666666666656</v>
      </c>
      <c r="K199" s="28">
        <v>903</v>
      </c>
      <c r="L199" s="28">
        <v>869.35</v>
      </c>
      <c r="M199" s="28">
        <v>6.2142600000000003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2431.8000000000002</v>
      </c>
      <c r="D200" s="37">
        <v>2410.9499999999998</v>
      </c>
      <c r="E200" s="37">
        <v>2379.7999999999997</v>
      </c>
      <c r="F200" s="37">
        <v>2327.7999999999997</v>
      </c>
      <c r="G200" s="37">
        <v>2296.6499999999996</v>
      </c>
      <c r="H200" s="37">
        <v>2462.9499999999998</v>
      </c>
      <c r="I200" s="37">
        <v>2494.0999999999995</v>
      </c>
      <c r="J200" s="37">
        <v>2546.1</v>
      </c>
      <c r="K200" s="28">
        <v>2442.1</v>
      </c>
      <c r="L200" s="28">
        <v>2358.9499999999998</v>
      </c>
      <c r="M200" s="28">
        <v>12.464309999999999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2678.65</v>
      </c>
      <c r="D201" s="37">
        <v>2672.7666666666669</v>
      </c>
      <c r="E201" s="37">
        <v>2657.8833333333337</v>
      </c>
      <c r="F201" s="37">
        <v>2637.1166666666668</v>
      </c>
      <c r="G201" s="37">
        <v>2622.2333333333336</v>
      </c>
      <c r="H201" s="37">
        <v>2693.5333333333338</v>
      </c>
      <c r="I201" s="37">
        <v>2708.416666666667</v>
      </c>
      <c r="J201" s="37">
        <v>2729.1833333333338</v>
      </c>
      <c r="K201" s="28">
        <v>2687.65</v>
      </c>
      <c r="L201" s="28">
        <v>2652</v>
      </c>
      <c r="M201" s="28">
        <v>2.2442700000000002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544.04999999999995</v>
      </c>
      <c r="D202" s="37">
        <v>542.73333333333335</v>
      </c>
      <c r="E202" s="37">
        <v>533.51666666666665</v>
      </c>
      <c r="F202" s="37">
        <v>522.98333333333335</v>
      </c>
      <c r="G202" s="37">
        <v>513.76666666666665</v>
      </c>
      <c r="H202" s="37">
        <v>553.26666666666665</v>
      </c>
      <c r="I202" s="37">
        <v>562.48333333333335</v>
      </c>
      <c r="J202" s="37">
        <v>573.01666666666665</v>
      </c>
      <c r="K202" s="28">
        <v>551.95000000000005</v>
      </c>
      <c r="L202" s="28">
        <v>532.20000000000005</v>
      </c>
      <c r="M202" s="28">
        <v>8.3246099999999998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1060.4000000000001</v>
      </c>
      <c r="D203" s="37">
        <v>1052.2666666666667</v>
      </c>
      <c r="E203" s="37">
        <v>1039.6833333333334</v>
      </c>
      <c r="F203" s="37">
        <v>1018.9666666666667</v>
      </c>
      <c r="G203" s="37">
        <v>1006.3833333333334</v>
      </c>
      <c r="H203" s="37">
        <v>1072.9833333333333</v>
      </c>
      <c r="I203" s="37">
        <v>1085.5666666666668</v>
      </c>
      <c r="J203" s="37">
        <v>1106.2833333333333</v>
      </c>
      <c r="K203" s="28">
        <v>1064.8499999999999</v>
      </c>
      <c r="L203" s="28">
        <v>1031.55</v>
      </c>
      <c r="M203" s="28">
        <v>5.2149799999999997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785</v>
      </c>
      <c r="D204" s="37">
        <v>782.5</v>
      </c>
      <c r="E204" s="37">
        <v>769.4</v>
      </c>
      <c r="F204" s="37">
        <v>753.8</v>
      </c>
      <c r="G204" s="37">
        <v>740.69999999999993</v>
      </c>
      <c r="H204" s="37">
        <v>798.1</v>
      </c>
      <c r="I204" s="37">
        <v>811.19999999999993</v>
      </c>
      <c r="J204" s="37">
        <v>826.80000000000007</v>
      </c>
      <c r="K204" s="28">
        <v>795.6</v>
      </c>
      <c r="L204" s="28">
        <v>766.9</v>
      </c>
      <c r="M204" s="28">
        <v>36.938249999999996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7516.25</v>
      </c>
      <c r="D205" s="37">
        <v>7428.9833333333336</v>
      </c>
      <c r="E205" s="37">
        <v>7322.4666666666672</v>
      </c>
      <c r="F205" s="37">
        <v>7128.6833333333334</v>
      </c>
      <c r="G205" s="37">
        <v>7022.166666666667</v>
      </c>
      <c r="H205" s="37">
        <v>7622.7666666666673</v>
      </c>
      <c r="I205" s="37">
        <v>7729.2833333333338</v>
      </c>
      <c r="J205" s="37">
        <v>7923.0666666666675</v>
      </c>
      <c r="K205" s="28">
        <v>7535.5</v>
      </c>
      <c r="L205" s="28">
        <v>7235.2</v>
      </c>
      <c r="M205" s="28">
        <v>7.3134800000000002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46.55</v>
      </c>
      <c r="D206" s="37">
        <v>46.666666666666664</v>
      </c>
      <c r="E206" s="37">
        <v>44.983333333333327</v>
      </c>
      <c r="F206" s="37">
        <v>43.416666666666664</v>
      </c>
      <c r="G206" s="37">
        <v>41.733333333333327</v>
      </c>
      <c r="H206" s="37">
        <v>48.233333333333327</v>
      </c>
      <c r="I206" s="37">
        <v>49.916666666666664</v>
      </c>
      <c r="J206" s="37">
        <v>51.483333333333327</v>
      </c>
      <c r="K206" s="28">
        <v>48.35</v>
      </c>
      <c r="L206" s="28">
        <v>45.1</v>
      </c>
      <c r="M206" s="28">
        <v>238.83572000000001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1650.4</v>
      </c>
      <c r="D207" s="37">
        <v>1640.8999999999999</v>
      </c>
      <c r="E207" s="37">
        <v>1626.6999999999998</v>
      </c>
      <c r="F207" s="37">
        <v>1603</v>
      </c>
      <c r="G207" s="37">
        <v>1588.8</v>
      </c>
      <c r="H207" s="37">
        <v>1664.5999999999997</v>
      </c>
      <c r="I207" s="37">
        <v>1678.8</v>
      </c>
      <c r="J207" s="37">
        <v>1702.4999999999995</v>
      </c>
      <c r="K207" s="28">
        <v>1655.1</v>
      </c>
      <c r="L207" s="28">
        <v>1617.2</v>
      </c>
      <c r="M207" s="28">
        <v>2.00962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880.85</v>
      </c>
      <c r="D208" s="37">
        <v>876.5333333333333</v>
      </c>
      <c r="E208" s="37">
        <v>866.91666666666663</v>
      </c>
      <c r="F208" s="37">
        <v>852.98333333333335</v>
      </c>
      <c r="G208" s="37">
        <v>843.36666666666667</v>
      </c>
      <c r="H208" s="37">
        <v>890.46666666666658</v>
      </c>
      <c r="I208" s="37">
        <v>900.08333333333337</v>
      </c>
      <c r="J208" s="37">
        <v>914.01666666666654</v>
      </c>
      <c r="K208" s="28">
        <v>886.15</v>
      </c>
      <c r="L208" s="28">
        <v>862.6</v>
      </c>
      <c r="M208" s="28">
        <v>13.266730000000001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917.75</v>
      </c>
      <c r="D209" s="37">
        <v>912.01666666666677</v>
      </c>
      <c r="E209" s="37">
        <v>902.03333333333353</v>
      </c>
      <c r="F209" s="37">
        <v>886.31666666666672</v>
      </c>
      <c r="G209" s="37">
        <v>876.33333333333348</v>
      </c>
      <c r="H209" s="37">
        <v>927.73333333333358</v>
      </c>
      <c r="I209" s="37">
        <v>937.71666666666692</v>
      </c>
      <c r="J209" s="37">
        <v>953.43333333333362</v>
      </c>
      <c r="K209" s="28">
        <v>922</v>
      </c>
      <c r="L209" s="28">
        <v>896.3</v>
      </c>
      <c r="M209" s="28">
        <v>1.9434199999999999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338.15</v>
      </c>
      <c r="D210" s="37">
        <v>333.05</v>
      </c>
      <c r="E210" s="37">
        <v>327.10000000000002</v>
      </c>
      <c r="F210" s="37">
        <v>316.05</v>
      </c>
      <c r="G210" s="37">
        <v>310.10000000000002</v>
      </c>
      <c r="H210" s="37">
        <v>344.1</v>
      </c>
      <c r="I210" s="37">
        <v>350.04999999999995</v>
      </c>
      <c r="J210" s="37">
        <v>361.1</v>
      </c>
      <c r="K210" s="28">
        <v>339</v>
      </c>
      <c r="L210" s="28">
        <v>322</v>
      </c>
      <c r="M210" s="28">
        <v>120.26843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10.7</v>
      </c>
      <c r="D211" s="37">
        <v>10.866666666666667</v>
      </c>
      <c r="E211" s="37">
        <v>10.483333333333334</v>
      </c>
      <c r="F211" s="37">
        <v>10.266666666666667</v>
      </c>
      <c r="G211" s="37">
        <v>9.8833333333333346</v>
      </c>
      <c r="H211" s="37">
        <v>11.083333333333334</v>
      </c>
      <c r="I211" s="37">
        <v>11.466666666666667</v>
      </c>
      <c r="J211" s="37">
        <v>11.683333333333334</v>
      </c>
      <c r="K211" s="28">
        <v>11.25</v>
      </c>
      <c r="L211" s="28">
        <v>10.65</v>
      </c>
      <c r="M211" s="28">
        <v>2715.65319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1183.1500000000001</v>
      </c>
      <c r="D212" s="37">
        <v>1186.0166666666667</v>
      </c>
      <c r="E212" s="37">
        <v>1166.8333333333333</v>
      </c>
      <c r="F212" s="37">
        <v>1150.5166666666667</v>
      </c>
      <c r="G212" s="37">
        <v>1131.3333333333333</v>
      </c>
      <c r="H212" s="37">
        <v>1202.3333333333333</v>
      </c>
      <c r="I212" s="37">
        <v>1221.5166666666667</v>
      </c>
      <c r="J212" s="37">
        <v>1237.8333333333333</v>
      </c>
      <c r="K212" s="28">
        <v>1205.2</v>
      </c>
      <c r="L212" s="28">
        <v>1169.7</v>
      </c>
      <c r="M212" s="28">
        <v>6.3536000000000001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1833.85</v>
      </c>
      <c r="D213" s="37">
        <v>1838.8666666666668</v>
      </c>
      <c r="E213" s="37">
        <v>1808.7333333333336</v>
      </c>
      <c r="F213" s="37">
        <v>1783.6166666666668</v>
      </c>
      <c r="G213" s="37">
        <v>1753.4833333333336</v>
      </c>
      <c r="H213" s="37">
        <v>1863.9833333333336</v>
      </c>
      <c r="I213" s="37">
        <v>1894.1166666666668</v>
      </c>
      <c r="J213" s="37">
        <v>1919.2333333333336</v>
      </c>
      <c r="K213" s="28">
        <v>1869</v>
      </c>
      <c r="L213" s="28">
        <v>1813.75</v>
      </c>
      <c r="M213" s="28">
        <v>0.67915000000000003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576.65</v>
      </c>
      <c r="D214" s="37">
        <v>575.16666666666663</v>
      </c>
      <c r="E214" s="37">
        <v>567.93333333333328</v>
      </c>
      <c r="F214" s="37">
        <v>559.2166666666667</v>
      </c>
      <c r="G214" s="37">
        <v>551.98333333333335</v>
      </c>
      <c r="H214" s="37">
        <v>583.88333333333321</v>
      </c>
      <c r="I214" s="37">
        <v>591.11666666666656</v>
      </c>
      <c r="J214" s="37">
        <v>599.83333333333314</v>
      </c>
      <c r="K214" s="37">
        <v>582.4</v>
      </c>
      <c r="L214" s="37">
        <v>566.45000000000005</v>
      </c>
      <c r="M214" s="37">
        <v>104.60101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13.35</v>
      </c>
      <c r="D215" s="37">
        <v>13.35</v>
      </c>
      <c r="E215" s="37">
        <v>13.1</v>
      </c>
      <c r="F215" s="37">
        <v>12.85</v>
      </c>
      <c r="G215" s="37">
        <v>12.6</v>
      </c>
      <c r="H215" s="37">
        <v>13.6</v>
      </c>
      <c r="I215" s="37">
        <v>13.85</v>
      </c>
      <c r="J215" s="37">
        <v>14.1</v>
      </c>
      <c r="K215" s="37">
        <v>13.6</v>
      </c>
      <c r="L215" s="37">
        <v>13.1</v>
      </c>
      <c r="M215" s="37">
        <v>1087.61671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289.60000000000002</v>
      </c>
      <c r="D216" s="37">
        <v>289.31666666666666</v>
      </c>
      <c r="E216" s="37">
        <v>285.2833333333333</v>
      </c>
      <c r="F216" s="37">
        <v>280.96666666666664</v>
      </c>
      <c r="G216" s="37">
        <v>276.93333333333328</v>
      </c>
      <c r="H216" s="37">
        <v>293.63333333333333</v>
      </c>
      <c r="I216" s="37">
        <v>297.66666666666674</v>
      </c>
      <c r="J216" s="37">
        <v>301.98333333333335</v>
      </c>
      <c r="K216" s="37">
        <v>293.35000000000002</v>
      </c>
      <c r="L216" s="37">
        <v>285</v>
      </c>
      <c r="M216" s="37">
        <v>78.735399999999998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31"/>
      <c r="B1" s="432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88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44594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24" t="s">
        <v>16</v>
      </c>
      <c r="B9" s="426" t="s">
        <v>18</v>
      </c>
      <c r="C9" s="430" t="s">
        <v>20</v>
      </c>
      <c r="D9" s="430" t="s">
        <v>21</v>
      </c>
      <c r="E9" s="421" t="s">
        <v>22</v>
      </c>
      <c r="F9" s="422"/>
      <c r="G9" s="423"/>
      <c r="H9" s="421" t="s">
        <v>23</v>
      </c>
      <c r="I9" s="422"/>
      <c r="J9" s="423"/>
      <c r="K9" s="23"/>
      <c r="L9" s="24"/>
      <c r="M9" s="50"/>
      <c r="N9" s="1"/>
      <c r="O9" s="1"/>
    </row>
    <row r="10" spans="1:15" ht="42.75" customHeight="1">
      <c r="A10" s="428"/>
      <c r="B10" s="429"/>
      <c r="C10" s="429"/>
      <c r="D10" s="42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83" t="s">
        <v>289</v>
      </c>
      <c r="C11" s="355">
        <v>25019.9</v>
      </c>
      <c r="D11" s="356">
        <v>24945.716666666664</v>
      </c>
      <c r="E11" s="356">
        <v>24786.433333333327</v>
      </c>
      <c r="F11" s="356">
        <v>24552.966666666664</v>
      </c>
      <c r="G11" s="356">
        <v>24393.683333333327</v>
      </c>
      <c r="H11" s="356">
        <v>25179.183333333327</v>
      </c>
      <c r="I11" s="356">
        <v>25338.46666666666</v>
      </c>
      <c r="J11" s="356">
        <v>25571.933333333327</v>
      </c>
      <c r="K11" s="355">
        <v>25105</v>
      </c>
      <c r="L11" s="355">
        <v>24712.25</v>
      </c>
      <c r="M11" s="355">
        <v>3.3790000000000001E-2</v>
      </c>
      <c r="N11" s="1"/>
      <c r="O11" s="1"/>
    </row>
    <row r="12" spans="1:15" ht="12" customHeight="1">
      <c r="A12" s="30">
        <v>2</v>
      </c>
      <c r="B12" s="384" t="s">
        <v>294</v>
      </c>
      <c r="C12" s="355">
        <v>502.5</v>
      </c>
      <c r="D12" s="356">
        <v>503.06666666666666</v>
      </c>
      <c r="E12" s="356">
        <v>498.13333333333333</v>
      </c>
      <c r="F12" s="356">
        <v>493.76666666666665</v>
      </c>
      <c r="G12" s="356">
        <v>488.83333333333331</v>
      </c>
      <c r="H12" s="356">
        <v>507.43333333333334</v>
      </c>
      <c r="I12" s="356">
        <v>512.36666666666656</v>
      </c>
      <c r="J12" s="356">
        <v>516.73333333333335</v>
      </c>
      <c r="K12" s="355">
        <v>508</v>
      </c>
      <c r="L12" s="355">
        <v>498.7</v>
      </c>
      <c r="M12" s="355">
        <v>0.92252000000000001</v>
      </c>
      <c r="N12" s="1"/>
      <c r="O12" s="1"/>
    </row>
    <row r="13" spans="1:15" ht="12" customHeight="1">
      <c r="A13" s="30">
        <v>3</v>
      </c>
      <c r="B13" s="384" t="s">
        <v>39</v>
      </c>
      <c r="C13" s="355">
        <v>1012.8</v>
      </c>
      <c r="D13" s="356">
        <v>1005.4333333333334</v>
      </c>
      <c r="E13" s="356">
        <v>995.86666666666679</v>
      </c>
      <c r="F13" s="356">
        <v>978.93333333333339</v>
      </c>
      <c r="G13" s="356">
        <v>969.36666666666679</v>
      </c>
      <c r="H13" s="356">
        <v>1022.3666666666668</v>
      </c>
      <c r="I13" s="356">
        <v>1031.9333333333334</v>
      </c>
      <c r="J13" s="356">
        <v>1048.8666666666668</v>
      </c>
      <c r="K13" s="355">
        <v>1015</v>
      </c>
      <c r="L13" s="355">
        <v>988.5</v>
      </c>
      <c r="M13" s="355">
        <v>3.5547399999999998</v>
      </c>
      <c r="N13" s="1"/>
      <c r="O13" s="1"/>
    </row>
    <row r="14" spans="1:15" ht="12" customHeight="1">
      <c r="A14" s="30">
        <v>4</v>
      </c>
      <c r="B14" s="384" t="s">
        <v>295</v>
      </c>
      <c r="C14" s="355">
        <v>3113.9</v>
      </c>
      <c r="D14" s="356">
        <v>3055.6666666666665</v>
      </c>
      <c r="E14" s="356">
        <v>2916.3833333333332</v>
      </c>
      <c r="F14" s="356">
        <v>2718.8666666666668</v>
      </c>
      <c r="G14" s="356">
        <v>2579.5833333333335</v>
      </c>
      <c r="H14" s="356">
        <v>3253.1833333333329</v>
      </c>
      <c r="I14" s="356">
        <v>3392.4666666666667</v>
      </c>
      <c r="J14" s="356">
        <v>3589.9833333333327</v>
      </c>
      <c r="K14" s="355">
        <v>3194.95</v>
      </c>
      <c r="L14" s="355">
        <v>2858.15</v>
      </c>
      <c r="M14" s="355">
        <v>3.8152699999999999</v>
      </c>
      <c r="N14" s="1"/>
      <c r="O14" s="1"/>
    </row>
    <row r="15" spans="1:15" ht="12" customHeight="1">
      <c r="A15" s="30">
        <v>5</v>
      </c>
      <c r="B15" s="384" t="s">
        <v>290</v>
      </c>
      <c r="C15" s="355">
        <v>2287.1</v>
      </c>
      <c r="D15" s="356">
        <v>2297.8666666666663</v>
      </c>
      <c r="E15" s="356">
        <v>2221.7833333333328</v>
      </c>
      <c r="F15" s="356">
        <v>2156.4666666666667</v>
      </c>
      <c r="G15" s="356">
        <v>2080.3833333333332</v>
      </c>
      <c r="H15" s="356">
        <v>2363.1833333333325</v>
      </c>
      <c r="I15" s="356">
        <v>2439.2666666666655</v>
      </c>
      <c r="J15" s="356">
        <v>2504.5833333333321</v>
      </c>
      <c r="K15" s="355">
        <v>2373.9499999999998</v>
      </c>
      <c r="L15" s="355">
        <v>2232.5500000000002</v>
      </c>
      <c r="M15" s="355">
        <v>7.2502300000000002</v>
      </c>
      <c r="N15" s="1"/>
      <c r="O15" s="1"/>
    </row>
    <row r="16" spans="1:15" ht="12" customHeight="1">
      <c r="A16" s="30">
        <v>6</v>
      </c>
      <c r="B16" s="384" t="s">
        <v>239</v>
      </c>
      <c r="C16" s="355">
        <v>16140.15</v>
      </c>
      <c r="D16" s="356">
        <v>16108.716666666667</v>
      </c>
      <c r="E16" s="356">
        <v>16017.433333333334</v>
      </c>
      <c r="F16" s="356">
        <v>15894.716666666667</v>
      </c>
      <c r="G16" s="356">
        <v>15803.433333333334</v>
      </c>
      <c r="H16" s="356">
        <v>16231.433333333334</v>
      </c>
      <c r="I16" s="356">
        <v>16322.716666666667</v>
      </c>
      <c r="J16" s="356">
        <v>16445.433333333334</v>
      </c>
      <c r="K16" s="355">
        <v>16200</v>
      </c>
      <c r="L16" s="355">
        <v>15986</v>
      </c>
      <c r="M16" s="355">
        <v>0.20818</v>
      </c>
      <c r="N16" s="1"/>
      <c r="O16" s="1"/>
    </row>
    <row r="17" spans="1:15" ht="12" customHeight="1">
      <c r="A17" s="30">
        <v>7</v>
      </c>
      <c r="B17" s="384" t="s">
        <v>243</v>
      </c>
      <c r="C17" s="355">
        <v>122.3</v>
      </c>
      <c r="D17" s="356">
        <v>121.3</v>
      </c>
      <c r="E17" s="356">
        <v>120.1</v>
      </c>
      <c r="F17" s="356">
        <v>117.89999999999999</v>
      </c>
      <c r="G17" s="356">
        <v>116.69999999999999</v>
      </c>
      <c r="H17" s="356">
        <v>123.5</v>
      </c>
      <c r="I17" s="356">
        <v>124.70000000000002</v>
      </c>
      <c r="J17" s="356">
        <v>126.9</v>
      </c>
      <c r="K17" s="355">
        <v>122.5</v>
      </c>
      <c r="L17" s="355">
        <v>119.1</v>
      </c>
      <c r="M17" s="355">
        <v>105.21066</v>
      </c>
      <c r="N17" s="1"/>
      <c r="O17" s="1"/>
    </row>
    <row r="18" spans="1:15" ht="12" customHeight="1">
      <c r="A18" s="30">
        <v>8</v>
      </c>
      <c r="B18" s="384" t="s">
        <v>41</v>
      </c>
      <c r="C18" s="355">
        <v>305</v>
      </c>
      <c r="D18" s="356">
        <v>301.68333333333334</v>
      </c>
      <c r="E18" s="356">
        <v>294.61666666666667</v>
      </c>
      <c r="F18" s="356">
        <v>284.23333333333335</v>
      </c>
      <c r="G18" s="356">
        <v>277.16666666666669</v>
      </c>
      <c r="H18" s="356">
        <v>312.06666666666666</v>
      </c>
      <c r="I18" s="356">
        <v>319.13333333333338</v>
      </c>
      <c r="J18" s="356">
        <v>329.51666666666665</v>
      </c>
      <c r="K18" s="355">
        <v>308.75</v>
      </c>
      <c r="L18" s="355">
        <v>291.3</v>
      </c>
      <c r="M18" s="355">
        <v>34.683729999999997</v>
      </c>
      <c r="N18" s="1"/>
      <c r="O18" s="1"/>
    </row>
    <row r="19" spans="1:15" ht="12" customHeight="1">
      <c r="A19" s="30">
        <v>9</v>
      </c>
      <c r="B19" s="384" t="s">
        <v>43</v>
      </c>
      <c r="C19" s="355">
        <v>2332.5500000000002</v>
      </c>
      <c r="D19" s="356">
        <v>2320.0833333333335</v>
      </c>
      <c r="E19" s="356">
        <v>2285.166666666667</v>
      </c>
      <c r="F19" s="356">
        <v>2237.7833333333333</v>
      </c>
      <c r="G19" s="356">
        <v>2202.8666666666668</v>
      </c>
      <c r="H19" s="356">
        <v>2367.4666666666672</v>
      </c>
      <c r="I19" s="356">
        <v>2402.3833333333341</v>
      </c>
      <c r="J19" s="356">
        <v>2449.7666666666673</v>
      </c>
      <c r="K19" s="355">
        <v>2355</v>
      </c>
      <c r="L19" s="355">
        <v>2272.6999999999998</v>
      </c>
      <c r="M19" s="355">
        <v>4.9169</v>
      </c>
      <c r="N19" s="1"/>
      <c r="O19" s="1"/>
    </row>
    <row r="20" spans="1:15" ht="12" customHeight="1">
      <c r="A20" s="30">
        <v>10</v>
      </c>
      <c r="B20" s="384" t="s">
        <v>45</v>
      </c>
      <c r="C20" s="355">
        <v>1746.9</v>
      </c>
      <c r="D20" s="356">
        <v>1737.05</v>
      </c>
      <c r="E20" s="356">
        <v>1709</v>
      </c>
      <c r="F20" s="356">
        <v>1671.1000000000001</v>
      </c>
      <c r="G20" s="356">
        <v>1643.0500000000002</v>
      </c>
      <c r="H20" s="356">
        <v>1774.9499999999998</v>
      </c>
      <c r="I20" s="356">
        <v>1802.9999999999995</v>
      </c>
      <c r="J20" s="356">
        <v>1840.8999999999996</v>
      </c>
      <c r="K20" s="355">
        <v>1765.1</v>
      </c>
      <c r="L20" s="355">
        <v>1699.15</v>
      </c>
      <c r="M20" s="355">
        <v>15.74361</v>
      </c>
      <c r="N20" s="1"/>
      <c r="O20" s="1"/>
    </row>
    <row r="21" spans="1:15" ht="12" customHeight="1">
      <c r="A21" s="30">
        <v>11</v>
      </c>
      <c r="B21" s="384" t="s">
        <v>240</v>
      </c>
      <c r="C21" s="355">
        <v>1904</v>
      </c>
      <c r="D21" s="356">
        <v>1915.3333333333333</v>
      </c>
      <c r="E21" s="356">
        <v>1871.6666666666665</v>
      </c>
      <c r="F21" s="356">
        <v>1839.3333333333333</v>
      </c>
      <c r="G21" s="356">
        <v>1795.6666666666665</v>
      </c>
      <c r="H21" s="356">
        <v>1947.6666666666665</v>
      </c>
      <c r="I21" s="356">
        <v>1991.333333333333</v>
      </c>
      <c r="J21" s="356">
        <v>2023.6666666666665</v>
      </c>
      <c r="K21" s="355">
        <v>1959</v>
      </c>
      <c r="L21" s="355">
        <v>1883</v>
      </c>
      <c r="M21" s="355">
        <v>4.9230900000000002</v>
      </c>
      <c r="N21" s="1"/>
      <c r="O21" s="1"/>
    </row>
    <row r="22" spans="1:15" ht="12" customHeight="1">
      <c r="A22" s="30">
        <v>12</v>
      </c>
      <c r="B22" s="384" t="s">
        <v>46</v>
      </c>
      <c r="C22" s="355">
        <v>738.75</v>
      </c>
      <c r="D22" s="356">
        <v>734.56666666666661</v>
      </c>
      <c r="E22" s="356">
        <v>724.83333333333326</v>
      </c>
      <c r="F22" s="356">
        <v>710.91666666666663</v>
      </c>
      <c r="G22" s="356">
        <v>701.18333333333328</v>
      </c>
      <c r="H22" s="356">
        <v>748.48333333333323</v>
      </c>
      <c r="I22" s="356">
        <v>758.21666666666658</v>
      </c>
      <c r="J22" s="356">
        <v>772.13333333333321</v>
      </c>
      <c r="K22" s="355">
        <v>744.3</v>
      </c>
      <c r="L22" s="355">
        <v>720.65</v>
      </c>
      <c r="M22" s="355">
        <v>60.521079999999998</v>
      </c>
      <c r="N22" s="1"/>
      <c r="O22" s="1"/>
    </row>
    <row r="23" spans="1:15" ht="12.75" customHeight="1">
      <c r="A23" s="30">
        <v>13</v>
      </c>
      <c r="B23" s="384" t="s">
        <v>242</v>
      </c>
      <c r="C23" s="355">
        <v>1986.9</v>
      </c>
      <c r="D23" s="356">
        <v>1985.3</v>
      </c>
      <c r="E23" s="356">
        <v>1931.6</v>
      </c>
      <c r="F23" s="356">
        <v>1876.3</v>
      </c>
      <c r="G23" s="356">
        <v>1822.6</v>
      </c>
      <c r="H23" s="356">
        <v>2040.6</v>
      </c>
      <c r="I23" s="356">
        <v>2094.3000000000002</v>
      </c>
      <c r="J23" s="356">
        <v>2149.6</v>
      </c>
      <c r="K23" s="355">
        <v>2039</v>
      </c>
      <c r="L23" s="355">
        <v>1930</v>
      </c>
      <c r="M23" s="355">
        <v>4.3781299999999996</v>
      </c>
      <c r="N23" s="1"/>
      <c r="O23" s="1"/>
    </row>
    <row r="24" spans="1:15" ht="12.75" customHeight="1">
      <c r="A24" s="30">
        <v>14</v>
      </c>
      <c r="B24" s="384" t="s">
        <v>296</v>
      </c>
      <c r="C24" s="355">
        <v>317.85000000000002</v>
      </c>
      <c r="D24" s="356">
        <v>317.20000000000005</v>
      </c>
      <c r="E24" s="356">
        <v>314.85000000000008</v>
      </c>
      <c r="F24" s="356">
        <v>311.85000000000002</v>
      </c>
      <c r="G24" s="356">
        <v>309.50000000000006</v>
      </c>
      <c r="H24" s="356">
        <v>320.2000000000001</v>
      </c>
      <c r="I24" s="356">
        <v>322.55</v>
      </c>
      <c r="J24" s="356">
        <v>325.55000000000013</v>
      </c>
      <c r="K24" s="355">
        <v>319.55</v>
      </c>
      <c r="L24" s="355">
        <v>314.2</v>
      </c>
      <c r="M24" s="355">
        <v>0.54717000000000005</v>
      </c>
      <c r="N24" s="1"/>
      <c r="O24" s="1"/>
    </row>
    <row r="25" spans="1:15" ht="12.75" customHeight="1">
      <c r="A25" s="30">
        <v>15</v>
      </c>
      <c r="B25" s="384" t="s">
        <v>297</v>
      </c>
      <c r="C25" s="355">
        <v>205.35</v>
      </c>
      <c r="D25" s="356">
        <v>205.31666666666669</v>
      </c>
      <c r="E25" s="356">
        <v>200.73333333333338</v>
      </c>
      <c r="F25" s="356">
        <v>196.11666666666667</v>
      </c>
      <c r="G25" s="356">
        <v>191.53333333333336</v>
      </c>
      <c r="H25" s="356">
        <v>209.93333333333339</v>
      </c>
      <c r="I25" s="356">
        <v>214.51666666666671</v>
      </c>
      <c r="J25" s="356">
        <v>219.13333333333341</v>
      </c>
      <c r="K25" s="355">
        <v>209.9</v>
      </c>
      <c r="L25" s="355">
        <v>200.7</v>
      </c>
      <c r="M25" s="355">
        <v>4.3457400000000002</v>
      </c>
      <c r="N25" s="1"/>
      <c r="O25" s="1"/>
    </row>
    <row r="26" spans="1:15" ht="12.75" customHeight="1">
      <c r="A26" s="30">
        <v>16</v>
      </c>
      <c r="B26" s="384" t="s">
        <v>298</v>
      </c>
      <c r="C26" s="355">
        <v>1312.85</v>
      </c>
      <c r="D26" s="356">
        <v>1313.1166666666666</v>
      </c>
      <c r="E26" s="356">
        <v>1281.333333333333</v>
      </c>
      <c r="F26" s="356">
        <v>1249.8166666666664</v>
      </c>
      <c r="G26" s="356">
        <v>1218.0333333333328</v>
      </c>
      <c r="H26" s="356">
        <v>1344.6333333333332</v>
      </c>
      <c r="I26" s="356">
        <v>1376.4166666666665</v>
      </c>
      <c r="J26" s="356">
        <v>1407.9333333333334</v>
      </c>
      <c r="K26" s="355">
        <v>1344.9</v>
      </c>
      <c r="L26" s="355">
        <v>1281.5999999999999</v>
      </c>
      <c r="M26" s="355">
        <v>3.9541599999999999</v>
      </c>
      <c r="N26" s="1"/>
      <c r="O26" s="1"/>
    </row>
    <row r="27" spans="1:15" ht="12.75" customHeight="1">
      <c r="A27" s="30">
        <v>17</v>
      </c>
      <c r="B27" s="384" t="s">
        <v>292</v>
      </c>
      <c r="C27" s="355">
        <v>1953.9</v>
      </c>
      <c r="D27" s="356">
        <v>1942.6000000000001</v>
      </c>
      <c r="E27" s="356">
        <v>1885.2000000000003</v>
      </c>
      <c r="F27" s="356">
        <v>1816.5000000000002</v>
      </c>
      <c r="G27" s="356">
        <v>1759.1000000000004</v>
      </c>
      <c r="H27" s="356">
        <v>2011.3000000000002</v>
      </c>
      <c r="I27" s="356">
        <v>2068.7000000000003</v>
      </c>
      <c r="J27" s="356">
        <v>2137.4</v>
      </c>
      <c r="K27" s="355">
        <v>2000</v>
      </c>
      <c r="L27" s="355">
        <v>1873.9</v>
      </c>
      <c r="M27" s="355">
        <v>0.75653000000000004</v>
      </c>
      <c r="N27" s="1"/>
      <c r="O27" s="1"/>
    </row>
    <row r="28" spans="1:15" ht="12.75" customHeight="1">
      <c r="A28" s="30">
        <v>18</v>
      </c>
      <c r="B28" s="384" t="s">
        <v>244</v>
      </c>
      <c r="C28" s="355">
        <v>2176.75</v>
      </c>
      <c r="D28" s="356">
        <v>2185.8666666666668</v>
      </c>
      <c r="E28" s="356">
        <v>2141.7333333333336</v>
      </c>
      <c r="F28" s="356">
        <v>2106.7166666666667</v>
      </c>
      <c r="G28" s="356">
        <v>2062.5833333333335</v>
      </c>
      <c r="H28" s="356">
        <v>2220.8833333333337</v>
      </c>
      <c r="I28" s="356">
        <v>2265.0166666666669</v>
      </c>
      <c r="J28" s="356">
        <v>2300.0333333333338</v>
      </c>
      <c r="K28" s="355">
        <v>2230</v>
      </c>
      <c r="L28" s="355">
        <v>2150.85</v>
      </c>
      <c r="M28" s="355">
        <v>0.45623999999999998</v>
      </c>
      <c r="N28" s="1"/>
      <c r="O28" s="1"/>
    </row>
    <row r="29" spans="1:15" ht="12.75" customHeight="1">
      <c r="A29" s="30">
        <v>19</v>
      </c>
      <c r="B29" s="384" t="s">
        <v>299</v>
      </c>
      <c r="C29" s="355">
        <v>100.1</v>
      </c>
      <c r="D29" s="356">
        <v>100.31666666666666</v>
      </c>
      <c r="E29" s="356">
        <v>98.833333333333329</v>
      </c>
      <c r="F29" s="356">
        <v>97.566666666666663</v>
      </c>
      <c r="G29" s="356">
        <v>96.083333333333329</v>
      </c>
      <c r="H29" s="356">
        <v>101.58333333333333</v>
      </c>
      <c r="I29" s="356">
        <v>103.06666666666668</v>
      </c>
      <c r="J29" s="356">
        <v>104.33333333333333</v>
      </c>
      <c r="K29" s="355">
        <v>101.8</v>
      </c>
      <c r="L29" s="355">
        <v>99.05</v>
      </c>
      <c r="M29" s="355">
        <v>1.2362200000000001</v>
      </c>
      <c r="N29" s="1"/>
      <c r="O29" s="1"/>
    </row>
    <row r="30" spans="1:15" ht="12.75" customHeight="1">
      <c r="A30" s="30">
        <v>20</v>
      </c>
      <c r="B30" s="384" t="s">
        <v>48</v>
      </c>
      <c r="C30" s="355">
        <v>3527.25</v>
      </c>
      <c r="D30" s="356">
        <v>3537.1</v>
      </c>
      <c r="E30" s="356">
        <v>3500.2</v>
      </c>
      <c r="F30" s="356">
        <v>3473.15</v>
      </c>
      <c r="G30" s="356">
        <v>3436.25</v>
      </c>
      <c r="H30" s="356">
        <v>3564.1499999999996</v>
      </c>
      <c r="I30" s="356">
        <v>3601.05</v>
      </c>
      <c r="J30" s="356">
        <v>3628.0999999999995</v>
      </c>
      <c r="K30" s="355">
        <v>3574</v>
      </c>
      <c r="L30" s="355">
        <v>3510.05</v>
      </c>
      <c r="M30" s="355">
        <v>0.26637</v>
      </c>
      <c r="N30" s="1"/>
      <c r="O30" s="1"/>
    </row>
    <row r="31" spans="1:15" ht="12.75" customHeight="1">
      <c r="A31" s="30">
        <v>21</v>
      </c>
      <c r="B31" s="384" t="s">
        <v>300</v>
      </c>
      <c r="C31" s="355">
        <v>3355.3</v>
      </c>
      <c r="D31" s="356">
        <v>3378.4333333333329</v>
      </c>
      <c r="E31" s="356">
        <v>3316.8666666666659</v>
      </c>
      <c r="F31" s="356">
        <v>3278.4333333333329</v>
      </c>
      <c r="G31" s="356">
        <v>3216.8666666666659</v>
      </c>
      <c r="H31" s="356">
        <v>3416.8666666666659</v>
      </c>
      <c r="I31" s="356">
        <v>3478.4333333333325</v>
      </c>
      <c r="J31" s="356">
        <v>3516.8666666666659</v>
      </c>
      <c r="K31" s="355">
        <v>3440</v>
      </c>
      <c r="L31" s="355">
        <v>3340</v>
      </c>
      <c r="M31" s="355">
        <v>0.42885000000000001</v>
      </c>
      <c r="N31" s="1"/>
      <c r="O31" s="1"/>
    </row>
    <row r="32" spans="1:15" ht="12.75" customHeight="1">
      <c r="A32" s="30">
        <v>22</v>
      </c>
      <c r="B32" s="384" t="s">
        <v>301</v>
      </c>
      <c r="C32" s="355">
        <v>30.1</v>
      </c>
      <c r="D32" s="356">
        <v>30.55</v>
      </c>
      <c r="E32" s="356">
        <v>29.400000000000002</v>
      </c>
      <c r="F32" s="356">
        <v>28.700000000000003</v>
      </c>
      <c r="G32" s="356">
        <v>27.550000000000004</v>
      </c>
      <c r="H32" s="356">
        <v>31.25</v>
      </c>
      <c r="I32" s="356">
        <v>32.4</v>
      </c>
      <c r="J32" s="356">
        <v>33.099999999999994</v>
      </c>
      <c r="K32" s="355">
        <v>31.7</v>
      </c>
      <c r="L32" s="355">
        <v>29.85</v>
      </c>
      <c r="M32" s="355">
        <v>221.9255</v>
      </c>
      <c r="N32" s="1"/>
      <c r="O32" s="1"/>
    </row>
    <row r="33" spans="1:15" ht="12.75" customHeight="1">
      <c r="A33" s="30">
        <v>23</v>
      </c>
      <c r="B33" s="384" t="s">
        <v>50</v>
      </c>
      <c r="C33" s="355">
        <v>625.85</v>
      </c>
      <c r="D33" s="356">
        <v>625.2166666666667</v>
      </c>
      <c r="E33" s="356">
        <v>616.63333333333344</v>
      </c>
      <c r="F33" s="356">
        <v>607.41666666666674</v>
      </c>
      <c r="G33" s="356">
        <v>598.83333333333348</v>
      </c>
      <c r="H33" s="356">
        <v>634.43333333333339</v>
      </c>
      <c r="I33" s="356">
        <v>643.01666666666665</v>
      </c>
      <c r="J33" s="356">
        <v>652.23333333333335</v>
      </c>
      <c r="K33" s="355">
        <v>633.79999999999995</v>
      </c>
      <c r="L33" s="355">
        <v>616</v>
      </c>
      <c r="M33" s="355">
        <v>15.56643</v>
      </c>
      <c r="N33" s="1"/>
      <c r="O33" s="1"/>
    </row>
    <row r="34" spans="1:15" ht="12.75" customHeight="1">
      <c r="A34" s="30">
        <v>24</v>
      </c>
      <c r="B34" s="384" t="s">
        <v>302</v>
      </c>
      <c r="C34" s="355">
        <v>3502.75</v>
      </c>
      <c r="D34" s="356">
        <v>3554.7999999999997</v>
      </c>
      <c r="E34" s="356">
        <v>3430.5999999999995</v>
      </c>
      <c r="F34" s="356">
        <v>3358.45</v>
      </c>
      <c r="G34" s="356">
        <v>3234.2499999999995</v>
      </c>
      <c r="H34" s="356">
        <v>3626.9499999999994</v>
      </c>
      <c r="I34" s="356">
        <v>3751.1499999999992</v>
      </c>
      <c r="J34" s="356">
        <v>3823.2999999999993</v>
      </c>
      <c r="K34" s="355">
        <v>3679</v>
      </c>
      <c r="L34" s="355">
        <v>3482.65</v>
      </c>
      <c r="M34" s="355">
        <v>1.3566499999999999</v>
      </c>
      <c r="N34" s="1"/>
      <c r="O34" s="1"/>
    </row>
    <row r="35" spans="1:15" ht="12.75" customHeight="1">
      <c r="A35" s="30">
        <v>25</v>
      </c>
      <c r="B35" s="384" t="s">
        <v>51</v>
      </c>
      <c r="C35" s="355">
        <v>380.4</v>
      </c>
      <c r="D35" s="356">
        <v>376.58333333333331</v>
      </c>
      <c r="E35" s="356">
        <v>370.31666666666661</v>
      </c>
      <c r="F35" s="356">
        <v>360.23333333333329</v>
      </c>
      <c r="G35" s="356">
        <v>353.96666666666658</v>
      </c>
      <c r="H35" s="356">
        <v>386.66666666666663</v>
      </c>
      <c r="I35" s="356">
        <v>392.93333333333339</v>
      </c>
      <c r="J35" s="356">
        <v>403.01666666666665</v>
      </c>
      <c r="K35" s="355">
        <v>382.85</v>
      </c>
      <c r="L35" s="355">
        <v>366.5</v>
      </c>
      <c r="M35" s="355">
        <v>63.548459999999999</v>
      </c>
      <c r="N35" s="1"/>
      <c r="O35" s="1"/>
    </row>
    <row r="36" spans="1:15" ht="12.75" customHeight="1">
      <c r="A36" s="30">
        <v>26</v>
      </c>
      <c r="B36" s="384" t="s">
        <v>855</v>
      </c>
      <c r="C36" s="355">
        <v>1386.85</v>
      </c>
      <c r="D36" s="356">
        <v>1382.75</v>
      </c>
      <c r="E36" s="356">
        <v>1347.25</v>
      </c>
      <c r="F36" s="356">
        <v>1307.6500000000001</v>
      </c>
      <c r="G36" s="356">
        <v>1272.1500000000001</v>
      </c>
      <c r="H36" s="356">
        <v>1422.35</v>
      </c>
      <c r="I36" s="356">
        <v>1457.85</v>
      </c>
      <c r="J36" s="356">
        <v>1497.4499999999998</v>
      </c>
      <c r="K36" s="355">
        <v>1418.25</v>
      </c>
      <c r="L36" s="355">
        <v>1343.15</v>
      </c>
      <c r="M36" s="355">
        <v>3.7459899999999999</v>
      </c>
      <c r="N36" s="1"/>
      <c r="O36" s="1"/>
    </row>
    <row r="37" spans="1:15" ht="12.75" customHeight="1">
      <c r="A37" s="30">
        <v>27</v>
      </c>
      <c r="B37" s="384" t="s">
        <v>815</v>
      </c>
      <c r="C37" s="355">
        <v>1007.95</v>
      </c>
      <c r="D37" s="356">
        <v>998.26666666666677</v>
      </c>
      <c r="E37" s="356">
        <v>973.68333333333351</v>
      </c>
      <c r="F37" s="356">
        <v>939.41666666666674</v>
      </c>
      <c r="G37" s="356">
        <v>914.83333333333348</v>
      </c>
      <c r="H37" s="356">
        <v>1032.5333333333335</v>
      </c>
      <c r="I37" s="356">
        <v>1057.1166666666668</v>
      </c>
      <c r="J37" s="356">
        <v>1091.3833333333337</v>
      </c>
      <c r="K37" s="355">
        <v>1022.85</v>
      </c>
      <c r="L37" s="355">
        <v>964</v>
      </c>
      <c r="M37" s="355">
        <v>1.49542</v>
      </c>
      <c r="N37" s="1"/>
      <c r="O37" s="1"/>
    </row>
    <row r="38" spans="1:15" ht="12.75" customHeight="1">
      <c r="A38" s="30">
        <v>28</v>
      </c>
      <c r="B38" s="384" t="s">
        <v>293</v>
      </c>
      <c r="C38" s="355">
        <v>872.1</v>
      </c>
      <c r="D38" s="356">
        <v>872.19999999999993</v>
      </c>
      <c r="E38" s="356">
        <v>857.39999999999986</v>
      </c>
      <c r="F38" s="356">
        <v>842.69999999999993</v>
      </c>
      <c r="G38" s="356">
        <v>827.89999999999986</v>
      </c>
      <c r="H38" s="356">
        <v>886.89999999999986</v>
      </c>
      <c r="I38" s="356">
        <v>901.69999999999982</v>
      </c>
      <c r="J38" s="356">
        <v>916.39999999999986</v>
      </c>
      <c r="K38" s="355">
        <v>887</v>
      </c>
      <c r="L38" s="355">
        <v>857.5</v>
      </c>
      <c r="M38" s="355">
        <v>5.4786000000000001</v>
      </c>
      <c r="N38" s="1"/>
      <c r="O38" s="1"/>
    </row>
    <row r="39" spans="1:15" ht="12.75" customHeight="1">
      <c r="A39" s="30">
        <v>29</v>
      </c>
      <c r="B39" s="384" t="s">
        <v>52</v>
      </c>
      <c r="C39" s="355">
        <v>762.25</v>
      </c>
      <c r="D39" s="356">
        <v>760.29999999999984</v>
      </c>
      <c r="E39" s="356">
        <v>753.74999999999966</v>
      </c>
      <c r="F39" s="356">
        <v>745.24999999999977</v>
      </c>
      <c r="G39" s="356">
        <v>738.69999999999959</v>
      </c>
      <c r="H39" s="356">
        <v>768.79999999999973</v>
      </c>
      <c r="I39" s="356">
        <v>775.34999999999991</v>
      </c>
      <c r="J39" s="356">
        <v>783.8499999999998</v>
      </c>
      <c r="K39" s="355">
        <v>766.85</v>
      </c>
      <c r="L39" s="355">
        <v>751.8</v>
      </c>
      <c r="M39" s="355">
        <v>1.16845</v>
      </c>
      <c r="N39" s="1"/>
      <c r="O39" s="1"/>
    </row>
    <row r="40" spans="1:15" ht="12.75" customHeight="1">
      <c r="A40" s="30">
        <v>30</v>
      </c>
      <c r="B40" s="384" t="s">
        <v>53</v>
      </c>
      <c r="C40" s="355">
        <v>4512.05</v>
      </c>
      <c r="D40" s="356">
        <v>4496.0999999999995</v>
      </c>
      <c r="E40" s="356">
        <v>4459.9499999999989</v>
      </c>
      <c r="F40" s="356">
        <v>4407.8499999999995</v>
      </c>
      <c r="G40" s="356">
        <v>4371.6999999999989</v>
      </c>
      <c r="H40" s="356">
        <v>4548.1999999999989</v>
      </c>
      <c r="I40" s="356">
        <v>4584.3499999999985</v>
      </c>
      <c r="J40" s="356">
        <v>4636.4499999999989</v>
      </c>
      <c r="K40" s="355">
        <v>4532.25</v>
      </c>
      <c r="L40" s="355">
        <v>4444</v>
      </c>
      <c r="M40" s="355">
        <v>5.4876199999999997</v>
      </c>
      <c r="N40" s="1"/>
      <c r="O40" s="1"/>
    </row>
    <row r="41" spans="1:15" ht="12.75" customHeight="1">
      <c r="A41" s="30">
        <v>31</v>
      </c>
      <c r="B41" s="384" t="s">
        <v>54</v>
      </c>
      <c r="C41" s="355">
        <v>219.2</v>
      </c>
      <c r="D41" s="356">
        <v>218.28333333333333</v>
      </c>
      <c r="E41" s="356">
        <v>215.91666666666666</v>
      </c>
      <c r="F41" s="356">
        <v>212.63333333333333</v>
      </c>
      <c r="G41" s="356">
        <v>210.26666666666665</v>
      </c>
      <c r="H41" s="356">
        <v>221.56666666666666</v>
      </c>
      <c r="I41" s="356">
        <v>223.93333333333334</v>
      </c>
      <c r="J41" s="356">
        <v>227.21666666666667</v>
      </c>
      <c r="K41" s="355">
        <v>220.65</v>
      </c>
      <c r="L41" s="355">
        <v>215</v>
      </c>
      <c r="M41" s="355">
        <v>29.823910000000001</v>
      </c>
      <c r="N41" s="1"/>
      <c r="O41" s="1"/>
    </row>
    <row r="42" spans="1:15" ht="12.75" customHeight="1">
      <c r="A42" s="30">
        <v>32</v>
      </c>
      <c r="B42" s="384" t="s">
        <v>303</v>
      </c>
      <c r="C42" s="355">
        <v>556.6</v>
      </c>
      <c r="D42" s="356">
        <v>555.7833333333333</v>
      </c>
      <c r="E42" s="356">
        <v>548.21666666666658</v>
      </c>
      <c r="F42" s="356">
        <v>539.83333333333326</v>
      </c>
      <c r="G42" s="356">
        <v>532.26666666666654</v>
      </c>
      <c r="H42" s="356">
        <v>564.16666666666663</v>
      </c>
      <c r="I42" s="356">
        <v>571.73333333333323</v>
      </c>
      <c r="J42" s="356">
        <v>580.11666666666667</v>
      </c>
      <c r="K42" s="355">
        <v>563.35</v>
      </c>
      <c r="L42" s="355">
        <v>547.4</v>
      </c>
      <c r="M42" s="355">
        <v>0.91454999999999997</v>
      </c>
      <c r="N42" s="1"/>
      <c r="O42" s="1"/>
    </row>
    <row r="43" spans="1:15" ht="12.75" customHeight="1">
      <c r="A43" s="30">
        <v>33</v>
      </c>
      <c r="B43" s="384" t="s">
        <v>304</v>
      </c>
      <c r="C43" s="355">
        <v>99.75</v>
      </c>
      <c r="D43" s="356">
        <v>100.03333333333335</v>
      </c>
      <c r="E43" s="356">
        <v>97.866666666666688</v>
      </c>
      <c r="F43" s="356">
        <v>95.983333333333348</v>
      </c>
      <c r="G43" s="356">
        <v>93.816666666666691</v>
      </c>
      <c r="H43" s="356">
        <v>101.91666666666669</v>
      </c>
      <c r="I43" s="356">
        <v>104.08333333333334</v>
      </c>
      <c r="J43" s="356">
        <v>105.96666666666668</v>
      </c>
      <c r="K43" s="355">
        <v>102.2</v>
      </c>
      <c r="L43" s="355">
        <v>98.15</v>
      </c>
      <c r="M43" s="355">
        <v>14.862880000000001</v>
      </c>
      <c r="N43" s="1"/>
      <c r="O43" s="1"/>
    </row>
    <row r="44" spans="1:15" ht="12.75" customHeight="1">
      <c r="A44" s="30">
        <v>34</v>
      </c>
      <c r="B44" s="384" t="s">
        <v>55</v>
      </c>
      <c r="C44" s="355">
        <v>130.44999999999999</v>
      </c>
      <c r="D44" s="356">
        <v>130.71666666666667</v>
      </c>
      <c r="E44" s="356">
        <v>127.78333333333333</v>
      </c>
      <c r="F44" s="356">
        <v>125.11666666666667</v>
      </c>
      <c r="G44" s="356">
        <v>122.18333333333334</v>
      </c>
      <c r="H44" s="356">
        <v>133.38333333333333</v>
      </c>
      <c r="I44" s="356">
        <v>136.31666666666666</v>
      </c>
      <c r="J44" s="356">
        <v>138.98333333333332</v>
      </c>
      <c r="K44" s="355">
        <v>133.65</v>
      </c>
      <c r="L44" s="355">
        <v>128.05000000000001</v>
      </c>
      <c r="M44" s="355">
        <v>167.46215000000001</v>
      </c>
      <c r="N44" s="1"/>
      <c r="O44" s="1"/>
    </row>
    <row r="45" spans="1:15" ht="12.75" customHeight="1">
      <c r="A45" s="30">
        <v>35</v>
      </c>
      <c r="B45" s="384" t="s">
        <v>57</v>
      </c>
      <c r="C45" s="355">
        <v>3196.25</v>
      </c>
      <c r="D45" s="356">
        <v>3183.4</v>
      </c>
      <c r="E45" s="356">
        <v>3154.4500000000003</v>
      </c>
      <c r="F45" s="356">
        <v>3112.65</v>
      </c>
      <c r="G45" s="356">
        <v>3083.7000000000003</v>
      </c>
      <c r="H45" s="356">
        <v>3225.2000000000003</v>
      </c>
      <c r="I45" s="356">
        <v>3254.15</v>
      </c>
      <c r="J45" s="356">
        <v>3295.9500000000003</v>
      </c>
      <c r="K45" s="355">
        <v>3212.35</v>
      </c>
      <c r="L45" s="355">
        <v>3141.6</v>
      </c>
      <c r="M45" s="355">
        <v>10.08915</v>
      </c>
      <c r="N45" s="1"/>
      <c r="O45" s="1"/>
    </row>
    <row r="46" spans="1:15" ht="12.75" customHeight="1">
      <c r="A46" s="30">
        <v>36</v>
      </c>
      <c r="B46" s="384" t="s">
        <v>305</v>
      </c>
      <c r="C46" s="355">
        <v>187.95</v>
      </c>
      <c r="D46" s="356">
        <v>190.65</v>
      </c>
      <c r="E46" s="356">
        <v>182.4</v>
      </c>
      <c r="F46" s="356">
        <v>176.85</v>
      </c>
      <c r="G46" s="356">
        <v>168.6</v>
      </c>
      <c r="H46" s="356">
        <v>196.20000000000002</v>
      </c>
      <c r="I46" s="356">
        <v>204.45000000000002</v>
      </c>
      <c r="J46" s="356">
        <v>210.00000000000003</v>
      </c>
      <c r="K46" s="355">
        <v>198.9</v>
      </c>
      <c r="L46" s="355">
        <v>185.1</v>
      </c>
      <c r="M46" s="355">
        <v>9.7240599999999997</v>
      </c>
      <c r="N46" s="1"/>
      <c r="O46" s="1"/>
    </row>
    <row r="47" spans="1:15" ht="12.75" customHeight="1">
      <c r="A47" s="30">
        <v>37</v>
      </c>
      <c r="B47" s="384" t="s">
        <v>307</v>
      </c>
      <c r="C47" s="355">
        <v>2181.9</v>
      </c>
      <c r="D47" s="356">
        <v>2171.2166666666667</v>
      </c>
      <c r="E47" s="356">
        <v>2143.4833333333336</v>
      </c>
      <c r="F47" s="356">
        <v>2105.0666666666671</v>
      </c>
      <c r="G47" s="356">
        <v>2077.3333333333339</v>
      </c>
      <c r="H47" s="356">
        <v>2209.6333333333332</v>
      </c>
      <c r="I47" s="356">
        <v>2237.3666666666659</v>
      </c>
      <c r="J47" s="356">
        <v>2275.7833333333328</v>
      </c>
      <c r="K47" s="355">
        <v>2198.9499999999998</v>
      </c>
      <c r="L47" s="355">
        <v>2132.8000000000002</v>
      </c>
      <c r="M47" s="355">
        <v>3.3535599999999999</v>
      </c>
      <c r="N47" s="1"/>
      <c r="O47" s="1"/>
    </row>
    <row r="48" spans="1:15" ht="12.75" customHeight="1">
      <c r="A48" s="30">
        <v>38</v>
      </c>
      <c r="B48" s="384" t="s">
        <v>306</v>
      </c>
      <c r="C48" s="355">
        <v>2799.35</v>
      </c>
      <c r="D48" s="356">
        <v>2808.2333333333336</v>
      </c>
      <c r="E48" s="356">
        <v>2781.4666666666672</v>
      </c>
      <c r="F48" s="356">
        <v>2763.5833333333335</v>
      </c>
      <c r="G48" s="356">
        <v>2736.8166666666671</v>
      </c>
      <c r="H48" s="356">
        <v>2826.1166666666672</v>
      </c>
      <c r="I48" s="356">
        <v>2852.8833333333337</v>
      </c>
      <c r="J48" s="356">
        <v>2870.7666666666673</v>
      </c>
      <c r="K48" s="355">
        <v>2835</v>
      </c>
      <c r="L48" s="355">
        <v>2790.35</v>
      </c>
      <c r="M48" s="355">
        <v>7.8E-2</v>
      </c>
      <c r="N48" s="1"/>
      <c r="O48" s="1"/>
    </row>
    <row r="49" spans="1:15" ht="12.75" customHeight="1">
      <c r="A49" s="30">
        <v>39</v>
      </c>
      <c r="B49" s="384" t="s">
        <v>241</v>
      </c>
      <c r="C49" s="355">
        <v>1864.65</v>
      </c>
      <c r="D49" s="356">
        <v>1858.2166666666665</v>
      </c>
      <c r="E49" s="356">
        <v>1836.4333333333329</v>
      </c>
      <c r="F49" s="356">
        <v>1808.2166666666665</v>
      </c>
      <c r="G49" s="356">
        <v>1786.4333333333329</v>
      </c>
      <c r="H49" s="356">
        <v>1886.4333333333329</v>
      </c>
      <c r="I49" s="356">
        <v>1908.2166666666662</v>
      </c>
      <c r="J49" s="356">
        <v>1936.4333333333329</v>
      </c>
      <c r="K49" s="355">
        <v>1880</v>
      </c>
      <c r="L49" s="355">
        <v>1830</v>
      </c>
      <c r="M49" s="355">
        <v>3.49743</v>
      </c>
      <c r="N49" s="1"/>
      <c r="O49" s="1"/>
    </row>
    <row r="50" spans="1:15" ht="12.75" customHeight="1">
      <c r="A50" s="30">
        <v>40</v>
      </c>
      <c r="B50" s="384" t="s">
        <v>308</v>
      </c>
      <c r="C50" s="355">
        <v>9795.85</v>
      </c>
      <c r="D50" s="356">
        <v>9681.9499999999989</v>
      </c>
      <c r="E50" s="356">
        <v>9513.8999999999978</v>
      </c>
      <c r="F50" s="356">
        <v>9231.9499999999989</v>
      </c>
      <c r="G50" s="356">
        <v>9063.8999999999978</v>
      </c>
      <c r="H50" s="356">
        <v>9963.8999999999978</v>
      </c>
      <c r="I50" s="356">
        <v>10131.949999999997</v>
      </c>
      <c r="J50" s="356">
        <v>10413.899999999998</v>
      </c>
      <c r="K50" s="355">
        <v>9850</v>
      </c>
      <c r="L50" s="355">
        <v>9400</v>
      </c>
      <c r="M50" s="355">
        <v>0.59379999999999999</v>
      </c>
      <c r="N50" s="1"/>
      <c r="O50" s="1"/>
    </row>
    <row r="51" spans="1:15" ht="12.75" customHeight="1">
      <c r="A51" s="30">
        <v>41</v>
      </c>
      <c r="B51" s="384" t="s">
        <v>59</v>
      </c>
      <c r="C51" s="355">
        <v>1347</v>
      </c>
      <c r="D51" s="356">
        <v>1335.0333333333333</v>
      </c>
      <c r="E51" s="356">
        <v>1313.0666666666666</v>
      </c>
      <c r="F51" s="356">
        <v>1279.1333333333332</v>
      </c>
      <c r="G51" s="356">
        <v>1257.1666666666665</v>
      </c>
      <c r="H51" s="356">
        <v>1368.9666666666667</v>
      </c>
      <c r="I51" s="356">
        <v>1390.9333333333334</v>
      </c>
      <c r="J51" s="356">
        <v>1424.8666666666668</v>
      </c>
      <c r="K51" s="355">
        <v>1357</v>
      </c>
      <c r="L51" s="355">
        <v>1301.0999999999999</v>
      </c>
      <c r="M51" s="355">
        <v>18.87604</v>
      </c>
      <c r="N51" s="1"/>
      <c r="O51" s="1"/>
    </row>
    <row r="52" spans="1:15" ht="12.75" customHeight="1">
      <c r="A52" s="30">
        <v>42</v>
      </c>
      <c r="B52" s="384" t="s">
        <v>60</v>
      </c>
      <c r="C52" s="355">
        <v>657.5</v>
      </c>
      <c r="D52" s="356">
        <v>650.65</v>
      </c>
      <c r="E52" s="356">
        <v>641.29999999999995</v>
      </c>
      <c r="F52" s="356">
        <v>625.1</v>
      </c>
      <c r="G52" s="356">
        <v>615.75</v>
      </c>
      <c r="H52" s="356">
        <v>666.84999999999991</v>
      </c>
      <c r="I52" s="356">
        <v>676.2</v>
      </c>
      <c r="J52" s="356">
        <v>692.39999999999986</v>
      </c>
      <c r="K52" s="355">
        <v>660</v>
      </c>
      <c r="L52" s="355">
        <v>634.45000000000005</v>
      </c>
      <c r="M52" s="355">
        <v>21.838560000000001</v>
      </c>
      <c r="N52" s="1"/>
      <c r="O52" s="1"/>
    </row>
    <row r="53" spans="1:15" ht="12.75" customHeight="1">
      <c r="A53" s="30">
        <v>43</v>
      </c>
      <c r="B53" s="384" t="s">
        <v>309</v>
      </c>
      <c r="C53" s="355">
        <v>598.95000000000005</v>
      </c>
      <c r="D53" s="356">
        <v>602.4666666666667</v>
      </c>
      <c r="E53" s="356">
        <v>589.93333333333339</v>
      </c>
      <c r="F53" s="356">
        <v>580.91666666666674</v>
      </c>
      <c r="G53" s="356">
        <v>568.38333333333344</v>
      </c>
      <c r="H53" s="356">
        <v>611.48333333333335</v>
      </c>
      <c r="I53" s="356">
        <v>624.01666666666665</v>
      </c>
      <c r="J53" s="356">
        <v>633.0333333333333</v>
      </c>
      <c r="K53" s="355">
        <v>615</v>
      </c>
      <c r="L53" s="355">
        <v>593.45000000000005</v>
      </c>
      <c r="M53" s="355">
        <v>3.2548900000000001</v>
      </c>
      <c r="N53" s="1"/>
      <c r="O53" s="1"/>
    </row>
    <row r="54" spans="1:15" ht="12.75" customHeight="1">
      <c r="A54" s="30">
        <v>44</v>
      </c>
      <c r="B54" s="384" t="s">
        <v>61</v>
      </c>
      <c r="C54" s="355">
        <v>781.9</v>
      </c>
      <c r="D54" s="356">
        <v>781.63333333333333</v>
      </c>
      <c r="E54" s="356">
        <v>769.36666666666667</v>
      </c>
      <c r="F54" s="356">
        <v>756.83333333333337</v>
      </c>
      <c r="G54" s="356">
        <v>744.56666666666672</v>
      </c>
      <c r="H54" s="356">
        <v>794.16666666666663</v>
      </c>
      <c r="I54" s="356">
        <v>806.43333333333328</v>
      </c>
      <c r="J54" s="356">
        <v>818.96666666666658</v>
      </c>
      <c r="K54" s="355">
        <v>793.9</v>
      </c>
      <c r="L54" s="355">
        <v>769.1</v>
      </c>
      <c r="M54" s="355">
        <v>154.57534000000001</v>
      </c>
      <c r="N54" s="1"/>
      <c r="O54" s="1"/>
    </row>
    <row r="55" spans="1:15" ht="12.75" customHeight="1">
      <c r="A55" s="30">
        <v>45</v>
      </c>
      <c r="B55" s="384" t="s">
        <v>62</v>
      </c>
      <c r="C55" s="355">
        <v>3534.45</v>
      </c>
      <c r="D55" s="356">
        <v>3546.1166666666663</v>
      </c>
      <c r="E55" s="356">
        <v>3499.8833333333328</v>
      </c>
      <c r="F55" s="356">
        <v>3465.3166666666666</v>
      </c>
      <c r="G55" s="356">
        <v>3419.083333333333</v>
      </c>
      <c r="H55" s="356">
        <v>3580.6833333333325</v>
      </c>
      <c r="I55" s="356">
        <v>3626.9166666666661</v>
      </c>
      <c r="J55" s="356">
        <v>3661.4833333333322</v>
      </c>
      <c r="K55" s="355">
        <v>3592.35</v>
      </c>
      <c r="L55" s="355">
        <v>3511.55</v>
      </c>
      <c r="M55" s="355">
        <v>4.8746400000000003</v>
      </c>
      <c r="N55" s="1"/>
      <c r="O55" s="1"/>
    </row>
    <row r="56" spans="1:15" ht="12.75" customHeight="1">
      <c r="A56" s="30">
        <v>46</v>
      </c>
      <c r="B56" s="384" t="s">
        <v>313</v>
      </c>
      <c r="C56" s="355">
        <v>184.35</v>
      </c>
      <c r="D56" s="356">
        <v>184.51666666666665</v>
      </c>
      <c r="E56" s="356">
        <v>183.0333333333333</v>
      </c>
      <c r="F56" s="356">
        <v>181.71666666666664</v>
      </c>
      <c r="G56" s="356">
        <v>180.23333333333329</v>
      </c>
      <c r="H56" s="356">
        <v>185.83333333333331</v>
      </c>
      <c r="I56" s="356">
        <v>187.31666666666666</v>
      </c>
      <c r="J56" s="356">
        <v>188.63333333333333</v>
      </c>
      <c r="K56" s="355">
        <v>186</v>
      </c>
      <c r="L56" s="355">
        <v>183.2</v>
      </c>
      <c r="M56" s="355">
        <v>4.5974000000000004</v>
      </c>
      <c r="N56" s="1"/>
      <c r="O56" s="1"/>
    </row>
    <row r="57" spans="1:15" ht="12.75" customHeight="1">
      <c r="A57" s="30">
        <v>47</v>
      </c>
      <c r="B57" s="384" t="s">
        <v>314</v>
      </c>
      <c r="C57" s="355">
        <v>1214</v>
      </c>
      <c r="D57" s="356">
        <v>1208.1666666666667</v>
      </c>
      <c r="E57" s="356">
        <v>1195.6833333333334</v>
      </c>
      <c r="F57" s="356">
        <v>1177.3666666666666</v>
      </c>
      <c r="G57" s="356">
        <v>1164.8833333333332</v>
      </c>
      <c r="H57" s="356">
        <v>1226.4833333333336</v>
      </c>
      <c r="I57" s="356">
        <v>1238.9666666666667</v>
      </c>
      <c r="J57" s="356">
        <v>1257.2833333333338</v>
      </c>
      <c r="K57" s="355">
        <v>1220.6500000000001</v>
      </c>
      <c r="L57" s="355">
        <v>1189.8499999999999</v>
      </c>
      <c r="M57" s="355">
        <v>1.1301699999999999</v>
      </c>
      <c r="N57" s="1"/>
      <c r="O57" s="1"/>
    </row>
    <row r="58" spans="1:15" ht="12.75" customHeight="1">
      <c r="A58" s="30">
        <v>48</v>
      </c>
      <c r="B58" s="384" t="s">
        <v>64</v>
      </c>
      <c r="C58" s="355">
        <v>15903.85</v>
      </c>
      <c r="D58" s="356">
        <v>15806.266666666668</v>
      </c>
      <c r="E58" s="356">
        <v>15597.583333333336</v>
      </c>
      <c r="F58" s="356">
        <v>15291.316666666668</v>
      </c>
      <c r="G58" s="356">
        <v>15082.633333333335</v>
      </c>
      <c r="H58" s="356">
        <v>16112.533333333336</v>
      </c>
      <c r="I58" s="356">
        <v>16321.216666666667</v>
      </c>
      <c r="J58" s="356">
        <v>16627.483333333337</v>
      </c>
      <c r="K58" s="355">
        <v>16014.95</v>
      </c>
      <c r="L58" s="355">
        <v>15500</v>
      </c>
      <c r="M58" s="355">
        <v>3.5718700000000001</v>
      </c>
      <c r="N58" s="1"/>
      <c r="O58" s="1"/>
    </row>
    <row r="59" spans="1:15" ht="12" customHeight="1">
      <c r="A59" s="30">
        <v>49</v>
      </c>
      <c r="B59" s="384" t="s">
        <v>246</v>
      </c>
      <c r="C59" s="355">
        <v>5224.45</v>
      </c>
      <c r="D59" s="356">
        <v>5221.7</v>
      </c>
      <c r="E59" s="356">
        <v>5167.8499999999995</v>
      </c>
      <c r="F59" s="356">
        <v>5111.25</v>
      </c>
      <c r="G59" s="356">
        <v>5057.3999999999996</v>
      </c>
      <c r="H59" s="356">
        <v>5278.2999999999993</v>
      </c>
      <c r="I59" s="356">
        <v>5332.15</v>
      </c>
      <c r="J59" s="356">
        <v>5388.7499999999991</v>
      </c>
      <c r="K59" s="355">
        <v>5275.55</v>
      </c>
      <c r="L59" s="355">
        <v>5165.1000000000004</v>
      </c>
      <c r="M59" s="355">
        <v>0.25069000000000002</v>
      </c>
      <c r="N59" s="1"/>
      <c r="O59" s="1"/>
    </row>
    <row r="60" spans="1:15" ht="12.75" customHeight="1">
      <c r="A60" s="30">
        <v>50</v>
      </c>
      <c r="B60" s="384" t="s">
        <v>65</v>
      </c>
      <c r="C60" s="355">
        <v>7014.6</v>
      </c>
      <c r="D60" s="356">
        <v>7005.4666666666672</v>
      </c>
      <c r="E60" s="356">
        <v>6895.1333333333341</v>
      </c>
      <c r="F60" s="356">
        <v>6775.666666666667</v>
      </c>
      <c r="G60" s="356">
        <v>6665.3333333333339</v>
      </c>
      <c r="H60" s="356">
        <v>7124.9333333333343</v>
      </c>
      <c r="I60" s="356">
        <v>7235.2666666666664</v>
      </c>
      <c r="J60" s="356">
        <v>7354.7333333333345</v>
      </c>
      <c r="K60" s="355">
        <v>7115.8</v>
      </c>
      <c r="L60" s="355">
        <v>6886</v>
      </c>
      <c r="M60" s="355">
        <v>13.834490000000001</v>
      </c>
      <c r="N60" s="1"/>
      <c r="O60" s="1"/>
    </row>
    <row r="61" spans="1:15" ht="12.75" customHeight="1">
      <c r="A61" s="30">
        <v>51</v>
      </c>
      <c r="B61" s="384" t="s">
        <v>315</v>
      </c>
      <c r="C61" s="355">
        <v>3293.3</v>
      </c>
      <c r="D61" s="356">
        <v>3286.1</v>
      </c>
      <c r="E61" s="356">
        <v>3239.2</v>
      </c>
      <c r="F61" s="356">
        <v>3185.1</v>
      </c>
      <c r="G61" s="356">
        <v>3138.2</v>
      </c>
      <c r="H61" s="356">
        <v>3340.2</v>
      </c>
      <c r="I61" s="356">
        <v>3387.1000000000004</v>
      </c>
      <c r="J61" s="356">
        <v>3441.2</v>
      </c>
      <c r="K61" s="355">
        <v>3333</v>
      </c>
      <c r="L61" s="355">
        <v>3232</v>
      </c>
      <c r="M61" s="355">
        <v>0.42548000000000002</v>
      </c>
      <c r="N61" s="1"/>
      <c r="O61" s="1"/>
    </row>
    <row r="62" spans="1:15" ht="12.75" customHeight="1">
      <c r="A62" s="30">
        <v>52</v>
      </c>
      <c r="B62" s="384" t="s">
        <v>66</v>
      </c>
      <c r="C62" s="355">
        <v>2393.65</v>
      </c>
      <c r="D62" s="356">
        <v>2380.1833333333334</v>
      </c>
      <c r="E62" s="356">
        <v>2333.4666666666667</v>
      </c>
      <c r="F62" s="356">
        <v>2273.2833333333333</v>
      </c>
      <c r="G62" s="356">
        <v>2226.5666666666666</v>
      </c>
      <c r="H62" s="356">
        <v>2440.3666666666668</v>
      </c>
      <c r="I62" s="356">
        <v>2487.0833333333339</v>
      </c>
      <c r="J62" s="356">
        <v>2547.2666666666669</v>
      </c>
      <c r="K62" s="355">
        <v>2426.9</v>
      </c>
      <c r="L62" s="355">
        <v>2320</v>
      </c>
      <c r="M62" s="355">
        <v>1.43675</v>
      </c>
      <c r="N62" s="1"/>
      <c r="O62" s="1"/>
    </row>
    <row r="63" spans="1:15" ht="12.75" customHeight="1">
      <c r="A63" s="30">
        <v>53</v>
      </c>
      <c r="B63" s="384" t="s">
        <v>316</v>
      </c>
      <c r="C63" s="355">
        <v>425.2</v>
      </c>
      <c r="D63" s="356">
        <v>426.36666666666662</v>
      </c>
      <c r="E63" s="356">
        <v>416.38333333333321</v>
      </c>
      <c r="F63" s="356">
        <v>407.56666666666661</v>
      </c>
      <c r="G63" s="356">
        <v>397.5833333333332</v>
      </c>
      <c r="H63" s="356">
        <v>435.18333333333322</v>
      </c>
      <c r="I63" s="356">
        <v>445.16666666666669</v>
      </c>
      <c r="J63" s="356">
        <v>453.98333333333323</v>
      </c>
      <c r="K63" s="355">
        <v>436.35</v>
      </c>
      <c r="L63" s="355">
        <v>417.55</v>
      </c>
      <c r="M63" s="355">
        <v>29.52149</v>
      </c>
      <c r="N63" s="1"/>
      <c r="O63" s="1"/>
    </row>
    <row r="64" spans="1:15" ht="12.75" customHeight="1">
      <c r="A64" s="30">
        <v>54</v>
      </c>
      <c r="B64" s="384" t="s">
        <v>67</v>
      </c>
      <c r="C64" s="355">
        <v>319.25</v>
      </c>
      <c r="D64" s="356">
        <v>318.03333333333336</v>
      </c>
      <c r="E64" s="356">
        <v>314.61666666666673</v>
      </c>
      <c r="F64" s="356">
        <v>309.98333333333335</v>
      </c>
      <c r="G64" s="356">
        <v>306.56666666666672</v>
      </c>
      <c r="H64" s="356">
        <v>322.66666666666674</v>
      </c>
      <c r="I64" s="356">
        <v>326.08333333333337</v>
      </c>
      <c r="J64" s="356">
        <v>330.71666666666675</v>
      </c>
      <c r="K64" s="355">
        <v>321.45</v>
      </c>
      <c r="L64" s="355">
        <v>313.39999999999998</v>
      </c>
      <c r="M64" s="355">
        <v>49.058039999999998</v>
      </c>
      <c r="N64" s="1"/>
      <c r="O64" s="1"/>
    </row>
    <row r="65" spans="1:15" ht="12.75" customHeight="1">
      <c r="A65" s="30">
        <v>55</v>
      </c>
      <c r="B65" s="384" t="s">
        <v>68</v>
      </c>
      <c r="C65" s="355">
        <v>106.15</v>
      </c>
      <c r="D65" s="356">
        <v>105.95</v>
      </c>
      <c r="E65" s="356">
        <v>102.60000000000001</v>
      </c>
      <c r="F65" s="356">
        <v>99.050000000000011</v>
      </c>
      <c r="G65" s="356">
        <v>95.700000000000017</v>
      </c>
      <c r="H65" s="356">
        <v>109.5</v>
      </c>
      <c r="I65" s="356">
        <v>112.85</v>
      </c>
      <c r="J65" s="356">
        <v>116.39999999999999</v>
      </c>
      <c r="K65" s="355">
        <v>109.3</v>
      </c>
      <c r="L65" s="355">
        <v>102.4</v>
      </c>
      <c r="M65" s="355">
        <v>866.24213999999995</v>
      </c>
      <c r="N65" s="1"/>
      <c r="O65" s="1"/>
    </row>
    <row r="66" spans="1:15" ht="12.75" customHeight="1">
      <c r="A66" s="30">
        <v>56</v>
      </c>
      <c r="B66" s="384" t="s">
        <v>247</v>
      </c>
      <c r="C66" s="355">
        <v>55.05</v>
      </c>
      <c r="D66" s="356">
        <v>54.983333333333327</v>
      </c>
      <c r="E66" s="356">
        <v>54.066666666666656</v>
      </c>
      <c r="F66" s="356">
        <v>53.083333333333329</v>
      </c>
      <c r="G66" s="356">
        <v>52.166666666666657</v>
      </c>
      <c r="H66" s="356">
        <v>55.966666666666654</v>
      </c>
      <c r="I66" s="356">
        <v>56.883333333333326</v>
      </c>
      <c r="J66" s="356">
        <v>57.866666666666653</v>
      </c>
      <c r="K66" s="355">
        <v>55.9</v>
      </c>
      <c r="L66" s="355">
        <v>54</v>
      </c>
      <c r="M66" s="355">
        <v>112.96541999999999</v>
      </c>
      <c r="N66" s="1"/>
      <c r="O66" s="1"/>
    </row>
    <row r="67" spans="1:15" ht="12.75" customHeight="1">
      <c r="A67" s="30">
        <v>57</v>
      </c>
      <c r="B67" s="384" t="s">
        <v>310</v>
      </c>
      <c r="C67" s="355">
        <v>3082.45</v>
      </c>
      <c r="D67" s="356">
        <v>3078.0499999999997</v>
      </c>
      <c r="E67" s="356">
        <v>3036.3999999999996</v>
      </c>
      <c r="F67" s="356">
        <v>2990.35</v>
      </c>
      <c r="G67" s="356">
        <v>2948.7</v>
      </c>
      <c r="H67" s="356">
        <v>3124.0999999999995</v>
      </c>
      <c r="I67" s="356">
        <v>3165.75</v>
      </c>
      <c r="J67" s="356">
        <v>3211.7999999999993</v>
      </c>
      <c r="K67" s="355">
        <v>3119.7</v>
      </c>
      <c r="L67" s="355">
        <v>3032</v>
      </c>
      <c r="M67" s="355">
        <v>0.11377</v>
      </c>
      <c r="N67" s="1"/>
      <c r="O67" s="1"/>
    </row>
    <row r="68" spans="1:15" ht="12.75" customHeight="1">
      <c r="A68" s="30">
        <v>58</v>
      </c>
      <c r="B68" s="384" t="s">
        <v>69</v>
      </c>
      <c r="C68" s="355">
        <v>2024.65</v>
      </c>
      <c r="D68" s="356">
        <v>2036.1166666666668</v>
      </c>
      <c r="E68" s="356">
        <v>1992.2833333333338</v>
      </c>
      <c r="F68" s="356">
        <v>1959.916666666667</v>
      </c>
      <c r="G68" s="356">
        <v>1916.0833333333339</v>
      </c>
      <c r="H68" s="356">
        <v>2068.4833333333336</v>
      </c>
      <c r="I68" s="356">
        <v>2112.3166666666666</v>
      </c>
      <c r="J68" s="356">
        <v>2144.6833333333334</v>
      </c>
      <c r="K68" s="355">
        <v>2079.9499999999998</v>
      </c>
      <c r="L68" s="355">
        <v>2003.75</v>
      </c>
      <c r="M68" s="355">
        <v>3.2128800000000002</v>
      </c>
      <c r="N68" s="1"/>
      <c r="O68" s="1"/>
    </row>
    <row r="69" spans="1:15" ht="12.75" customHeight="1">
      <c r="A69" s="30">
        <v>59</v>
      </c>
      <c r="B69" s="384" t="s">
        <v>318</v>
      </c>
      <c r="C69" s="355">
        <v>5083.5</v>
      </c>
      <c r="D69" s="356">
        <v>5136.583333333333</v>
      </c>
      <c r="E69" s="356">
        <v>5001.9166666666661</v>
      </c>
      <c r="F69" s="356">
        <v>4920.333333333333</v>
      </c>
      <c r="G69" s="356">
        <v>4785.6666666666661</v>
      </c>
      <c r="H69" s="356">
        <v>5218.1666666666661</v>
      </c>
      <c r="I69" s="356">
        <v>5352.8333333333321</v>
      </c>
      <c r="J69" s="356">
        <v>5434.4166666666661</v>
      </c>
      <c r="K69" s="355">
        <v>5271.25</v>
      </c>
      <c r="L69" s="355">
        <v>5055</v>
      </c>
      <c r="M69" s="355">
        <v>0.15817999999999999</v>
      </c>
      <c r="N69" s="1"/>
      <c r="O69" s="1"/>
    </row>
    <row r="70" spans="1:15" ht="12.75" customHeight="1">
      <c r="A70" s="30">
        <v>60</v>
      </c>
      <c r="B70" s="384" t="s">
        <v>248</v>
      </c>
      <c r="C70" s="355">
        <v>1113.6500000000001</v>
      </c>
      <c r="D70" s="356">
        <v>1104.9166666666667</v>
      </c>
      <c r="E70" s="356">
        <v>1092.0333333333335</v>
      </c>
      <c r="F70" s="356">
        <v>1070.4166666666667</v>
      </c>
      <c r="G70" s="356">
        <v>1057.5333333333335</v>
      </c>
      <c r="H70" s="356">
        <v>1126.5333333333335</v>
      </c>
      <c r="I70" s="356">
        <v>1139.4166666666667</v>
      </c>
      <c r="J70" s="356">
        <v>1161.0333333333335</v>
      </c>
      <c r="K70" s="355">
        <v>1117.8</v>
      </c>
      <c r="L70" s="355">
        <v>1083.3</v>
      </c>
      <c r="M70" s="355">
        <v>0.55969000000000002</v>
      </c>
      <c r="N70" s="1"/>
      <c r="O70" s="1"/>
    </row>
    <row r="71" spans="1:15" ht="12.75" customHeight="1">
      <c r="A71" s="30">
        <v>61</v>
      </c>
      <c r="B71" s="384" t="s">
        <v>319</v>
      </c>
      <c r="C71" s="355">
        <v>491.65</v>
      </c>
      <c r="D71" s="356">
        <v>497.39999999999992</v>
      </c>
      <c r="E71" s="356">
        <v>483.09999999999985</v>
      </c>
      <c r="F71" s="356">
        <v>474.54999999999995</v>
      </c>
      <c r="G71" s="356">
        <v>460.24999999999989</v>
      </c>
      <c r="H71" s="356">
        <v>505.94999999999982</v>
      </c>
      <c r="I71" s="356">
        <v>520.24999999999989</v>
      </c>
      <c r="J71" s="356">
        <v>528.79999999999973</v>
      </c>
      <c r="K71" s="355">
        <v>511.7</v>
      </c>
      <c r="L71" s="355">
        <v>488.85</v>
      </c>
      <c r="M71" s="355">
        <v>8.2259799999999998</v>
      </c>
      <c r="N71" s="1"/>
      <c r="O71" s="1"/>
    </row>
    <row r="72" spans="1:15" ht="12.75" customHeight="1">
      <c r="A72" s="30">
        <v>62</v>
      </c>
      <c r="B72" s="384" t="s">
        <v>71</v>
      </c>
      <c r="C72" s="355">
        <v>207.4</v>
      </c>
      <c r="D72" s="356">
        <v>207.73333333333335</v>
      </c>
      <c r="E72" s="356">
        <v>203.01666666666671</v>
      </c>
      <c r="F72" s="356">
        <v>198.63333333333335</v>
      </c>
      <c r="G72" s="356">
        <v>193.91666666666671</v>
      </c>
      <c r="H72" s="356">
        <v>212.1166666666667</v>
      </c>
      <c r="I72" s="356">
        <v>216.83333333333334</v>
      </c>
      <c r="J72" s="356">
        <v>221.2166666666667</v>
      </c>
      <c r="K72" s="355">
        <v>212.45</v>
      </c>
      <c r="L72" s="355">
        <v>203.35</v>
      </c>
      <c r="M72" s="355">
        <v>97.984979999999993</v>
      </c>
      <c r="N72" s="1"/>
      <c r="O72" s="1"/>
    </row>
    <row r="73" spans="1:15" ht="12.75" customHeight="1">
      <c r="A73" s="30">
        <v>63</v>
      </c>
      <c r="B73" s="384" t="s">
        <v>311</v>
      </c>
      <c r="C73" s="355">
        <v>1798.75</v>
      </c>
      <c r="D73" s="356">
        <v>1805.8</v>
      </c>
      <c r="E73" s="356">
        <v>1764.1499999999999</v>
      </c>
      <c r="F73" s="356">
        <v>1729.55</v>
      </c>
      <c r="G73" s="356">
        <v>1687.8999999999999</v>
      </c>
      <c r="H73" s="356">
        <v>1840.3999999999999</v>
      </c>
      <c r="I73" s="356">
        <v>1882.05</v>
      </c>
      <c r="J73" s="356">
        <v>1916.6499999999999</v>
      </c>
      <c r="K73" s="355">
        <v>1847.45</v>
      </c>
      <c r="L73" s="355">
        <v>1771.2</v>
      </c>
      <c r="M73" s="355">
        <v>2.2149100000000002</v>
      </c>
      <c r="N73" s="1"/>
      <c r="O73" s="1"/>
    </row>
    <row r="74" spans="1:15" ht="12.75" customHeight="1">
      <c r="A74" s="30">
        <v>64</v>
      </c>
      <c r="B74" s="384" t="s">
        <v>72</v>
      </c>
      <c r="C74" s="355">
        <v>731.75</v>
      </c>
      <c r="D74" s="356">
        <v>729.75</v>
      </c>
      <c r="E74" s="356">
        <v>725.1</v>
      </c>
      <c r="F74" s="356">
        <v>718.45</v>
      </c>
      <c r="G74" s="356">
        <v>713.80000000000007</v>
      </c>
      <c r="H74" s="356">
        <v>736.4</v>
      </c>
      <c r="I74" s="356">
        <v>741.05000000000007</v>
      </c>
      <c r="J74" s="356">
        <v>747.69999999999993</v>
      </c>
      <c r="K74" s="355">
        <v>734.4</v>
      </c>
      <c r="L74" s="355">
        <v>723.1</v>
      </c>
      <c r="M74" s="355">
        <v>3.8847399999999999</v>
      </c>
      <c r="N74" s="1"/>
      <c r="O74" s="1"/>
    </row>
    <row r="75" spans="1:15" ht="12.75" customHeight="1">
      <c r="A75" s="30">
        <v>65</v>
      </c>
      <c r="B75" s="384" t="s">
        <v>73</v>
      </c>
      <c r="C75" s="355">
        <v>748.2</v>
      </c>
      <c r="D75" s="356">
        <v>744</v>
      </c>
      <c r="E75" s="356">
        <v>734.3</v>
      </c>
      <c r="F75" s="356">
        <v>720.4</v>
      </c>
      <c r="G75" s="356">
        <v>710.69999999999993</v>
      </c>
      <c r="H75" s="356">
        <v>757.9</v>
      </c>
      <c r="I75" s="356">
        <v>767.6</v>
      </c>
      <c r="J75" s="356">
        <v>781.5</v>
      </c>
      <c r="K75" s="355">
        <v>753.7</v>
      </c>
      <c r="L75" s="355">
        <v>730.1</v>
      </c>
      <c r="M75" s="355">
        <v>8.3402600000000007</v>
      </c>
      <c r="N75" s="1"/>
      <c r="O75" s="1"/>
    </row>
    <row r="76" spans="1:15" ht="12.75" customHeight="1">
      <c r="A76" s="30">
        <v>66</v>
      </c>
      <c r="B76" s="384" t="s">
        <v>320</v>
      </c>
      <c r="C76" s="355">
        <v>12335.7</v>
      </c>
      <c r="D76" s="356">
        <v>12434.550000000001</v>
      </c>
      <c r="E76" s="356">
        <v>12169.150000000001</v>
      </c>
      <c r="F76" s="356">
        <v>12002.6</v>
      </c>
      <c r="G76" s="356">
        <v>11737.2</v>
      </c>
      <c r="H76" s="356">
        <v>12601.100000000002</v>
      </c>
      <c r="I76" s="356">
        <v>12866.5</v>
      </c>
      <c r="J76" s="356">
        <v>13033.050000000003</v>
      </c>
      <c r="K76" s="355">
        <v>12699.95</v>
      </c>
      <c r="L76" s="355">
        <v>12268</v>
      </c>
      <c r="M76" s="355">
        <v>2.2239999999999999E-2</v>
      </c>
      <c r="N76" s="1"/>
      <c r="O76" s="1"/>
    </row>
    <row r="77" spans="1:15" ht="12.75" customHeight="1">
      <c r="A77" s="30">
        <v>67</v>
      </c>
      <c r="B77" s="384" t="s">
        <v>75</v>
      </c>
      <c r="C77" s="355">
        <v>723.05</v>
      </c>
      <c r="D77" s="356">
        <v>725.44999999999993</v>
      </c>
      <c r="E77" s="356">
        <v>715.89999999999986</v>
      </c>
      <c r="F77" s="356">
        <v>708.74999999999989</v>
      </c>
      <c r="G77" s="356">
        <v>699.19999999999982</v>
      </c>
      <c r="H77" s="356">
        <v>732.59999999999991</v>
      </c>
      <c r="I77" s="356">
        <v>742.14999999999986</v>
      </c>
      <c r="J77" s="356">
        <v>749.3</v>
      </c>
      <c r="K77" s="355">
        <v>735</v>
      </c>
      <c r="L77" s="355">
        <v>718.3</v>
      </c>
      <c r="M77" s="355">
        <v>48.145110000000003</v>
      </c>
      <c r="N77" s="1"/>
      <c r="O77" s="1"/>
    </row>
    <row r="78" spans="1:15" ht="12.75" customHeight="1">
      <c r="A78" s="30">
        <v>68</v>
      </c>
      <c r="B78" s="384" t="s">
        <v>76</v>
      </c>
      <c r="C78" s="355">
        <v>59.8</v>
      </c>
      <c r="D78" s="356">
        <v>59.533333333333331</v>
      </c>
      <c r="E78" s="356">
        <v>58.266666666666666</v>
      </c>
      <c r="F78" s="356">
        <v>56.733333333333334</v>
      </c>
      <c r="G78" s="356">
        <v>55.466666666666669</v>
      </c>
      <c r="H78" s="356">
        <v>61.066666666666663</v>
      </c>
      <c r="I78" s="356">
        <v>62.333333333333329</v>
      </c>
      <c r="J78" s="356">
        <v>63.86666666666666</v>
      </c>
      <c r="K78" s="355">
        <v>60.8</v>
      </c>
      <c r="L78" s="355">
        <v>58</v>
      </c>
      <c r="M78" s="355">
        <v>537.93696</v>
      </c>
      <c r="N78" s="1"/>
      <c r="O78" s="1"/>
    </row>
    <row r="79" spans="1:15" ht="12.75" customHeight="1">
      <c r="A79" s="30">
        <v>69</v>
      </c>
      <c r="B79" s="384" t="s">
        <v>77</v>
      </c>
      <c r="C79" s="355">
        <v>376.15</v>
      </c>
      <c r="D79" s="356">
        <v>373.06666666666661</v>
      </c>
      <c r="E79" s="356">
        <v>369.23333333333323</v>
      </c>
      <c r="F79" s="356">
        <v>362.31666666666661</v>
      </c>
      <c r="G79" s="356">
        <v>358.48333333333323</v>
      </c>
      <c r="H79" s="356">
        <v>379.98333333333323</v>
      </c>
      <c r="I79" s="356">
        <v>383.81666666666661</v>
      </c>
      <c r="J79" s="356">
        <v>390.73333333333323</v>
      </c>
      <c r="K79" s="355">
        <v>376.9</v>
      </c>
      <c r="L79" s="355">
        <v>366.15</v>
      </c>
      <c r="M79" s="355">
        <v>15.63744</v>
      </c>
      <c r="N79" s="1"/>
      <c r="O79" s="1"/>
    </row>
    <row r="80" spans="1:15" ht="12.75" customHeight="1">
      <c r="A80" s="30">
        <v>70</v>
      </c>
      <c r="B80" s="384" t="s">
        <v>321</v>
      </c>
      <c r="C80" s="355">
        <v>1395.15</v>
      </c>
      <c r="D80" s="356">
        <v>1393.0666666666666</v>
      </c>
      <c r="E80" s="356">
        <v>1354.1333333333332</v>
      </c>
      <c r="F80" s="356">
        <v>1313.1166666666666</v>
      </c>
      <c r="G80" s="356">
        <v>1274.1833333333332</v>
      </c>
      <c r="H80" s="356">
        <v>1434.0833333333333</v>
      </c>
      <c r="I80" s="356">
        <v>1473.0166666666667</v>
      </c>
      <c r="J80" s="356">
        <v>1514.0333333333333</v>
      </c>
      <c r="K80" s="355">
        <v>1432</v>
      </c>
      <c r="L80" s="355">
        <v>1352.05</v>
      </c>
      <c r="M80" s="355">
        <v>3.84137</v>
      </c>
      <c r="N80" s="1"/>
      <c r="O80" s="1"/>
    </row>
    <row r="81" spans="1:15" ht="12.75" customHeight="1">
      <c r="A81" s="30">
        <v>71</v>
      </c>
      <c r="B81" s="384" t="s">
        <v>323</v>
      </c>
      <c r="C81" s="355">
        <v>6797.15</v>
      </c>
      <c r="D81" s="356">
        <v>6834.0333333333328</v>
      </c>
      <c r="E81" s="356">
        <v>6718.1666666666661</v>
      </c>
      <c r="F81" s="356">
        <v>6639.1833333333334</v>
      </c>
      <c r="G81" s="356">
        <v>6523.3166666666666</v>
      </c>
      <c r="H81" s="356">
        <v>6913.0166666666655</v>
      </c>
      <c r="I81" s="356">
        <v>7028.8833333333323</v>
      </c>
      <c r="J81" s="356">
        <v>7107.866666666665</v>
      </c>
      <c r="K81" s="355">
        <v>6949.9</v>
      </c>
      <c r="L81" s="355">
        <v>6755.05</v>
      </c>
      <c r="M81" s="355">
        <v>0.11461</v>
      </c>
      <c r="N81" s="1"/>
      <c r="O81" s="1"/>
    </row>
    <row r="82" spans="1:15" ht="12.75" customHeight="1">
      <c r="A82" s="30">
        <v>72</v>
      </c>
      <c r="B82" s="384" t="s">
        <v>324</v>
      </c>
      <c r="C82" s="355">
        <v>870.3</v>
      </c>
      <c r="D82" s="356">
        <v>869.98333333333323</v>
      </c>
      <c r="E82" s="356">
        <v>863.16666666666652</v>
      </c>
      <c r="F82" s="356">
        <v>856.0333333333333</v>
      </c>
      <c r="G82" s="356">
        <v>849.21666666666658</v>
      </c>
      <c r="H82" s="356">
        <v>877.11666666666645</v>
      </c>
      <c r="I82" s="356">
        <v>883.93333333333328</v>
      </c>
      <c r="J82" s="356">
        <v>891.06666666666638</v>
      </c>
      <c r="K82" s="355">
        <v>876.8</v>
      </c>
      <c r="L82" s="355">
        <v>862.85</v>
      </c>
      <c r="M82" s="355">
        <v>0.54090000000000005</v>
      </c>
      <c r="N82" s="1"/>
      <c r="O82" s="1"/>
    </row>
    <row r="83" spans="1:15" ht="12.75" customHeight="1">
      <c r="A83" s="30">
        <v>73</v>
      </c>
      <c r="B83" s="384" t="s">
        <v>78</v>
      </c>
      <c r="C83" s="355">
        <v>16824.05</v>
      </c>
      <c r="D83" s="356">
        <v>16697.25</v>
      </c>
      <c r="E83" s="356">
        <v>16544.5</v>
      </c>
      <c r="F83" s="356">
        <v>16264.95</v>
      </c>
      <c r="G83" s="356">
        <v>16112.2</v>
      </c>
      <c r="H83" s="356">
        <v>16976.8</v>
      </c>
      <c r="I83" s="356">
        <v>17129.55</v>
      </c>
      <c r="J83" s="356">
        <v>17409.099999999999</v>
      </c>
      <c r="K83" s="355">
        <v>16850</v>
      </c>
      <c r="L83" s="355">
        <v>16417.7</v>
      </c>
      <c r="M83" s="355">
        <v>0.16446</v>
      </c>
      <c r="N83" s="1"/>
      <c r="O83" s="1"/>
    </row>
    <row r="84" spans="1:15" ht="12.75" customHeight="1">
      <c r="A84" s="30">
        <v>74</v>
      </c>
      <c r="B84" s="384" t="s">
        <v>80</v>
      </c>
      <c r="C84" s="355">
        <v>378.85</v>
      </c>
      <c r="D84" s="356">
        <v>383.2833333333333</v>
      </c>
      <c r="E84" s="356">
        <v>371.56666666666661</v>
      </c>
      <c r="F84" s="356">
        <v>364.2833333333333</v>
      </c>
      <c r="G84" s="356">
        <v>352.56666666666661</v>
      </c>
      <c r="H84" s="356">
        <v>390.56666666666661</v>
      </c>
      <c r="I84" s="356">
        <v>402.2833333333333</v>
      </c>
      <c r="J84" s="356">
        <v>409.56666666666661</v>
      </c>
      <c r="K84" s="355">
        <v>395</v>
      </c>
      <c r="L84" s="355">
        <v>376</v>
      </c>
      <c r="M84" s="355">
        <v>127.57699</v>
      </c>
      <c r="N84" s="1"/>
      <c r="O84" s="1"/>
    </row>
    <row r="85" spans="1:15" ht="12.75" customHeight="1">
      <c r="A85" s="30">
        <v>75</v>
      </c>
      <c r="B85" s="384" t="s">
        <v>325</v>
      </c>
      <c r="C85" s="355">
        <v>501.8</v>
      </c>
      <c r="D85" s="356">
        <v>507.63333333333338</v>
      </c>
      <c r="E85" s="356">
        <v>491.26666666666677</v>
      </c>
      <c r="F85" s="356">
        <v>480.73333333333341</v>
      </c>
      <c r="G85" s="356">
        <v>464.36666666666679</v>
      </c>
      <c r="H85" s="356">
        <v>518.16666666666674</v>
      </c>
      <c r="I85" s="356">
        <v>534.53333333333342</v>
      </c>
      <c r="J85" s="356">
        <v>545.06666666666672</v>
      </c>
      <c r="K85" s="355">
        <v>524</v>
      </c>
      <c r="L85" s="355">
        <v>497.1</v>
      </c>
      <c r="M85" s="355">
        <v>6.0942100000000003</v>
      </c>
      <c r="N85" s="1"/>
      <c r="O85" s="1"/>
    </row>
    <row r="86" spans="1:15" ht="12.75" customHeight="1">
      <c r="A86" s="30">
        <v>76</v>
      </c>
      <c r="B86" s="384" t="s">
        <v>81</v>
      </c>
      <c r="C86" s="355">
        <v>3656.6</v>
      </c>
      <c r="D86" s="356">
        <v>3637.2166666666672</v>
      </c>
      <c r="E86" s="356">
        <v>3564.4333333333343</v>
      </c>
      <c r="F86" s="356">
        <v>3472.2666666666673</v>
      </c>
      <c r="G86" s="356">
        <v>3399.4833333333345</v>
      </c>
      <c r="H86" s="356">
        <v>3729.3833333333341</v>
      </c>
      <c r="I86" s="356">
        <v>3802.166666666667</v>
      </c>
      <c r="J86" s="356">
        <v>3894.3333333333339</v>
      </c>
      <c r="K86" s="355">
        <v>3710</v>
      </c>
      <c r="L86" s="355">
        <v>3545.05</v>
      </c>
      <c r="M86" s="355">
        <v>6.3148200000000001</v>
      </c>
      <c r="N86" s="1"/>
      <c r="O86" s="1"/>
    </row>
    <row r="87" spans="1:15" ht="12.75" customHeight="1">
      <c r="A87" s="30">
        <v>77</v>
      </c>
      <c r="B87" s="384" t="s">
        <v>312</v>
      </c>
      <c r="C87" s="355">
        <v>1991.95</v>
      </c>
      <c r="D87" s="356">
        <v>1979.3166666666666</v>
      </c>
      <c r="E87" s="356">
        <v>1944.6333333333332</v>
      </c>
      <c r="F87" s="356">
        <v>1897.3166666666666</v>
      </c>
      <c r="G87" s="356">
        <v>1862.6333333333332</v>
      </c>
      <c r="H87" s="356">
        <v>2026.6333333333332</v>
      </c>
      <c r="I87" s="356">
        <v>2061.3166666666666</v>
      </c>
      <c r="J87" s="356">
        <v>2108.6333333333332</v>
      </c>
      <c r="K87" s="355">
        <v>2014</v>
      </c>
      <c r="L87" s="355">
        <v>1932</v>
      </c>
      <c r="M87" s="355">
        <v>5.1152300000000004</v>
      </c>
      <c r="N87" s="1"/>
      <c r="O87" s="1"/>
    </row>
    <row r="88" spans="1:15" ht="12.75" customHeight="1">
      <c r="A88" s="30">
        <v>78</v>
      </c>
      <c r="B88" s="384" t="s">
        <v>322</v>
      </c>
      <c r="C88" s="355">
        <v>472</v>
      </c>
      <c r="D88" s="356">
        <v>473.48333333333335</v>
      </c>
      <c r="E88" s="356">
        <v>462.06666666666672</v>
      </c>
      <c r="F88" s="356">
        <v>452.13333333333338</v>
      </c>
      <c r="G88" s="356">
        <v>440.71666666666675</v>
      </c>
      <c r="H88" s="356">
        <v>483.41666666666669</v>
      </c>
      <c r="I88" s="356">
        <v>494.83333333333331</v>
      </c>
      <c r="J88" s="356">
        <v>504.76666666666665</v>
      </c>
      <c r="K88" s="355">
        <v>484.9</v>
      </c>
      <c r="L88" s="355">
        <v>463.55</v>
      </c>
      <c r="M88" s="355">
        <v>40.56465</v>
      </c>
      <c r="N88" s="1"/>
      <c r="O88" s="1"/>
    </row>
    <row r="89" spans="1:15" ht="12.75" customHeight="1">
      <c r="A89" s="30">
        <v>79</v>
      </c>
      <c r="B89" s="384" t="s">
        <v>326</v>
      </c>
      <c r="C89" s="355">
        <v>134.85</v>
      </c>
      <c r="D89" s="356">
        <v>134.6</v>
      </c>
      <c r="E89" s="356">
        <v>133.25</v>
      </c>
      <c r="F89" s="356">
        <v>131.65</v>
      </c>
      <c r="G89" s="356">
        <v>130.30000000000001</v>
      </c>
      <c r="H89" s="356">
        <v>136.19999999999999</v>
      </c>
      <c r="I89" s="356">
        <v>137.54999999999995</v>
      </c>
      <c r="J89" s="356">
        <v>139.14999999999998</v>
      </c>
      <c r="K89" s="355">
        <v>135.94999999999999</v>
      </c>
      <c r="L89" s="355">
        <v>133</v>
      </c>
      <c r="M89" s="355">
        <v>6.6652199999999997</v>
      </c>
      <c r="N89" s="1"/>
      <c r="O89" s="1"/>
    </row>
    <row r="90" spans="1:15" ht="12.75" customHeight="1">
      <c r="A90" s="30">
        <v>80</v>
      </c>
      <c r="B90" s="384" t="s">
        <v>82</v>
      </c>
      <c r="C90" s="355">
        <v>406.7</v>
      </c>
      <c r="D90" s="356">
        <v>407.8</v>
      </c>
      <c r="E90" s="356">
        <v>404.1</v>
      </c>
      <c r="F90" s="356">
        <v>401.5</v>
      </c>
      <c r="G90" s="356">
        <v>397.8</v>
      </c>
      <c r="H90" s="356">
        <v>410.40000000000003</v>
      </c>
      <c r="I90" s="356">
        <v>414.09999999999997</v>
      </c>
      <c r="J90" s="356">
        <v>416.70000000000005</v>
      </c>
      <c r="K90" s="355">
        <v>411.5</v>
      </c>
      <c r="L90" s="355">
        <v>405.2</v>
      </c>
      <c r="M90" s="355">
        <v>19.114059999999998</v>
      </c>
      <c r="N90" s="1"/>
      <c r="O90" s="1"/>
    </row>
    <row r="91" spans="1:15" ht="12.75" customHeight="1">
      <c r="A91" s="30">
        <v>81</v>
      </c>
      <c r="B91" s="384" t="s">
        <v>344</v>
      </c>
      <c r="C91" s="355">
        <v>2765.2</v>
      </c>
      <c r="D91" s="356">
        <v>2746.25</v>
      </c>
      <c r="E91" s="356">
        <v>2707.55</v>
      </c>
      <c r="F91" s="356">
        <v>2649.9</v>
      </c>
      <c r="G91" s="356">
        <v>2611.2000000000003</v>
      </c>
      <c r="H91" s="356">
        <v>2803.9</v>
      </c>
      <c r="I91" s="356">
        <v>2842.6</v>
      </c>
      <c r="J91" s="356">
        <v>2900.25</v>
      </c>
      <c r="K91" s="355">
        <v>2784.95</v>
      </c>
      <c r="L91" s="355">
        <v>2688.6</v>
      </c>
      <c r="M91" s="355">
        <v>1.1874</v>
      </c>
      <c r="N91" s="1"/>
      <c r="O91" s="1"/>
    </row>
    <row r="92" spans="1:15" ht="12.75" customHeight="1">
      <c r="A92" s="30">
        <v>82</v>
      </c>
      <c r="B92" s="384" t="s">
        <v>83</v>
      </c>
      <c r="C92" s="355">
        <v>258.75</v>
      </c>
      <c r="D92" s="356">
        <v>255.11666666666667</v>
      </c>
      <c r="E92" s="356">
        <v>248.63333333333333</v>
      </c>
      <c r="F92" s="356">
        <v>238.51666666666665</v>
      </c>
      <c r="G92" s="356">
        <v>232.0333333333333</v>
      </c>
      <c r="H92" s="356">
        <v>265.23333333333335</v>
      </c>
      <c r="I92" s="356">
        <v>271.7166666666667</v>
      </c>
      <c r="J92" s="356">
        <v>281.83333333333337</v>
      </c>
      <c r="K92" s="355">
        <v>261.60000000000002</v>
      </c>
      <c r="L92" s="355">
        <v>245</v>
      </c>
      <c r="M92" s="355">
        <v>346.73381000000001</v>
      </c>
      <c r="N92" s="1"/>
      <c r="O92" s="1"/>
    </row>
    <row r="93" spans="1:15" ht="12.75" customHeight="1">
      <c r="A93" s="30">
        <v>83</v>
      </c>
      <c r="B93" s="384" t="s">
        <v>330</v>
      </c>
      <c r="C93" s="355">
        <v>624.20000000000005</v>
      </c>
      <c r="D93" s="356">
        <v>625.18333333333339</v>
      </c>
      <c r="E93" s="356">
        <v>612.41666666666674</v>
      </c>
      <c r="F93" s="356">
        <v>600.63333333333333</v>
      </c>
      <c r="G93" s="356">
        <v>587.86666666666667</v>
      </c>
      <c r="H93" s="356">
        <v>636.96666666666681</v>
      </c>
      <c r="I93" s="356">
        <v>649.73333333333346</v>
      </c>
      <c r="J93" s="356">
        <v>661.51666666666688</v>
      </c>
      <c r="K93" s="355">
        <v>637.95000000000005</v>
      </c>
      <c r="L93" s="355">
        <v>613.4</v>
      </c>
      <c r="M93" s="355">
        <v>13.65607</v>
      </c>
      <c r="N93" s="1"/>
      <c r="O93" s="1"/>
    </row>
    <row r="94" spans="1:15" ht="12.75" customHeight="1">
      <c r="A94" s="30">
        <v>84</v>
      </c>
      <c r="B94" s="384" t="s">
        <v>331</v>
      </c>
      <c r="C94" s="355">
        <v>798.4</v>
      </c>
      <c r="D94" s="356">
        <v>799.05000000000007</v>
      </c>
      <c r="E94" s="356">
        <v>791.35000000000014</v>
      </c>
      <c r="F94" s="356">
        <v>784.30000000000007</v>
      </c>
      <c r="G94" s="356">
        <v>776.60000000000014</v>
      </c>
      <c r="H94" s="356">
        <v>806.10000000000014</v>
      </c>
      <c r="I94" s="356">
        <v>813.80000000000018</v>
      </c>
      <c r="J94" s="356">
        <v>820.85000000000014</v>
      </c>
      <c r="K94" s="355">
        <v>806.75</v>
      </c>
      <c r="L94" s="355">
        <v>792</v>
      </c>
      <c r="M94" s="355">
        <v>0.41535</v>
      </c>
      <c r="N94" s="1"/>
      <c r="O94" s="1"/>
    </row>
    <row r="95" spans="1:15" ht="12.75" customHeight="1">
      <c r="A95" s="30">
        <v>85</v>
      </c>
      <c r="B95" s="384" t="s">
        <v>333</v>
      </c>
      <c r="C95" s="355">
        <v>879.6</v>
      </c>
      <c r="D95" s="356">
        <v>879.81666666666661</v>
      </c>
      <c r="E95" s="356">
        <v>867.13333333333321</v>
      </c>
      <c r="F95" s="356">
        <v>854.66666666666663</v>
      </c>
      <c r="G95" s="356">
        <v>841.98333333333323</v>
      </c>
      <c r="H95" s="356">
        <v>892.28333333333319</v>
      </c>
      <c r="I95" s="356">
        <v>904.96666666666658</v>
      </c>
      <c r="J95" s="356">
        <v>917.43333333333317</v>
      </c>
      <c r="K95" s="355">
        <v>892.5</v>
      </c>
      <c r="L95" s="355">
        <v>867.35</v>
      </c>
      <c r="M95" s="355">
        <v>1.1611499999999999</v>
      </c>
      <c r="N95" s="1"/>
      <c r="O95" s="1"/>
    </row>
    <row r="96" spans="1:15" ht="12.75" customHeight="1">
      <c r="A96" s="30">
        <v>86</v>
      </c>
      <c r="B96" s="384" t="s">
        <v>250</v>
      </c>
      <c r="C96" s="355">
        <v>124.05</v>
      </c>
      <c r="D96" s="356">
        <v>124.3</v>
      </c>
      <c r="E96" s="356">
        <v>123.1</v>
      </c>
      <c r="F96" s="356">
        <v>122.14999999999999</v>
      </c>
      <c r="G96" s="356">
        <v>120.94999999999999</v>
      </c>
      <c r="H96" s="356">
        <v>125.25</v>
      </c>
      <c r="I96" s="356">
        <v>126.45000000000002</v>
      </c>
      <c r="J96" s="356">
        <v>127.4</v>
      </c>
      <c r="K96" s="355">
        <v>125.5</v>
      </c>
      <c r="L96" s="355">
        <v>123.35</v>
      </c>
      <c r="M96" s="355">
        <v>3.7637200000000002</v>
      </c>
      <c r="N96" s="1"/>
      <c r="O96" s="1"/>
    </row>
    <row r="97" spans="1:15" ht="12.75" customHeight="1">
      <c r="A97" s="30">
        <v>87</v>
      </c>
      <c r="B97" s="384" t="s">
        <v>327</v>
      </c>
      <c r="C97" s="355">
        <v>471.25</v>
      </c>
      <c r="D97" s="356">
        <v>469.45</v>
      </c>
      <c r="E97" s="356">
        <v>463.54999999999995</v>
      </c>
      <c r="F97" s="356">
        <v>455.84999999999997</v>
      </c>
      <c r="G97" s="356">
        <v>449.94999999999993</v>
      </c>
      <c r="H97" s="356">
        <v>477.15</v>
      </c>
      <c r="I97" s="356">
        <v>483.04999999999995</v>
      </c>
      <c r="J97" s="356">
        <v>490.75</v>
      </c>
      <c r="K97" s="355">
        <v>475.35</v>
      </c>
      <c r="L97" s="355">
        <v>461.75</v>
      </c>
      <c r="M97" s="355">
        <v>4.0694100000000004</v>
      </c>
      <c r="N97" s="1"/>
      <c r="O97" s="1"/>
    </row>
    <row r="98" spans="1:15" ht="12.75" customHeight="1">
      <c r="A98" s="30">
        <v>88</v>
      </c>
      <c r="B98" s="384" t="s">
        <v>336</v>
      </c>
      <c r="C98" s="355">
        <v>1512.15</v>
      </c>
      <c r="D98" s="356">
        <v>1511.6833333333334</v>
      </c>
      <c r="E98" s="356">
        <v>1494.5166666666669</v>
      </c>
      <c r="F98" s="356">
        <v>1476.8833333333334</v>
      </c>
      <c r="G98" s="356">
        <v>1459.7166666666669</v>
      </c>
      <c r="H98" s="356">
        <v>1529.3166666666668</v>
      </c>
      <c r="I98" s="356">
        <v>1546.4833333333333</v>
      </c>
      <c r="J98" s="356">
        <v>1564.1166666666668</v>
      </c>
      <c r="K98" s="355">
        <v>1528.85</v>
      </c>
      <c r="L98" s="355">
        <v>1494.05</v>
      </c>
      <c r="M98" s="355">
        <v>3.5030700000000001</v>
      </c>
      <c r="N98" s="1"/>
      <c r="O98" s="1"/>
    </row>
    <row r="99" spans="1:15" ht="12.75" customHeight="1">
      <c r="A99" s="30">
        <v>89</v>
      </c>
      <c r="B99" s="384" t="s">
        <v>334</v>
      </c>
      <c r="C99" s="355">
        <v>1089</v>
      </c>
      <c r="D99" s="356">
        <v>1092.1499999999999</v>
      </c>
      <c r="E99" s="356">
        <v>1081.0499999999997</v>
      </c>
      <c r="F99" s="356">
        <v>1073.0999999999999</v>
      </c>
      <c r="G99" s="356">
        <v>1061.9999999999998</v>
      </c>
      <c r="H99" s="356">
        <v>1100.0999999999997</v>
      </c>
      <c r="I99" s="356">
        <v>1111.1999999999996</v>
      </c>
      <c r="J99" s="356">
        <v>1119.1499999999996</v>
      </c>
      <c r="K99" s="355">
        <v>1103.25</v>
      </c>
      <c r="L99" s="355">
        <v>1084.2</v>
      </c>
      <c r="M99" s="355">
        <v>0.59206000000000003</v>
      </c>
      <c r="N99" s="1"/>
      <c r="O99" s="1"/>
    </row>
    <row r="100" spans="1:15" ht="12.75" customHeight="1">
      <c r="A100" s="30">
        <v>90</v>
      </c>
      <c r="B100" s="384" t="s">
        <v>335</v>
      </c>
      <c r="C100" s="355">
        <v>21.4</v>
      </c>
      <c r="D100" s="356">
        <v>21.616666666666664</v>
      </c>
      <c r="E100" s="356">
        <v>20.983333333333327</v>
      </c>
      <c r="F100" s="356">
        <v>20.566666666666663</v>
      </c>
      <c r="G100" s="356">
        <v>19.933333333333326</v>
      </c>
      <c r="H100" s="356">
        <v>22.033333333333328</v>
      </c>
      <c r="I100" s="356">
        <v>22.666666666666661</v>
      </c>
      <c r="J100" s="356">
        <v>23.083333333333329</v>
      </c>
      <c r="K100" s="355">
        <v>22.25</v>
      </c>
      <c r="L100" s="355">
        <v>21.2</v>
      </c>
      <c r="M100" s="355">
        <v>66.545280000000005</v>
      </c>
      <c r="N100" s="1"/>
      <c r="O100" s="1"/>
    </row>
    <row r="101" spans="1:15" ht="12.75" customHeight="1">
      <c r="A101" s="30">
        <v>91</v>
      </c>
      <c r="B101" s="384" t="s">
        <v>337</v>
      </c>
      <c r="C101" s="355">
        <v>601.9</v>
      </c>
      <c r="D101" s="356">
        <v>602.81666666666661</v>
      </c>
      <c r="E101" s="356">
        <v>589.73333333333323</v>
      </c>
      <c r="F101" s="356">
        <v>577.56666666666661</v>
      </c>
      <c r="G101" s="356">
        <v>564.48333333333323</v>
      </c>
      <c r="H101" s="356">
        <v>614.98333333333323</v>
      </c>
      <c r="I101" s="356">
        <v>628.06666666666672</v>
      </c>
      <c r="J101" s="356">
        <v>640.23333333333323</v>
      </c>
      <c r="K101" s="355">
        <v>615.9</v>
      </c>
      <c r="L101" s="355">
        <v>590.65</v>
      </c>
      <c r="M101" s="355">
        <v>2.0179299999999998</v>
      </c>
      <c r="N101" s="1"/>
      <c r="O101" s="1"/>
    </row>
    <row r="102" spans="1:15" ht="12.75" customHeight="1">
      <c r="A102" s="30">
        <v>92</v>
      </c>
      <c r="B102" s="384" t="s">
        <v>338</v>
      </c>
      <c r="C102" s="355">
        <v>872.7</v>
      </c>
      <c r="D102" s="356">
        <v>872.25</v>
      </c>
      <c r="E102" s="356">
        <v>856.9</v>
      </c>
      <c r="F102" s="356">
        <v>841.1</v>
      </c>
      <c r="G102" s="356">
        <v>825.75</v>
      </c>
      <c r="H102" s="356">
        <v>888.05</v>
      </c>
      <c r="I102" s="356">
        <v>903.39999999999986</v>
      </c>
      <c r="J102" s="356">
        <v>919.19999999999993</v>
      </c>
      <c r="K102" s="355">
        <v>887.6</v>
      </c>
      <c r="L102" s="355">
        <v>856.45</v>
      </c>
      <c r="M102" s="355">
        <v>2.4523299999999999</v>
      </c>
      <c r="N102" s="1"/>
      <c r="O102" s="1"/>
    </row>
    <row r="103" spans="1:15" ht="12.75" customHeight="1">
      <c r="A103" s="30">
        <v>93</v>
      </c>
      <c r="B103" s="384" t="s">
        <v>339</v>
      </c>
      <c r="C103" s="355">
        <v>4672.45</v>
      </c>
      <c r="D103" s="356">
        <v>4760.45</v>
      </c>
      <c r="E103" s="356">
        <v>4554.0999999999995</v>
      </c>
      <c r="F103" s="356">
        <v>4435.75</v>
      </c>
      <c r="G103" s="356">
        <v>4229.3999999999996</v>
      </c>
      <c r="H103" s="356">
        <v>4878.7999999999993</v>
      </c>
      <c r="I103" s="356">
        <v>5085.1499999999996</v>
      </c>
      <c r="J103" s="356">
        <v>5203.4999999999991</v>
      </c>
      <c r="K103" s="355">
        <v>4966.8</v>
      </c>
      <c r="L103" s="355">
        <v>4642.1000000000004</v>
      </c>
      <c r="M103" s="355">
        <v>0.32047999999999999</v>
      </c>
      <c r="N103" s="1"/>
      <c r="O103" s="1"/>
    </row>
    <row r="104" spans="1:15" ht="12.75" customHeight="1">
      <c r="A104" s="30">
        <v>94</v>
      </c>
      <c r="B104" s="384" t="s">
        <v>249</v>
      </c>
      <c r="C104" s="355">
        <v>84.35</v>
      </c>
      <c r="D104" s="356">
        <v>84.533333333333317</v>
      </c>
      <c r="E104" s="356">
        <v>83.516666666666637</v>
      </c>
      <c r="F104" s="356">
        <v>82.683333333333323</v>
      </c>
      <c r="G104" s="356">
        <v>81.666666666666643</v>
      </c>
      <c r="H104" s="356">
        <v>85.366666666666632</v>
      </c>
      <c r="I104" s="356">
        <v>86.383333333333312</v>
      </c>
      <c r="J104" s="356">
        <v>87.216666666666626</v>
      </c>
      <c r="K104" s="355">
        <v>85.55</v>
      </c>
      <c r="L104" s="355">
        <v>83.7</v>
      </c>
      <c r="M104" s="355">
        <v>14.56345</v>
      </c>
      <c r="N104" s="1"/>
      <c r="O104" s="1"/>
    </row>
    <row r="105" spans="1:15" ht="12.75" customHeight="1">
      <c r="A105" s="30">
        <v>95</v>
      </c>
      <c r="B105" s="384" t="s">
        <v>332</v>
      </c>
      <c r="C105" s="355">
        <v>568.9</v>
      </c>
      <c r="D105" s="356">
        <v>563.68333333333339</v>
      </c>
      <c r="E105" s="356">
        <v>542.36666666666679</v>
      </c>
      <c r="F105" s="356">
        <v>515.83333333333337</v>
      </c>
      <c r="G105" s="356">
        <v>494.51666666666677</v>
      </c>
      <c r="H105" s="356">
        <v>590.21666666666681</v>
      </c>
      <c r="I105" s="356">
        <v>611.53333333333342</v>
      </c>
      <c r="J105" s="356">
        <v>638.06666666666683</v>
      </c>
      <c r="K105" s="355">
        <v>585</v>
      </c>
      <c r="L105" s="355">
        <v>537.15</v>
      </c>
      <c r="M105" s="355">
        <v>0.89537</v>
      </c>
      <c r="N105" s="1"/>
      <c r="O105" s="1"/>
    </row>
    <row r="106" spans="1:15" ht="12.75" customHeight="1">
      <c r="A106" s="30">
        <v>96</v>
      </c>
      <c r="B106" s="384" t="s">
        <v>833</v>
      </c>
      <c r="C106" s="355">
        <v>173.95</v>
      </c>
      <c r="D106" s="356">
        <v>173.44999999999996</v>
      </c>
      <c r="E106" s="356">
        <v>168.94999999999993</v>
      </c>
      <c r="F106" s="356">
        <v>163.94999999999996</v>
      </c>
      <c r="G106" s="356">
        <v>159.44999999999993</v>
      </c>
      <c r="H106" s="356">
        <v>178.44999999999993</v>
      </c>
      <c r="I106" s="356">
        <v>182.95</v>
      </c>
      <c r="J106" s="356">
        <v>187.94999999999993</v>
      </c>
      <c r="K106" s="355">
        <v>177.95</v>
      </c>
      <c r="L106" s="355">
        <v>168.45</v>
      </c>
      <c r="M106" s="355">
        <v>15.40259</v>
      </c>
      <c r="N106" s="1"/>
      <c r="O106" s="1"/>
    </row>
    <row r="107" spans="1:15" ht="12.75" customHeight="1">
      <c r="A107" s="30">
        <v>97</v>
      </c>
      <c r="B107" s="384" t="s">
        <v>340</v>
      </c>
      <c r="C107" s="355">
        <v>249.2</v>
      </c>
      <c r="D107" s="356">
        <v>251.58333333333334</v>
      </c>
      <c r="E107" s="356">
        <v>244.61666666666667</v>
      </c>
      <c r="F107" s="356">
        <v>240.03333333333333</v>
      </c>
      <c r="G107" s="356">
        <v>233.06666666666666</v>
      </c>
      <c r="H107" s="356">
        <v>256.16666666666669</v>
      </c>
      <c r="I107" s="356">
        <v>263.13333333333333</v>
      </c>
      <c r="J107" s="356">
        <v>267.7166666666667</v>
      </c>
      <c r="K107" s="355">
        <v>258.55</v>
      </c>
      <c r="L107" s="355">
        <v>247</v>
      </c>
      <c r="M107" s="355">
        <v>4.9933800000000002</v>
      </c>
      <c r="N107" s="1"/>
      <c r="O107" s="1"/>
    </row>
    <row r="108" spans="1:15" ht="12.75" customHeight="1">
      <c r="A108" s="30">
        <v>98</v>
      </c>
      <c r="B108" s="384" t="s">
        <v>341</v>
      </c>
      <c r="C108" s="355">
        <v>421.55</v>
      </c>
      <c r="D108" s="356">
        <v>428.15000000000003</v>
      </c>
      <c r="E108" s="356">
        <v>413.40000000000009</v>
      </c>
      <c r="F108" s="356">
        <v>405.25000000000006</v>
      </c>
      <c r="G108" s="356">
        <v>390.50000000000011</v>
      </c>
      <c r="H108" s="356">
        <v>436.30000000000007</v>
      </c>
      <c r="I108" s="356">
        <v>451.04999999999995</v>
      </c>
      <c r="J108" s="356">
        <v>459.20000000000005</v>
      </c>
      <c r="K108" s="355">
        <v>442.9</v>
      </c>
      <c r="L108" s="355">
        <v>420</v>
      </c>
      <c r="M108" s="355">
        <v>30.935880000000001</v>
      </c>
      <c r="N108" s="1"/>
      <c r="O108" s="1"/>
    </row>
    <row r="109" spans="1:15" ht="12.75" customHeight="1">
      <c r="A109" s="30">
        <v>99</v>
      </c>
      <c r="B109" s="384" t="s">
        <v>84</v>
      </c>
      <c r="C109" s="355">
        <v>653.95000000000005</v>
      </c>
      <c r="D109" s="356">
        <v>649.83333333333337</v>
      </c>
      <c r="E109" s="356">
        <v>639.66666666666674</v>
      </c>
      <c r="F109" s="356">
        <v>625.38333333333333</v>
      </c>
      <c r="G109" s="356">
        <v>615.2166666666667</v>
      </c>
      <c r="H109" s="356">
        <v>664.11666666666679</v>
      </c>
      <c r="I109" s="356">
        <v>674.28333333333353</v>
      </c>
      <c r="J109" s="356">
        <v>688.56666666666683</v>
      </c>
      <c r="K109" s="355">
        <v>660</v>
      </c>
      <c r="L109" s="355">
        <v>635.54999999999995</v>
      </c>
      <c r="M109" s="355">
        <v>24.087479999999999</v>
      </c>
      <c r="N109" s="1"/>
      <c r="O109" s="1"/>
    </row>
    <row r="110" spans="1:15" ht="12.75" customHeight="1">
      <c r="A110" s="30">
        <v>100</v>
      </c>
      <c r="B110" s="384" t="s">
        <v>342</v>
      </c>
      <c r="C110" s="355">
        <v>699.45</v>
      </c>
      <c r="D110" s="356">
        <v>695.56666666666661</v>
      </c>
      <c r="E110" s="356">
        <v>690.18333333333317</v>
      </c>
      <c r="F110" s="356">
        <v>680.91666666666652</v>
      </c>
      <c r="G110" s="356">
        <v>675.53333333333308</v>
      </c>
      <c r="H110" s="356">
        <v>704.83333333333326</v>
      </c>
      <c r="I110" s="356">
        <v>710.2166666666667</v>
      </c>
      <c r="J110" s="356">
        <v>719.48333333333335</v>
      </c>
      <c r="K110" s="355">
        <v>700.95</v>
      </c>
      <c r="L110" s="355">
        <v>686.3</v>
      </c>
      <c r="M110" s="355">
        <v>0.80305000000000004</v>
      </c>
      <c r="N110" s="1"/>
      <c r="O110" s="1"/>
    </row>
    <row r="111" spans="1:15" ht="12.75" customHeight="1">
      <c r="A111" s="30">
        <v>101</v>
      </c>
      <c r="B111" s="384" t="s">
        <v>85</v>
      </c>
      <c r="C111" s="355">
        <v>946.4</v>
      </c>
      <c r="D111" s="356">
        <v>948.06666666666661</v>
      </c>
      <c r="E111" s="356">
        <v>937.13333333333321</v>
      </c>
      <c r="F111" s="356">
        <v>927.86666666666656</v>
      </c>
      <c r="G111" s="356">
        <v>916.93333333333317</v>
      </c>
      <c r="H111" s="356">
        <v>957.33333333333326</v>
      </c>
      <c r="I111" s="356">
        <v>968.26666666666665</v>
      </c>
      <c r="J111" s="356">
        <v>977.5333333333333</v>
      </c>
      <c r="K111" s="355">
        <v>959</v>
      </c>
      <c r="L111" s="355">
        <v>938.8</v>
      </c>
      <c r="M111" s="355">
        <v>20.333189999999998</v>
      </c>
      <c r="N111" s="1"/>
      <c r="O111" s="1"/>
    </row>
    <row r="112" spans="1:15" ht="12.75" customHeight="1">
      <c r="A112" s="30">
        <v>102</v>
      </c>
      <c r="B112" s="384" t="s">
        <v>86</v>
      </c>
      <c r="C112" s="355">
        <v>163.05000000000001</v>
      </c>
      <c r="D112" s="356">
        <v>161.70000000000002</v>
      </c>
      <c r="E112" s="356">
        <v>159.95000000000005</v>
      </c>
      <c r="F112" s="356">
        <v>156.85000000000002</v>
      </c>
      <c r="G112" s="356">
        <v>155.10000000000005</v>
      </c>
      <c r="H112" s="356">
        <v>164.80000000000004</v>
      </c>
      <c r="I112" s="356">
        <v>166.54999999999998</v>
      </c>
      <c r="J112" s="356">
        <v>169.65000000000003</v>
      </c>
      <c r="K112" s="355">
        <v>163.44999999999999</v>
      </c>
      <c r="L112" s="355">
        <v>158.6</v>
      </c>
      <c r="M112" s="355">
        <v>72.487129999999993</v>
      </c>
      <c r="N112" s="1"/>
      <c r="O112" s="1"/>
    </row>
    <row r="113" spans="1:15" ht="12.75" customHeight="1">
      <c r="A113" s="30">
        <v>103</v>
      </c>
      <c r="B113" s="384" t="s">
        <v>343</v>
      </c>
      <c r="C113" s="355">
        <v>344.55</v>
      </c>
      <c r="D113" s="356">
        <v>345.13333333333338</v>
      </c>
      <c r="E113" s="356">
        <v>342.41666666666674</v>
      </c>
      <c r="F113" s="356">
        <v>340.28333333333336</v>
      </c>
      <c r="G113" s="356">
        <v>337.56666666666672</v>
      </c>
      <c r="H113" s="356">
        <v>347.26666666666677</v>
      </c>
      <c r="I113" s="356">
        <v>349.98333333333335</v>
      </c>
      <c r="J113" s="356">
        <v>352.11666666666679</v>
      </c>
      <c r="K113" s="355">
        <v>347.85</v>
      </c>
      <c r="L113" s="355">
        <v>343</v>
      </c>
      <c r="M113" s="355">
        <v>1.3700699999999999</v>
      </c>
      <c r="N113" s="1"/>
      <c r="O113" s="1"/>
    </row>
    <row r="114" spans="1:15" ht="12.75" customHeight="1">
      <c r="A114" s="30">
        <v>104</v>
      </c>
      <c r="B114" s="384" t="s">
        <v>88</v>
      </c>
      <c r="C114" s="355">
        <v>4790.8999999999996</v>
      </c>
      <c r="D114" s="356">
        <v>4818.1833333333334</v>
      </c>
      <c r="E114" s="356">
        <v>4687.7666666666664</v>
      </c>
      <c r="F114" s="356">
        <v>4584.6333333333332</v>
      </c>
      <c r="G114" s="356">
        <v>4454.2166666666662</v>
      </c>
      <c r="H114" s="356">
        <v>4921.3166666666666</v>
      </c>
      <c r="I114" s="356">
        <v>5051.7333333333327</v>
      </c>
      <c r="J114" s="356">
        <v>5154.8666666666668</v>
      </c>
      <c r="K114" s="355">
        <v>4948.6000000000004</v>
      </c>
      <c r="L114" s="355">
        <v>4715.05</v>
      </c>
      <c r="M114" s="355">
        <v>4.2500999999999998</v>
      </c>
      <c r="N114" s="1"/>
      <c r="O114" s="1"/>
    </row>
    <row r="115" spans="1:15" ht="12.75" customHeight="1">
      <c r="A115" s="30">
        <v>105</v>
      </c>
      <c r="B115" s="384" t="s">
        <v>89</v>
      </c>
      <c r="C115" s="355">
        <v>1430.2</v>
      </c>
      <c r="D115" s="356">
        <v>1429.0166666666664</v>
      </c>
      <c r="E115" s="356">
        <v>1422.0333333333328</v>
      </c>
      <c r="F115" s="356">
        <v>1413.8666666666663</v>
      </c>
      <c r="G115" s="356">
        <v>1406.8833333333328</v>
      </c>
      <c r="H115" s="356">
        <v>1437.1833333333329</v>
      </c>
      <c r="I115" s="356">
        <v>1444.1666666666665</v>
      </c>
      <c r="J115" s="356">
        <v>1452.333333333333</v>
      </c>
      <c r="K115" s="355">
        <v>1436</v>
      </c>
      <c r="L115" s="355">
        <v>1420.85</v>
      </c>
      <c r="M115" s="355">
        <v>2.03626</v>
      </c>
      <c r="N115" s="1"/>
      <c r="O115" s="1"/>
    </row>
    <row r="116" spans="1:15" ht="12.75" customHeight="1">
      <c r="A116" s="30">
        <v>106</v>
      </c>
      <c r="B116" s="384" t="s">
        <v>90</v>
      </c>
      <c r="C116" s="355">
        <v>656.25</v>
      </c>
      <c r="D116" s="356">
        <v>655.5</v>
      </c>
      <c r="E116" s="356">
        <v>648.1</v>
      </c>
      <c r="F116" s="356">
        <v>639.95000000000005</v>
      </c>
      <c r="G116" s="356">
        <v>632.55000000000007</v>
      </c>
      <c r="H116" s="356">
        <v>663.65</v>
      </c>
      <c r="I116" s="356">
        <v>671.05000000000007</v>
      </c>
      <c r="J116" s="356">
        <v>679.19999999999993</v>
      </c>
      <c r="K116" s="355">
        <v>662.9</v>
      </c>
      <c r="L116" s="355">
        <v>647.35</v>
      </c>
      <c r="M116" s="355">
        <v>11.58958</v>
      </c>
      <c r="N116" s="1"/>
      <c r="O116" s="1"/>
    </row>
    <row r="117" spans="1:15" ht="12.75" customHeight="1">
      <c r="A117" s="30">
        <v>107</v>
      </c>
      <c r="B117" s="384" t="s">
        <v>91</v>
      </c>
      <c r="C117" s="355">
        <v>788.25</v>
      </c>
      <c r="D117" s="356">
        <v>791.2833333333333</v>
      </c>
      <c r="E117" s="356">
        <v>780.81666666666661</v>
      </c>
      <c r="F117" s="356">
        <v>773.38333333333333</v>
      </c>
      <c r="G117" s="356">
        <v>762.91666666666663</v>
      </c>
      <c r="H117" s="356">
        <v>798.71666666666658</v>
      </c>
      <c r="I117" s="356">
        <v>809.18333333333328</v>
      </c>
      <c r="J117" s="356">
        <v>816.61666666666656</v>
      </c>
      <c r="K117" s="355">
        <v>801.75</v>
      </c>
      <c r="L117" s="355">
        <v>783.85</v>
      </c>
      <c r="M117" s="355">
        <v>4.9404399999999997</v>
      </c>
      <c r="N117" s="1"/>
      <c r="O117" s="1"/>
    </row>
    <row r="118" spans="1:15" ht="12.75" customHeight="1">
      <c r="A118" s="30">
        <v>108</v>
      </c>
      <c r="B118" s="384" t="s">
        <v>345</v>
      </c>
      <c r="C118" s="355">
        <v>621.04999999999995</v>
      </c>
      <c r="D118" s="356">
        <v>618.48333333333323</v>
      </c>
      <c r="E118" s="356">
        <v>606.96666666666647</v>
      </c>
      <c r="F118" s="356">
        <v>592.88333333333321</v>
      </c>
      <c r="G118" s="356">
        <v>581.36666666666645</v>
      </c>
      <c r="H118" s="356">
        <v>632.56666666666649</v>
      </c>
      <c r="I118" s="356">
        <v>644.08333333333314</v>
      </c>
      <c r="J118" s="356">
        <v>658.16666666666652</v>
      </c>
      <c r="K118" s="355">
        <v>630</v>
      </c>
      <c r="L118" s="355">
        <v>604.4</v>
      </c>
      <c r="M118" s="355">
        <v>1.6557599999999999</v>
      </c>
      <c r="N118" s="1"/>
      <c r="O118" s="1"/>
    </row>
    <row r="119" spans="1:15" ht="12.75" customHeight="1">
      <c r="A119" s="30">
        <v>109</v>
      </c>
      <c r="B119" s="384" t="s">
        <v>328</v>
      </c>
      <c r="C119" s="355">
        <v>2781.55</v>
      </c>
      <c r="D119" s="356">
        <v>2784.5166666666664</v>
      </c>
      <c r="E119" s="356">
        <v>2734.0333333333328</v>
      </c>
      <c r="F119" s="356">
        <v>2686.5166666666664</v>
      </c>
      <c r="G119" s="356">
        <v>2636.0333333333328</v>
      </c>
      <c r="H119" s="356">
        <v>2832.0333333333328</v>
      </c>
      <c r="I119" s="356">
        <v>2882.5166666666664</v>
      </c>
      <c r="J119" s="356">
        <v>2930.0333333333328</v>
      </c>
      <c r="K119" s="355">
        <v>2835</v>
      </c>
      <c r="L119" s="355">
        <v>2737</v>
      </c>
      <c r="M119" s="355">
        <v>0.20294999999999999</v>
      </c>
      <c r="N119" s="1"/>
      <c r="O119" s="1"/>
    </row>
    <row r="120" spans="1:15" ht="12.75" customHeight="1">
      <c r="A120" s="30">
        <v>110</v>
      </c>
      <c r="B120" s="384" t="s">
        <v>251</v>
      </c>
      <c r="C120" s="355">
        <v>414.8</v>
      </c>
      <c r="D120" s="356">
        <v>417.7833333333333</v>
      </c>
      <c r="E120" s="356">
        <v>407.66666666666663</v>
      </c>
      <c r="F120" s="356">
        <v>400.5333333333333</v>
      </c>
      <c r="G120" s="356">
        <v>390.41666666666663</v>
      </c>
      <c r="H120" s="356">
        <v>424.91666666666663</v>
      </c>
      <c r="I120" s="356">
        <v>435.0333333333333</v>
      </c>
      <c r="J120" s="356">
        <v>442.16666666666663</v>
      </c>
      <c r="K120" s="355">
        <v>427.9</v>
      </c>
      <c r="L120" s="355">
        <v>410.65</v>
      </c>
      <c r="M120" s="355">
        <v>25.708210000000001</v>
      </c>
      <c r="N120" s="1"/>
      <c r="O120" s="1"/>
    </row>
    <row r="121" spans="1:15" ht="12.75" customHeight="1">
      <c r="A121" s="30">
        <v>111</v>
      </c>
      <c r="B121" s="384" t="s">
        <v>329</v>
      </c>
      <c r="C121" s="355">
        <v>255.3</v>
      </c>
      <c r="D121" s="356">
        <v>254.31666666666669</v>
      </c>
      <c r="E121" s="356">
        <v>252.28333333333336</v>
      </c>
      <c r="F121" s="356">
        <v>249.26666666666668</v>
      </c>
      <c r="G121" s="356">
        <v>247.23333333333335</v>
      </c>
      <c r="H121" s="356">
        <v>257.33333333333337</v>
      </c>
      <c r="I121" s="356">
        <v>259.36666666666673</v>
      </c>
      <c r="J121" s="356">
        <v>262.38333333333338</v>
      </c>
      <c r="K121" s="355">
        <v>256.35000000000002</v>
      </c>
      <c r="L121" s="355">
        <v>251.3</v>
      </c>
      <c r="M121" s="355">
        <v>3.4336600000000002</v>
      </c>
      <c r="N121" s="1"/>
      <c r="O121" s="1"/>
    </row>
    <row r="122" spans="1:15" ht="12.75" customHeight="1">
      <c r="A122" s="30">
        <v>112</v>
      </c>
      <c r="B122" s="384" t="s">
        <v>92</v>
      </c>
      <c r="C122" s="355">
        <v>144.94999999999999</v>
      </c>
      <c r="D122" s="356">
        <v>144.79999999999998</v>
      </c>
      <c r="E122" s="356">
        <v>143.39999999999998</v>
      </c>
      <c r="F122" s="356">
        <v>141.85</v>
      </c>
      <c r="G122" s="356">
        <v>140.44999999999999</v>
      </c>
      <c r="H122" s="356">
        <v>146.34999999999997</v>
      </c>
      <c r="I122" s="356">
        <v>147.75</v>
      </c>
      <c r="J122" s="356">
        <v>149.29999999999995</v>
      </c>
      <c r="K122" s="355">
        <v>146.19999999999999</v>
      </c>
      <c r="L122" s="355">
        <v>143.25</v>
      </c>
      <c r="M122" s="355">
        <v>8.6220400000000001</v>
      </c>
      <c r="N122" s="1"/>
      <c r="O122" s="1"/>
    </row>
    <row r="123" spans="1:15" ht="12.75" customHeight="1">
      <c r="A123" s="30">
        <v>113</v>
      </c>
      <c r="B123" s="384" t="s">
        <v>93</v>
      </c>
      <c r="C123" s="355">
        <v>952.15</v>
      </c>
      <c r="D123" s="356">
        <v>949.75</v>
      </c>
      <c r="E123" s="356">
        <v>939.5</v>
      </c>
      <c r="F123" s="356">
        <v>926.85</v>
      </c>
      <c r="G123" s="356">
        <v>916.6</v>
      </c>
      <c r="H123" s="356">
        <v>962.4</v>
      </c>
      <c r="I123" s="356">
        <v>972.65</v>
      </c>
      <c r="J123" s="356">
        <v>985.3</v>
      </c>
      <c r="K123" s="355">
        <v>960</v>
      </c>
      <c r="L123" s="355">
        <v>937.1</v>
      </c>
      <c r="M123" s="355">
        <v>2.3262299999999998</v>
      </c>
      <c r="N123" s="1"/>
      <c r="O123" s="1"/>
    </row>
    <row r="124" spans="1:15" ht="12.75" customHeight="1">
      <c r="A124" s="30">
        <v>114</v>
      </c>
      <c r="B124" s="384" t="s">
        <v>346</v>
      </c>
      <c r="C124" s="355">
        <v>976.85</v>
      </c>
      <c r="D124" s="356">
        <v>966.7166666666667</v>
      </c>
      <c r="E124" s="356">
        <v>953.23333333333335</v>
      </c>
      <c r="F124" s="356">
        <v>929.61666666666667</v>
      </c>
      <c r="G124" s="356">
        <v>916.13333333333333</v>
      </c>
      <c r="H124" s="356">
        <v>990.33333333333337</v>
      </c>
      <c r="I124" s="356">
        <v>1003.8166666666667</v>
      </c>
      <c r="J124" s="356">
        <v>1027.4333333333334</v>
      </c>
      <c r="K124" s="355">
        <v>980.2</v>
      </c>
      <c r="L124" s="355">
        <v>943.1</v>
      </c>
      <c r="M124" s="355">
        <v>1.9733799999999999</v>
      </c>
      <c r="N124" s="1"/>
      <c r="O124" s="1"/>
    </row>
    <row r="125" spans="1:15" ht="12.75" customHeight="1">
      <c r="A125" s="30">
        <v>115</v>
      </c>
      <c r="B125" s="384" t="s">
        <v>94</v>
      </c>
      <c r="C125" s="355">
        <v>546.45000000000005</v>
      </c>
      <c r="D125" s="356">
        <v>544.93333333333339</v>
      </c>
      <c r="E125" s="356">
        <v>539.51666666666677</v>
      </c>
      <c r="F125" s="356">
        <v>532.58333333333337</v>
      </c>
      <c r="G125" s="356">
        <v>527.16666666666674</v>
      </c>
      <c r="H125" s="356">
        <v>551.86666666666679</v>
      </c>
      <c r="I125" s="356">
        <v>557.2833333333333</v>
      </c>
      <c r="J125" s="356">
        <v>564.21666666666681</v>
      </c>
      <c r="K125" s="355">
        <v>550.35</v>
      </c>
      <c r="L125" s="355">
        <v>538</v>
      </c>
      <c r="M125" s="355">
        <v>15.00268</v>
      </c>
      <c r="N125" s="1"/>
      <c r="O125" s="1"/>
    </row>
    <row r="126" spans="1:15" ht="12.75" customHeight="1">
      <c r="A126" s="30">
        <v>116</v>
      </c>
      <c r="B126" s="384" t="s">
        <v>252</v>
      </c>
      <c r="C126" s="355">
        <v>1902.7</v>
      </c>
      <c r="D126" s="356">
        <v>1874.9333333333332</v>
      </c>
      <c r="E126" s="356">
        <v>1809.8666666666663</v>
      </c>
      <c r="F126" s="356">
        <v>1717.0333333333331</v>
      </c>
      <c r="G126" s="356">
        <v>1651.9666666666662</v>
      </c>
      <c r="H126" s="356">
        <v>1967.7666666666664</v>
      </c>
      <c r="I126" s="356">
        <v>2032.8333333333335</v>
      </c>
      <c r="J126" s="356">
        <v>2125.6666666666665</v>
      </c>
      <c r="K126" s="355">
        <v>1940</v>
      </c>
      <c r="L126" s="355">
        <v>1782.1</v>
      </c>
      <c r="M126" s="355">
        <v>8.9861400000000007</v>
      </c>
      <c r="N126" s="1"/>
      <c r="O126" s="1"/>
    </row>
    <row r="127" spans="1:15" ht="12.75" customHeight="1">
      <c r="A127" s="30">
        <v>117</v>
      </c>
      <c r="B127" s="384" t="s">
        <v>351</v>
      </c>
      <c r="C127" s="355">
        <v>367.75</v>
      </c>
      <c r="D127" s="356">
        <v>370.2833333333333</v>
      </c>
      <c r="E127" s="356">
        <v>361.56666666666661</v>
      </c>
      <c r="F127" s="356">
        <v>355.38333333333333</v>
      </c>
      <c r="G127" s="356">
        <v>346.66666666666663</v>
      </c>
      <c r="H127" s="356">
        <v>376.46666666666658</v>
      </c>
      <c r="I127" s="356">
        <v>385.18333333333328</v>
      </c>
      <c r="J127" s="356">
        <v>391.36666666666656</v>
      </c>
      <c r="K127" s="355">
        <v>379</v>
      </c>
      <c r="L127" s="355">
        <v>364.1</v>
      </c>
      <c r="M127" s="355">
        <v>9.7589100000000002</v>
      </c>
      <c r="N127" s="1"/>
      <c r="O127" s="1"/>
    </row>
    <row r="128" spans="1:15" ht="12.75" customHeight="1">
      <c r="A128" s="30">
        <v>118</v>
      </c>
      <c r="B128" s="384" t="s">
        <v>347</v>
      </c>
      <c r="C128" s="355">
        <v>86</v>
      </c>
      <c r="D128" s="356">
        <v>86.166666666666671</v>
      </c>
      <c r="E128" s="356">
        <v>84.933333333333337</v>
      </c>
      <c r="F128" s="356">
        <v>83.86666666666666</v>
      </c>
      <c r="G128" s="356">
        <v>82.633333333333326</v>
      </c>
      <c r="H128" s="356">
        <v>87.233333333333348</v>
      </c>
      <c r="I128" s="356">
        <v>88.466666666666669</v>
      </c>
      <c r="J128" s="356">
        <v>89.53333333333336</v>
      </c>
      <c r="K128" s="355">
        <v>87.4</v>
      </c>
      <c r="L128" s="355">
        <v>85.1</v>
      </c>
      <c r="M128" s="355">
        <v>7.5510400000000004</v>
      </c>
      <c r="N128" s="1"/>
      <c r="O128" s="1"/>
    </row>
    <row r="129" spans="1:15" ht="12.75" customHeight="1">
      <c r="A129" s="30">
        <v>119</v>
      </c>
      <c r="B129" s="384" t="s">
        <v>348</v>
      </c>
      <c r="C129" s="355">
        <v>1110.3</v>
      </c>
      <c r="D129" s="356">
        <v>1120.4166666666667</v>
      </c>
      <c r="E129" s="356">
        <v>1091.8833333333334</v>
      </c>
      <c r="F129" s="356">
        <v>1073.4666666666667</v>
      </c>
      <c r="G129" s="356">
        <v>1044.9333333333334</v>
      </c>
      <c r="H129" s="356">
        <v>1138.8333333333335</v>
      </c>
      <c r="I129" s="356">
        <v>1167.3666666666668</v>
      </c>
      <c r="J129" s="356">
        <v>1185.7833333333335</v>
      </c>
      <c r="K129" s="355">
        <v>1148.95</v>
      </c>
      <c r="L129" s="355">
        <v>1102</v>
      </c>
      <c r="M129" s="355">
        <v>0.82623000000000002</v>
      </c>
      <c r="N129" s="1"/>
      <c r="O129" s="1"/>
    </row>
    <row r="130" spans="1:15" ht="12.75" customHeight="1">
      <c r="A130" s="30">
        <v>120</v>
      </c>
      <c r="B130" s="384" t="s">
        <v>95</v>
      </c>
      <c r="C130" s="355">
        <v>2264.3000000000002</v>
      </c>
      <c r="D130" s="356">
        <v>2255.1333333333337</v>
      </c>
      <c r="E130" s="356">
        <v>2232.3666666666672</v>
      </c>
      <c r="F130" s="356">
        <v>2200.4333333333334</v>
      </c>
      <c r="G130" s="356">
        <v>2177.666666666667</v>
      </c>
      <c r="H130" s="356">
        <v>2287.0666666666675</v>
      </c>
      <c r="I130" s="356">
        <v>2309.8333333333339</v>
      </c>
      <c r="J130" s="356">
        <v>2341.7666666666678</v>
      </c>
      <c r="K130" s="355">
        <v>2277.9</v>
      </c>
      <c r="L130" s="355">
        <v>2223.1999999999998</v>
      </c>
      <c r="M130" s="355">
        <v>5.0176999999999996</v>
      </c>
      <c r="N130" s="1"/>
      <c r="O130" s="1"/>
    </row>
    <row r="131" spans="1:15" ht="12.75" customHeight="1">
      <c r="A131" s="30">
        <v>121</v>
      </c>
      <c r="B131" s="384" t="s">
        <v>349</v>
      </c>
      <c r="C131" s="355">
        <v>286.35000000000002</v>
      </c>
      <c r="D131" s="356">
        <v>282.5</v>
      </c>
      <c r="E131" s="356">
        <v>277.25</v>
      </c>
      <c r="F131" s="356">
        <v>268.14999999999998</v>
      </c>
      <c r="G131" s="356">
        <v>262.89999999999998</v>
      </c>
      <c r="H131" s="356">
        <v>291.60000000000002</v>
      </c>
      <c r="I131" s="356">
        <v>296.85000000000002</v>
      </c>
      <c r="J131" s="356">
        <v>305.95000000000005</v>
      </c>
      <c r="K131" s="355">
        <v>287.75</v>
      </c>
      <c r="L131" s="355">
        <v>273.39999999999998</v>
      </c>
      <c r="M131" s="355">
        <v>52.353879999999997</v>
      </c>
      <c r="N131" s="1"/>
      <c r="O131" s="1"/>
    </row>
    <row r="132" spans="1:15" ht="12.75" customHeight="1">
      <c r="A132" s="30">
        <v>122</v>
      </c>
      <c r="B132" s="384" t="s">
        <v>253</v>
      </c>
      <c r="C132" s="355">
        <v>131.30000000000001</v>
      </c>
      <c r="D132" s="356">
        <v>132.16666666666666</v>
      </c>
      <c r="E132" s="356">
        <v>129.13333333333333</v>
      </c>
      <c r="F132" s="356">
        <v>126.96666666666667</v>
      </c>
      <c r="G132" s="356">
        <v>123.93333333333334</v>
      </c>
      <c r="H132" s="356">
        <v>134.33333333333331</v>
      </c>
      <c r="I132" s="356">
        <v>137.36666666666667</v>
      </c>
      <c r="J132" s="356">
        <v>139.5333333333333</v>
      </c>
      <c r="K132" s="355">
        <v>135.19999999999999</v>
      </c>
      <c r="L132" s="355">
        <v>130</v>
      </c>
      <c r="M132" s="355">
        <v>12.213710000000001</v>
      </c>
      <c r="N132" s="1"/>
      <c r="O132" s="1"/>
    </row>
    <row r="133" spans="1:15" ht="12.75" customHeight="1">
      <c r="A133" s="30">
        <v>123</v>
      </c>
      <c r="B133" s="384" t="s">
        <v>350</v>
      </c>
      <c r="C133" s="355">
        <v>754.45</v>
      </c>
      <c r="D133" s="356">
        <v>760.68333333333339</v>
      </c>
      <c r="E133" s="356">
        <v>743.76666666666677</v>
      </c>
      <c r="F133" s="356">
        <v>733.08333333333337</v>
      </c>
      <c r="G133" s="356">
        <v>716.16666666666674</v>
      </c>
      <c r="H133" s="356">
        <v>771.36666666666679</v>
      </c>
      <c r="I133" s="356">
        <v>788.2833333333333</v>
      </c>
      <c r="J133" s="356">
        <v>798.96666666666681</v>
      </c>
      <c r="K133" s="355">
        <v>777.6</v>
      </c>
      <c r="L133" s="355">
        <v>750</v>
      </c>
      <c r="M133" s="355">
        <v>0.67735999999999996</v>
      </c>
      <c r="N133" s="1"/>
      <c r="O133" s="1"/>
    </row>
    <row r="134" spans="1:15" ht="12.75" customHeight="1">
      <c r="A134" s="30">
        <v>124</v>
      </c>
      <c r="B134" s="384" t="s">
        <v>96</v>
      </c>
      <c r="C134" s="355">
        <v>4108.3500000000004</v>
      </c>
      <c r="D134" s="356">
        <v>4088.3166666666671</v>
      </c>
      <c r="E134" s="356">
        <v>4052.6333333333341</v>
      </c>
      <c r="F134" s="356">
        <v>3996.916666666667</v>
      </c>
      <c r="G134" s="356">
        <v>3961.233333333334</v>
      </c>
      <c r="H134" s="356">
        <v>4144.0333333333347</v>
      </c>
      <c r="I134" s="356">
        <v>4179.7166666666672</v>
      </c>
      <c r="J134" s="356">
        <v>4235.4333333333343</v>
      </c>
      <c r="K134" s="355">
        <v>4124</v>
      </c>
      <c r="L134" s="355">
        <v>4032.6</v>
      </c>
      <c r="M134" s="355">
        <v>3.0987399999999998</v>
      </c>
      <c r="N134" s="1"/>
      <c r="O134" s="1"/>
    </row>
    <row r="135" spans="1:15" ht="12.75" customHeight="1">
      <c r="A135" s="30">
        <v>125</v>
      </c>
      <c r="B135" s="384" t="s">
        <v>254</v>
      </c>
      <c r="C135" s="355">
        <v>4437.8</v>
      </c>
      <c r="D135" s="356">
        <v>4463.45</v>
      </c>
      <c r="E135" s="356">
        <v>4377.8999999999996</v>
      </c>
      <c r="F135" s="356">
        <v>4318</v>
      </c>
      <c r="G135" s="356">
        <v>4232.45</v>
      </c>
      <c r="H135" s="356">
        <v>4523.3499999999995</v>
      </c>
      <c r="I135" s="356">
        <v>4608.9000000000005</v>
      </c>
      <c r="J135" s="356">
        <v>4668.7999999999993</v>
      </c>
      <c r="K135" s="355">
        <v>4549</v>
      </c>
      <c r="L135" s="355">
        <v>4403.55</v>
      </c>
      <c r="M135" s="355">
        <v>4.8688799999999999</v>
      </c>
      <c r="N135" s="1"/>
      <c r="O135" s="1"/>
    </row>
    <row r="136" spans="1:15" ht="12.75" customHeight="1">
      <c r="A136" s="30">
        <v>126</v>
      </c>
      <c r="B136" s="384" t="s">
        <v>98</v>
      </c>
      <c r="C136" s="355">
        <v>404.8</v>
      </c>
      <c r="D136" s="356">
        <v>399.2833333333333</v>
      </c>
      <c r="E136" s="356">
        <v>390.56666666666661</v>
      </c>
      <c r="F136" s="356">
        <v>376.33333333333331</v>
      </c>
      <c r="G136" s="356">
        <v>367.61666666666662</v>
      </c>
      <c r="H136" s="356">
        <v>413.51666666666659</v>
      </c>
      <c r="I136" s="356">
        <v>422.23333333333329</v>
      </c>
      <c r="J136" s="356">
        <v>436.46666666666658</v>
      </c>
      <c r="K136" s="355">
        <v>408</v>
      </c>
      <c r="L136" s="355">
        <v>385.05</v>
      </c>
      <c r="M136" s="355">
        <v>119.31399</v>
      </c>
      <c r="N136" s="1"/>
      <c r="O136" s="1"/>
    </row>
    <row r="137" spans="1:15" ht="12.75" customHeight="1">
      <c r="A137" s="30">
        <v>127</v>
      </c>
      <c r="B137" s="384" t="s">
        <v>245</v>
      </c>
      <c r="C137" s="355">
        <v>4225.6000000000004</v>
      </c>
      <c r="D137" s="356">
        <v>4198.5333333333338</v>
      </c>
      <c r="E137" s="356">
        <v>4119.0666666666675</v>
      </c>
      <c r="F137" s="356">
        <v>4012.5333333333338</v>
      </c>
      <c r="G137" s="356">
        <v>3933.0666666666675</v>
      </c>
      <c r="H137" s="356">
        <v>4305.0666666666675</v>
      </c>
      <c r="I137" s="356">
        <v>4384.5333333333328</v>
      </c>
      <c r="J137" s="356">
        <v>4491.0666666666675</v>
      </c>
      <c r="K137" s="355">
        <v>4278</v>
      </c>
      <c r="L137" s="355">
        <v>4092</v>
      </c>
      <c r="M137" s="355">
        <v>3.2173500000000002</v>
      </c>
      <c r="N137" s="1"/>
      <c r="O137" s="1"/>
    </row>
    <row r="138" spans="1:15" ht="12.75" customHeight="1">
      <c r="A138" s="30">
        <v>128</v>
      </c>
      <c r="B138" s="384" t="s">
        <v>99</v>
      </c>
      <c r="C138" s="355">
        <v>4309.45</v>
      </c>
      <c r="D138" s="356">
        <v>4297.95</v>
      </c>
      <c r="E138" s="356">
        <v>4269.5</v>
      </c>
      <c r="F138" s="356">
        <v>4229.55</v>
      </c>
      <c r="G138" s="356">
        <v>4201.1000000000004</v>
      </c>
      <c r="H138" s="356">
        <v>4337.8999999999996</v>
      </c>
      <c r="I138" s="356">
        <v>4366.3499999999985</v>
      </c>
      <c r="J138" s="356">
        <v>4406.2999999999993</v>
      </c>
      <c r="K138" s="355">
        <v>4326.3999999999996</v>
      </c>
      <c r="L138" s="355">
        <v>4258</v>
      </c>
      <c r="M138" s="355">
        <v>3.7166299999999999</v>
      </c>
      <c r="N138" s="1"/>
      <c r="O138" s="1"/>
    </row>
    <row r="139" spans="1:15" ht="12.75" customHeight="1">
      <c r="A139" s="30">
        <v>129</v>
      </c>
      <c r="B139" s="384" t="s">
        <v>565</v>
      </c>
      <c r="C139" s="355">
        <v>2449.9499999999998</v>
      </c>
      <c r="D139" s="356">
        <v>2432.5833333333335</v>
      </c>
      <c r="E139" s="356">
        <v>2396.166666666667</v>
      </c>
      <c r="F139" s="356">
        <v>2342.3833333333337</v>
      </c>
      <c r="G139" s="356">
        <v>2305.9666666666672</v>
      </c>
      <c r="H139" s="356">
        <v>2486.3666666666668</v>
      </c>
      <c r="I139" s="356">
        <v>2522.7833333333338</v>
      </c>
      <c r="J139" s="356">
        <v>2576.5666666666666</v>
      </c>
      <c r="K139" s="355">
        <v>2469</v>
      </c>
      <c r="L139" s="355">
        <v>2378.8000000000002</v>
      </c>
      <c r="M139" s="355">
        <v>0.64417000000000002</v>
      </c>
      <c r="N139" s="1"/>
      <c r="O139" s="1"/>
    </row>
    <row r="140" spans="1:15" ht="12.75" customHeight="1">
      <c r="A140" s="30">
        <v>130</v>
      </c>
      <c r="B140" s="384" t="s">
        <v>355</v>
      </c>
      <c r="C140" s="355">
        <v>68.7</v>
      </c>
      <c r="D140" s="356">
        <v>69.066666666666663</v>
      </c>
      <c r="E140" s="356">
        <v>67.633333333333326</v>
      </c>
      <c r="F140" s="356">
        <v>66.566666666666663</v>
      </c>
      <c r="G140" s="356">
        <v>65.133333333333326</v>
      </c>
      <c r="H140" s="356">
        <v>70.133333333333326</v>
      </c>
      <c r="I140" s="356">
        <v>71.566666666666663</v>
      </c>
      <c r="J140" s="356">
        <v>72.633333333333326</v>
      </c>
      <c r="K140" s="355">
        <v>70.5</v>
      </c>
      <c r="L140" s="355">
        <v>68</v>
      </c>
      <c r="M140" s="355">
        <v>9.8166899999999995</v>
      </c>
      <c r="N140" s="1"/>
      <c r="O140" s="1"/>
    </row>
    <row r="141" spans="1:15" ht="12.75" customHeight="1">
      <c r="A141" s="30">
        <v>131</v>
      </c>
      <c r="B141" s="384" t="s">
        <v>100</v>
      </c>
      <c r="C141" s="355">
        <v>2622.2</v>
      </c>
      <c r="D141" s="356">
        <v>2634.4500000000003</v>
      </c>
      <c r="E141" s="356">
        <v>2584.4000000000005</v>
      </c>
      <c r="F141" s="356">
        <v>2546.6000000000004</v>
      </c>
      <c r="G141" s="356">
        <v>2496.5500000000006</v>
      </c>
      <c r="H141" s="356">
        <v>2672.2500000000005</v>
      </c>
      <c r="I141" s="356">
        <v>2722.3000000000006</v>
      </c>
      <c r="J141" s="356">
        <v>2760.1000000000004</v>
      </c>
      <c r="K141" s="355">
        <v>2684.5</v>
      </c>
      <c r="L141" s="355">
        <v>2596.65</v>
      </c>
      <c r="M141" s="355">
        <v>6.7185199999999998</v>
      </c>
      <c r="N141" s="1"/>
      <c r="O141" s="1"/>
    </row>
    <row r="142" spans="1:15" ht="12.75" customHeight="1">
      <c r="A142" s="30">
        <v>132</v>
      </c>
      <c r="B142" s="384" t="s">
        <v>352</v>
      </c>
      <c r="C142" s="355">
        <v>477.55</v>
      </c>
      <c r="D142" s="356">
        <v>480.16666666666669</v>
      </c>
      <c r="E142" s="356">
        <v>471.38333333333338</v>
      </c>
      <c r="F142" s="356">
        <v>465.2166666666667</v>
      </c>
      <c r="G142" s="356">
        <v>456.43333333333339</v>
      </c>
      <c r="H142" s="356">
        <v>486.33333333333337</v>
      </c>
      <c r="I142" s="356">
        <v>495.11666666666667</v>
      </c>
      <c r="J142" s="356">
        <v>501.28333333333336</v>
      </c>
      <c r="K142" s="355">
        <v>488.95</v>
      </c>
      <c r="L142" s="355">
        <v>474</v>
      </c>
      <c r="M142" s="355">
        <v>1.9185700000000001</v>
      </c>
      <c r="N142" s="1"/>
      <c r="O142" s="1"/>
    </row>
    <row r="143" spans="1:15" ht="12.75" customHeight="1">
      <c r="A143" s="30">
        <v>133</v>
      </c>
      <c r="B143" s="384" t="s">
        <v>353</v>
      </c>
      <c r="C143" s="355">
        <v>140.15</v>
      </c>
      <c r="D143" s="356">
        <v>141.08333333333334</v>
      </c>
      <c r="E143" s="356">
        <v>138.36666666666667</v>
      </c>
      <c r="F143" s="356">
        <v>136.58333333333334</v>
      </c>
      <c r="G143" s="356">
        <v>133.86666666666667</v>
      </c>
      <c r="H143" s="356">
        <v>142.86666666666667</v>
      </c>
      <c r="I143" s="356">
        <v>145.58333333333331</v>
      </c>
      <c r="J143" s="356">
        <v>147.36666666666667</v>
      </c>
      <c r="K143" s="355">
        <v>143.80000000000001</v>
      </c>
      <c r="L143" s="355">
        <v>139.30000000000001</v>
      </c>
      <c r="M143" s="355">
        <v>3.6984699999999999</v>
      </c>
      <c r="N143" s="1"/>
      <c r="O143" s="1"/>
    </row>
    <row r="144" spans="1:15" ht="12.75" customHeight="1">
      <c r="A144" s="30">
        <v>134</v>
      </c>
      <c r="B144" s="384" t="s">
        <v>356</v>
      </c>
      <c r="C144" s="355">
        <v>340.95</v>
      </c>
      <c r="D144" s="356">
        <v>338.3</v>
      </c>
      <c r="E144" s="356">
        <v>334.65000000000003</v>
      </c>
      <c r="F144" s="356">
        <v>328.35</v>
      </c>
      <c r="G144" s="356">
        <v>324.70000000000005</v>
      </c>
      <c r="H144" s="356">
        <v>344.6</v>
      </c>
      <c r="I144" s="356">
        <v>348.25</v>
      </c>
      <c r="J144" s="356">
        <v>354.55</v>
      </c>
      <c r="K144" s="355">
        <v>341.95</v>
      </c>
      <c r="L144" s="355">
        <v>332</v>
      </c>
      <c r="M144" s="355">
        <v>4.2498300000000002</v>
      </c>
      <c r="N144" s="1"/>
      <c r="O144" s="1"/>
    </row>
    <row r="145" spans="1:15" ht="12.75" customHeight="1">
      <c r="A145" s="30">
        <v>135</v>
      </c>
      <c r="B145" s="384" t="s">
        <v>255</v>
      </c>
      <c r="C145" s="355">
        <v>494.9</v>
      </c>
      <c r="D145" s="356">
        <v>495.56666666666666</v>
      </c>
      <c r="E145" s="356">
        <v>488.33333333333331</v>
      </c>
      <c r="F145" s="356">
        <v>481.76666666666665</v>
      </c>
      <c r="G145" s="356">
        <v>474.5333333333333</v>
      </c>
      <c r="H145" s="356">
        <v>502.13333333333333</v>
      </c>
      <c r="I145" s="356">
        <v>509.36666666666667</v>
      </c>
      <c r="J145" s="356">
        <v>515.93333333333339</v>
      </c>
      <c r="K145" s="355">
        <v>502.8</v>
      </c>
      <c r="L145" s="355">
        <v>489</v>
      </c>
      <c r="M145" s="355">
        <v>2.4216299999999999</v>
      </c>
      <c r="N145" s="1"/>
      <c r="O145" s="1"/>
    </row>
    <row r="146" spans="1:15" ht="12.75" customHeight="1">
      <c r="A146" s="30">
        <v>136</v>
      </c>
      <c r="B146" s="384" t="s">
        <v>256</v>
      </c>
      <c r="C146" s="355">
        <v>1640.3</v>
      </c>
      <c r="D146" s="356">
        <v>1637.25</v>
      </c>
      <c r="E146" s="356">
        <v>1614.8</v>
      </c>
      <c r="F146" s="356">
        <v>1589.3</v>
      </c>
      <c r="G146" s="356">
        <v>1566.85</v>
      </c>
      <c r="H146" s="356">
        <v>1662.75</v>
      </c>
      <c r="I146" s="356">
        <v>1685.1999999999998</v>
      </c>
      <c r="J146" s="356">
        <v>1710.7</v>
      </c>
      <c r="K146" s="355">
        <v>1659.7</v>
      </c>
      <c r="L146" s="355">
        <v>1611.75</v>
      </c>
      <c r="M146" s="355">
        <v>0.68555999999999995</v>
      </c>
      <c r="N146" s="1"/>
      <c r="O146" s="1"/>
    </row>
    <row r="147" spans="1:15" ht="12.75" customHeight="1">
      <c r="A147" s="30">
        <v>137</v>
      </c>
      <c r="B147" s="384" t="s">
        <v>357</v>
      </c>
      <c r="C147" s="355">
        <v>69.45</v>
      </c>
      <c r="D147" s="356">
        <v>69.583333333333329</v>
      </c>
      <c r="E147" s="356">
        <v>68.916666666666657</v>
      </c>
      <c r="F147" s="356">
        <v>68.383333333333326</v>
      </c>
      <c r="G147" s="356">
        <v>67.716666666666654</v>
      </c>
      <c r="H147" s="356">
        <v>70.11666666666666</v>
      </c>
      <c r="I147" s="356">
        <v>70.783333333333317</v>
      </c>
      <c r="J147" s="356">
        <v>71.316666666666663</v>
      </c>
      <c r="K147" s="355">
        <v>70.25</v>
      </c>
      <c r="L147" s="355">
        <v>69.05</v>
      </c>
      <c r="M147" s="355">
        <v>9.9687599999999996</v>
      </c>
      <c r="N147" s="1"/>
      <c r="O147" s="1"/>
    </row>
    <row r="148" spans="1:15" ht="12.75" customHeight="1">
      <c r="A148" s="30">
        <v>138</v>
      </c>
      <c r="B148" s="384" t="s">
        <v>354</v>
      </c>
      <c r="C148" s="355">
        <v>191.4</v>
      </c>
      <c r="D148" s="356">
        <v>191.26666666666665</v>
      </c>
      <c r="E148" s="356">
        <v>190.0333333333333</v>
      </c>
      <c r="F148" s="356">
        <v>188.66666666666666</v>
      </c>
      <c r="G148" s="356">
        <v>187.43333333333331</v>
      </c>
      <c r="H148" s="356">
        <v>192.6333333333333</v>
      </c>
      <c r="I148" s="356">
        <v>193.86666666666665</v>
      </c>
      <c r="J148" s="356">
        <v>195.23333333333329</v>
      </c>
      <c r="K148" s="355">
        <v>192.5</v>
      </c>
      <c r="L148" s="355">
        <v>189.9</v>
      </c>
      <c r="M148" s="355">
        <v>0.54851000000000005</v>
      </c>
      <c r="N148" s="1"/>
      <c r="O148" s="1"/>
    </row>
    <row r="149" spans="1:15" ht="12.75" customHeight="1">
      <c r="A149" s="30">
        <v>139</v>
      </c>
      <c r="B149" s="384" t="s">
        <v>358</v>
      </c>
      <c r="C149" s="355">
        <v>112.3</v>
      </c>
      <c r="D149" s="356">
        <v>111.59999999999998</v>
      </c>
      <c r="E149" s="356">
        <v>110.29999999999995</v>
      </c>
      <c r="F149" s="356">
        <v>108.29999999999997</v>
      </c>
      <c r="G149" s="356">
        <v>106.99999999999994</v>
      </c>
      <c r="H149" s="356">
        <v>113.59999999999997</v>
      </c>
      <c r="I149" s="356">
        <v>114.9</v>
      </c>
      <c r="J149" s="356">
        <v>116.89999999999998</v>
      </c>
      <c r="K149" s="355">
        <v>112.9</v>
      </c>
      <c r="L149" s="355">
        <v>109.6</v>
      </c>
      <c r="M149" s="355">
        <v>5.4501999999999997</v>
      </c>
      <c r="N149" s="1"/>
      <c r="O149" s="1"/>
    </row>
    <row r="150" spans="1:15" ht="12.75" customHeight="1">
      <c r="A150" s="30">
        <v>140</v>
      </c>
      <c r="B150" s="384" t="s">
        <v>834</v>
      </c>
      <c r="C150" s="355">
        <v>55.75</v>
      </c>
      <c r="D150" s="356">
        <v>55.516666666666673</v>
      </c>
      <c r="E150" s="356">
        <v>55.033333333333346</v>
      </c>
      <c r="F150" s="356">
        <v>54.31666666666667</v>
      </c>
      <c r="G150" s="356">
        <v>53.833333333333343</v>
      </c>
      <c r="H150" s="356">
        <v>56.233333333333348</v>
      </c>
      <c r="I150" s="356">
        <v>56.716666666666683</v>
      </c>
      <c r="J150" s="356">
        <v>57.433333333333351</v>
      </c>
      <c r="K150" s="355">
        <v>56</v>
      </c>
      <c r="L150" s="355">
        <v>54.8</v>
      </c>
      <c r="M150" s="355">
        <v>4.5241499999999997</v>
      </c>
      <c r="N150" s="1"/>
      <c r="O150" s="1"/>
    </row>
    <row r="151" spans="1:15" ht="12.75" customHeight="1">
      <c r="A151" s="30">
        <v>141</v>
      </c>
      <c r="B151" s="384" t="s">
        <v>359</v>
      </c>
      <c r="C151" s="355">
        <v>696.4</v>
      </c>
      <c r="D151" s="356">
        <v>697.2166666666667</v>
      </c>
      <c r="E151" s="356">
        <v>685.18333333333339</v>
      </c>
      <c r="F151" s="356">
        <v>673.9666666666667</v>
      </c>
      <c r="G151" s="356">
        <v>661.93333333333339</v>
      </c>
      <c r="H151" s="356">
        <v>708.43333333333339</v>
      </c>
      <c r="I151" s="356">
        <v>720.4666666666667</v>
      </c>
      <c r="J151" s="356">
        <v>731.68333333333339</v>
      </c>
      <c r="K151" s="355">
        <v>709.25</v>
      </c>
      <c r="L151" s="355">
        <v>686</v>
      </c>
      <c r="M151" s="355">
        <v>0.38818999999999998</v>
      </c>
      <c r="N151" s="1"/>
      <c r="O151" s="1"/>
    </row>
    <row r="152" spans="1:15" ht="12.75" customHeight="1">
      <c r="A152" s="30">
        <v>142</v>
      </c>
      <c r="B152" s="384" t="s">
        <v>101</v>
      </c>
      <c r="C152" s="355">
        <v>1847.85</v>
      </c>
      <c r="D152" s="356">
        <v>1848.0999999999997</v>
      </c>
      <c r="E152" s="356">
        <v>1837.3499999999995</v>
      </c>
      <c r="F152" s="356">
        <v>1826.8499999999997</v>
      </c>
      <c r="G152" s="356">
        <v>1816.0999999999995</v>
      </c>
      <c r="H152" s="356">
        <v>1858.5999999999995</v>
      </c>
      <c r="I152" s="356">
        <v>1869.35</v>
      </c>
      <c r="J152" s="356">
        <v>1879.8499999999995</v>
      </c>
      <c r="K152" s="355">
        <v>1858.85</v>
      </c>
      <c r="L152" s="355">
        <v>1837.6</v>
      </c>
      <c r="M152" s="355">
        <v>4.4523700000000002</v>
      </c>
      <c r="N152" s="1"/>
      <c r="O152" s="1"/>
    </row>
    <row r="153" spans="1:15" ht="12.75" customHeight="1">
      <c r="A153" s="30">
        <v>143</v>
      </c>
      <c r="B153" s="384" t="s">
        <v>102</v>
      </c>
      <c r="C153" s="355">
        <v>175.05</v>
      </c>
      <c r="D153" s="356">
        <v>175.33333333333334</v>
      </c>
      <c r="E153" s="356">
        <v>172.01666666666668</v>
      </c>
      <c r="F153" s="356">
        <v>168.98333333333335</v>
      </c>
      <c r="G153" s="356">
        <v>165.66666666666669</v>
      </c>
      <c r="H153" s="356">
        <v>178.36666666666667</v>
      </c>
      <c r="I153" s="356">
        <v>181.68333333333334</v>
      </c>
      <c r="J153" s="356">
        <v>184.71666666666667</v>
      </c>
      <c r="K153" s="355">
        <v>178.65</v>
      </c>
      <c r="L153" s="355">
        <v>172.3</v>
      </c>
      <c r="M153" s="355">
        <v>68.925460000000001</v>
      </c>
      <c r="N153" s="1"/>
      <c r="O153" s="1"/>
    </row>
    <row r="154" spans="1:15" ht="12.75" customHeight="1">
      <c r="A154" s="30">
        <v>144</v>
      </c>
      <c r="B154" s="384" t="s">
        <v>835</v>
      </c>
      <c r="C154" s="355">
        <v>138.15</v>
      </c>
      <c r="D154" s="356">
        <v>139.15</v>
      </c>
      <c r="E154" s="356">
        <v>133.70000000000002</v>
      </c>
      <c r="F154" s="356">
        <v>129.25</v>
      </c>
      <c r="G154" s="356">
        <v>123.80000000000001</v>
      </c>
      <c r="H154" s="356">
        <v>143.60000000000002</v>
      </c>
      <c r="I154" s="356">
        <v>149.05000000000001</v>
      </c>
      <c r="J154" s="356">
        <v>153.50000000000003</v>
      </c>
      <c r="K154" s="355">
        <v>144.6</v>
      </c>
      <c r="L154" s="355">
        <v>134.69999999999999</v>
      </c>
      <c r="M154" s="355">
        <v>7.5277599999999998</v>
      </c>
      <c r="N154" s="1"/>
      <c r="O154" s="1"/>
    </row>
    <row r="155" spans="1:15" ht="12.75" customHeight="1">
      <c r="A155" s="30">
        <v>145</v>
      </c>
      <c r="B155" s="384" t="s">
        <v>360</v>
      </c>
      <c r="C155" s="355">
        <v>292.39999999999998</v>
      </c>
      <c r="D155" s="356">
        <v>292.66666666666669</v>
      </c>
      <c r="E155" s="356">
        <v>290.73333333333335</v>
      </c>
      <c r="F155" s="356">
        <v>289.06666666666666</v>
      </c>
      <c r="G155" s="356">
        <v>287.13333333333333</v>
      </c>
      <c r="H155" s="356">
        <v>294.33333333333337</v>
      </c>
      <c r="I155" s="356">
        <v>296.26666666666665</v>
      </c>
      <c r="J155" s="356">
        <v>297.93333333333339</v>
      </c>
      <c r="K155" s="355">
        <v>294.60000000000002</v>
      </c>
      <c r="L155" s="355">
        <v>291</v>
      </c>
      <c r="M155" s="355">
        <v>0.58975</v>
      </c>
      <c r="N155" s="1"/>
      <c r="O155" s="1"/>
    </row>
    <row r="156" spans="1:15" ht="12.75" customHeight="1">
      <c r="A156" s="30">
        <v>146</v>
      </c>
      <c r="B156" s="384" t="s">
        <v>103</v>
      </c>
      <c r="C156" s="355">
        <v>100.25</v>
      </c>
      <c r="D156" s="356">
        <v>100.16666666666667</v>
      </c>
      <c r="E156" s="356">
        <v>98.333333333333343</v>
      </c>
      <c r="F156" s="356">
        <v>96.416666666666671</v>
      </c>
      <c r="G156" s="356">
        <v>94.583333333333343</v>
      </c>
      <c r="H156" s="356">
        <v>102.08333333333334</v>
      </c>
      <c r="I156" s="356">
        <v>103.91666666666669</v>
      </c>
      <c r="J156" s="356">
        <v>105.83333333333334</v>
      </c>
      <c r="K156" s="355">
        <v>102</v>
      </c>
      <c r="L156" s="355">
        <v>98.25</v>
      </c>
      <c r="M156" s="355">
        <v>145.25051999999999</v>
      </c>
      <c r="N156" s="1"/>
      <c r="O156" s="1"/>
    </row>
    <row r="157" spans="1:15" ht="12.75" customHeight="1">
      <c r="A157" s="30">
        <v>147</v>
      </c>
      <c r="B157" s="384" t="s">
        <v>362</v>
      </c>
      <c r="C157" s="355">
        <v>487.45</v>
      </c>
      <c r="D157" s="356">
        <v>490.8</v>
      </c>
      <c r="E157" s="356">
        <v>479.1</v>
      </c>
      <c r="F157" s="356">
        <v>470.75</v>
      </c>
      <c r="G157" s="356">
        <v>459.05</v>
      </c>
      <c r="H157" s="356">
        <v>499.15000000000003</v>
      </c>
      <c r="I157" s="356">
        <v>510.84999999999997</v>
      </c>
      <c r="J157" s="356">
        <v>519.20000000000005</v>
      </c>
      <c r="K157" s="355">
        <v>502.5</v>
      </c>
      <c r="L157" s="355">
        <v>482.45</v>
      </c>
      <c r="M157" s="355">
        <v>1.0376000000000001</v>
      </c>
      <c r="N157" s="1"/>
      <c r="O157" s="1"/>
    </row>
    <row r="158" spans="1:15" ht="12.75" customHeight="1">
      <c r="A158" s="30">
        <v>148</v>
      </c>
      <c r="B158" s="384" t="s">
        <v>361</v>
      </c>
      <c r="C158" s="355">
        <v>3831.65</v>
      </c>
      <c r="D158" s="356">
        <v>3852.8833333333337</v>
      </c>
      <c r="E158" s="356">
        <v>3783.8166666666675</v>
      </c>
      <c r="F158" s="356">
        <v>3735.983333333334</v>
      </c>
      <c r="G158" s="356">
        <v>3666.9166666666679</v>
      </c>
      <c r="H158" s="356">
        <v>3900.7166666666672</v>
      </c>
      <c r="I158" s="356">
        <v>3969.7833333333338</v>
      </c>
      <c r="J158" s="356">
        <v>4017.6166666666668</v>
      </c>
      <c r="K158" s="355">
        <v>3921.95</v>
      </c>
      <c r="L158" s="355">
        <v>3805.05</v>
      </c>
      <c r="M158" s="355">
        <v>0.1376</v>
      </c>
      <c r="N158" s="1"/>
      <c r="O158" s="1"/>
    </row>
    <row r="159" spans="1:15" ht="12.75" customHeight="1">
      <c r="A159" s="30">
        <v>149</v>
      </c>
      <c r="B159" s="384" t="s">
        <v>363</v>
      </c>
      <c r="C159" s="355">
        <v>178.2</v>
      </c>
      <c r="D159" s="356">
        <v>176.81666666666669</v>
      </c>
      <c r="E159" s="356">
        <v>170.63333333333338</v>
      </c>
      <c r="F159" s="356">
        <v>163.06666666666669</v>
      </c>
      <c r="G159" s="356">
        <v>156.88333333333338</v>
      </c>
      <c r="H159" s="356">
        <v>184.38333333333338</v>
      </c>
      <c r="I159" s="356">
        <v>190.56666666666672</v>
      </c>
      <c r="J159" s="356">
        <v>198.13333333333338</v>
      </c>
      <c r="K159" s="355">
        <v>183</v>
      </c>
      <c r="L159" s="355">
        <v>169.25</v>
      </c>
      <c r="M159" s="355">
        <v>12.87571</v>
      </c>
      <c r="N159" s="1"/>
      <c r="O159" s="1"/>
    </row>
    <row r="160" spans="1:15" ht="12.75" customHeight="1">
      <c r="A160" s="30">
        <v>150</v>
      </c>
      <c r="B160" s="384" t="s">
        <v>380</v>
      </c>
      <c r="C160" s="355">
        <v>2966.15</v>
      </c>
      <c r="D160" s="356">
        <v>2903.3833333333332</v>
      </c>
      <c r="E160" s="356">
        <v>2812.7666666666664</v>
      </c>
      <c r="F160" s="356">
        <v>2659.3833333333332</v>
      </c>
      <c r="G160" s="356">
        <v>2568.7666666666664</v>
      </c>
      <c r="H160" s="356">
        <v>3056.7666666666664</v>
      </c>
      <c r="I160" s="356">
        <v>3147.3833333333332</v>
      </c>
      <c r="J160" s="356">
        <v>3300.7666666666664</v>
      </c>
      <c r="K160" s="355">
        <v>2994</v>
      </c>
      <c r="L160" s="355">
        <v>2750</v>
      </c>
      <c r="M160" s="355">
        <v>2.82497</v>
      </c>
      <c r="N160" s="1"/>
      <c r="O160" s="1"/>
    </row>
    <row r="161" spans="1:15" ht="12.75" customHeight="1">
      <c r="A161" s="30">
        <v>151</v>
      </c>
      <c r="B161" s="384" t="s">
        <v>257</v>
      </c>
      <c r="C161" s="355">
        <v>275.45</v>
      </c>
      <c r="D161" s="356">
        <v>275.18333333333334</v>
      </c>
      <c r="E161" s="356">
        <v>271.4666666666667</v>
      </c>
      <c r="F161" s="356">
        <v>267.48333333333335</v>
      </c>
      <c r="G161" s="356">
        <v>263.76666666666671</v>
      </c>
      <c r="H161" s="356">
        <v>279.16666666666669</v>
      </c>
      <c r="I161" s="356">
        <v>282.88333333333327</v>
      </c>
      <c r="J161" s="356">
        <v>286.86666666666667</v>
      </c>
      <c r="K161" s="355">
        <v>278.89999999999998</v>
      </c>
      <c r="L161" s="355">
        <v>271.2</v>
      </c>
      <c r="M161" s="355">
        <v>9.9460200000000007</v>
      </c>
      <c r="N161" s="1"/>
      <c r="O161" s="1"/>
    </row>
    <row r="162" spans="1:15" ht="12.75" customHeight="1">
      <c r="A162" s="30">
        <v>152</v>
      </c>
      <c r="B162" s="384" t="s">
        <v>366</v>
      </c>
      <c r="C162" s="355">
        <v>49.2</v>
      </c>
      <c r="D162" s="356">
        <v>51.216666666666661</v>
      </c>
      <c r="E162" s="356">
        <v>46.533333333333324</v>
      </c>
      <c r="F162" s="356">
        <v>43.86666666666666</v>
      </c>
      <c r="G162" s="356">
        <v>39.183333333333323</v>
      </c>
      <c r="H162" s="356">
        <v>53.883333333333326</v>
      </c>
      <c r="I162" s="356">
        <v>58.566666666666663</v>
      </c>
      <c r="J162" s="356">
        <v>61.233333333333327</v>
      </c>
      <c r="K162" s="355">
        <v>55.9</v>
      </c>
      <c r="L162" s="355">
        <v>48.55</v>
      </c>
      <c r="M162" s="355">
        <v>79.299599999999998</v>
      </c>
      <c r="N162" s="1"/>
      <c r="O162" s="1"/>
    </row>
    <row r="163" spans="1:15" ht="12.75" customHeight="1">
      <c r="A163" s="30">
        <v>153</v>
      </c>
      <c r="B163" s="384" t="s">
        <v>364</v>
      </c>
      <c r="C163" s="355">
        <v>160.6</v>
      </c>
      <c r="D163" s="356">
        <v>159.93333333333331</v>
      </c>
      <c r="E163" s="356">
        <v>157.16666666666663</v>
      </c>
      <c r="F163" s="356">
        <v>153.73333333333332</v>
      </c>
      <c r="G163" s="356">
        <v>150.96666666666664</v>
      </c>
      <c r="H163" s="356">
        <v>163.36666666666662</v>
      </c>
      <c r="I163" s="356">
        <v>166.13333333333333</v>
      </c>
      <c r="J163" s="356">
        <v>169.56666666666661</v>
      </c>
      <c r="K163" s="355">
        <v>162.69999999999999</v>
      </c>
      <c r="L163" s="355">
        <v>156.5</v>
      </c>
      <c r="M163" s="355">
        <v>36.094230000000003</v>
      </c>
      <c r="N163" s="1"/>
      <c r="O163" s="1"/>
    </row>
    <row r="164" spans="1:15" ht="12.75" customHeight="1">
      <c r="A164" s="30">
        <v>154</v>
      </c>
      <c r="B164" s="384" t="s">
        <v>379</v>
      </c>
      <c r="C164" s="355">
        <v>211.35</v>
      </c>
      <c r="D164" s="356">
        <v>211.21666666666667</v>
      </c>
      <c r="E164" s="356">
        <v>205.13333333333333</v>
      </c>
      <c r="F164" s="356">
        <v>198.91666666666666</v>
      </c>
      <c r="G164" s="356">
        <v>192.83333333333331</v>
      </c>
      <c r="H164" s="356">
        <v>217.43333333333334</v>
      </c>
      <c r="I164" s="356">
        <v>223.51666666666665</v>
      </c>
      <c r="J164" s="356">
        <v>229.73333333333335</v>
      </c>
      <c r="K164" s="355">
        <v>217.3</v>
      </c>
      <c r="L164" s="355">
        <v>205</v>
      </c>
      <c r="M164" s="355">
        <v>8.0446500000000007</v>
      </c>
      <c r="N164" s="1"/>
      <c r="O164" s="1"/>
    </row>
    <row r="165" spans="1:15" ht="12.75" customHeight="1">
      <c r="A165" s="30">
        <v>155</v>
      </c>
      <c r="B165" s="384" t="s">
        <v>104</v>
      </c>
      <c r="C165" s="355">
        <v>147.5</v>
      </c>
      <c r="D165" s="356">
        <v>146.54999999999998</v>
      </c>
      <c r="E165" s="356">
        <v>145.09999999999997</v>
      </c>
      <c r="F165" s="356">
        <v>142.69999999999999</v>
      </c>
      <c r="G165" s="356">
        <v>141.24999999999997</v>
      </c>
      <c r="H165" s="356">
        <v>148.94999999999996</v>
      </c>
      <c r="I165" s="356">
        <v>150.39999999999995</v>
      </c>
      <c r="J165" s="356">
        <v>152.79999999999995</v>
      </c>
      <c r="K165" s="355">
        <v>148</v>
      </c>
      <c r="L165" s="355">
        <v>144.15</v>
      </c>
      <c r="M165" s="355">
        <v>102.41254000000001</v>
      </c>
      <c r="N165" s="1"/>
      <c r="O165" s="1"/>
    </row>
    <row r="166" spans="1:15" ht="12.75" customHeight="1">
      <c r="A166" s="30">
        <v>156</v>
      </c>
      <c r="B166" s="384" t="s">
        <v>368</v>
      </c>
      <c r="C166" s="355">
        <v>3172.7</v>
      </c>
      <c r="D166" s="356">
        <v>3174.1166666666663</v>
      </c>
      <c r="E166" s="356">
        <v>3128.2833333333328</v>
      </c>
      <c r="F166" s="356">
        <v>3083.8666666666663</v>
      </c>
      <c r="G166" s="356">
        <v>3038.0333333333328</v>
      </c>
      <c r="H166" s="356">
        <v>3218.5333333333328</v>
      </c>
      <c r="I166" s="356">
        <v>3264.3666666666659</v>
      </c>
      <c r="J166" s="356">
        <v>3308.7833333333328</v>
      </c>
      <c r="K166" s="355">
        <v>3219.95</v>
      </c>
      <c r="L166" s="355">
        <v>3129.7</v>
      </c>
      <c r="M166" s="355">
        <v>0.13725999999999999</v>
      </c>
      <c r="N166" s="1"/>
      <c r="O166" s="1"/>
    </row>
    <row r="167" spans="1:15" ht="12.75" customHeight="1">
      <c r="A167" s="30">
        <v>157</v>
      </c>
      <c r="B167" s="384" t="s">
        <v>369</v>
      </c>
      <c r="C167" s="355">
        <v>3154.65</v>
      </c>
      <c r="D167" s="356">
        <v>3148.3833333333337</v>
      </c>
      <c r="E167" s="356">
        <v>3110.8166666666675</v>
      </c>
      <c r="F167" s="356">
        <v>3066.983333333334</v>
      </c>
      <c r="G167" s="356">
        <v>3029.4166666666679</v>
      </c>
      <c r="H167" s="356">
        <v>3192.2166666666672</v>
      </c>
      <c r="I167" s="356">
        <v>3229.7833333333338</v>
      </c>
      <c r="J167" s="356">
        <v>3273.6166666666668</v>
      </c>
      <c r="K167" s="355">
        <v>3185.95</v>
      </c>
      <c r="L167" s="355">
        <v>3104.55</v>
      </c>
      <c r="M167" s="355">
        <v>0.10042</v>
      </c>
      <c r="N167" s="1"/>
      <c r="O167" s="1"/>
    </row>
    <row r="168" spans="1:15" ht="12.75" customHeight="1">
      <c r="A168" s="30">
        <v>158</v>
      </c>
      <c r="B168" s="384" t="s">
        <v>375</v>
      </c>
      <c r="C168" s="355">
        <v>313.5</v>
      </c>
      <c r="D168" s="356">
        <v>314.34999999999997</v>
      </c>
      <c r="E168" s="356">
        <v>311.44999999999993</v>
      </c>
      <c r="F168" s="356">
        <v>309.39999999999998</v>
      </c>
      <c r="G168" s="356">
        <v>306.49999999999994</v>
      </c>
      <c r="H168" s="356">
        <v>316.39999999999992</v>
      </c>
      <c r="I168" s="356">
        <v>319.2999999999999</v>
      </c>
      <c r="J168" s="356">
        <v>321.34999999999991</v>
      </c>
      <c r="K168" s="355">
        <v>317.25</v>
      </c>
      <c r="L168" s="355">
        <v>312.3</v>
      </c>
      <c r="M168" s="355">
        <v>0.93716999999999995</v>
      </c>
      <c r="N168" s="1"/>
      <c r="O168" s="1"/>
    </row>
    <row r="169" spans="1:15" ht="12.75" customHeight="1">
      <c r="A169" s="30">
        <v>159</v>
      </c>
      <c r="B169" s="384" t="s">
        <v>370</v>
      </c>
      <c r="C169" s="355">
        <v>139.9</v>
      </c>
      <c r="D169" s="356">
        <v>142.45000000000002</v>
      </c>
      <c r="E169" s="356">
        <v>136.55000000000004</v>
      </c>
      <c r="F169" s="356">
        <v>133.20000000000002</v>
      </c>
      <c r="G169" s="356">
        <v>127.30000000000004</v>
      </c>
      <c r="H169" s="356">
        <v>145.80000000000004</v>
      </c>
      <c r="I169" s="356">
        <v>151.70000000000002</v>
      </c>
      <c r="J169" s="356">
        <v>155.05000000000004</v>
      </c>
      <c r="K169" s="355">
        <v>148.35</v>
      </c>
      <c r="L169" s="355">
        <v>139.1</v>
      </c>
      <c r="M169" s="355">
        <v>24.00882</v>
      </c>
      <c r="N169" s="1"/>
      <c r="O169" s="1"/>
    </row>
    <row r="170" spans="1:15" ht="12.75" customHeight="1">
      <c r="A170" s="30">
        <v>160</v>
      </c>
      <c r="B170" s="384" t="s">
        <v>371</v>
      </c>
      <c r="C170" s="355">
        <v>5275.9</v>
      </c>
      <c r="D170" s="356">
        <v>5266.4333333333334</v>
      </c>
      <c r="E170" s="356">
        <v>5231.4666666666672</v>
      </c>
      <c r="F170" s="356">
        <v>5187.0333333333338</v>
      </c>
      <c r="G170" s="356">
        <v>5152.0666666666675</v>
      </c>
      <c r="H170" s="356">
        <v>5310.8666666666668</v>
      </c>
      <c r="I170" s="356">
        <v>5345.8333333333321</v>
      </c>
      <c r="J170" s="356">
        <v>5390.2666666666664</v>
      </c>
      <c r="K170" s="355">
        <v>5301.4</v>
      </c>
      <c r="L170" s="355">
        <v>5222</v>
      </c>
      <c r="M170" s="355">
        <v>4.9329999999999999E-2</v>
      </c>
      <c r="N170" s="1"/>
      <c r="O170" s="1"/>
    </row>
    <row r="171" spans="1:15" ht="12.75" customHeight="1">
      <c r="A171" s="30">
        <v>161</v>
      </c>
      <c r="B171" s="384" t="s">
        <v>258</v>
      </c>
      <c r="C171" s="355">
        <v>3512.95</v>
      </c>
      <c r="D171" s="356">
        <v>3470.65</v>
      </c>
      <c r="E171" s="356">
        <v>3407.3</v>
      </c>
      <c r="F171" s="356">
        <v>3301.65</v>
      </c>
      <c r="G171" s="356">
        <v>3238.3</v>
      </c>
      <c r="H171" s="356">
        <v>3576.3</v>
      </c>
      <c r="I171" s="356">
        <v>3639.6499999999996</v>
      </c>
      <c r="J171" s="356">
        <v>3745.3</v>
      </c>
      <c r="K171" s="355">
        <v>3534</v>
      </c>
      <c r="L171" s="355">
        <v>3365</v>
      </c>
      <c r="M171" s="355">
        <v>2.87792</v>
      </c>
      <c r="N171" s="1"/>
      <c r="O171" s="1"/>
    </row>
    <row r="172" spans="1:15" ht="12.75" customHeight="1">
      <c r="A172" s="30">
        <v>162</v>
      </c>
      <c r="B172" s="384" t="s">
        <v>372</v>
      </c>
      <c r="C172" s="355">
        <v>1536.25</v>
      </c>
      <c r="D172" s="356">
        <v>1554.3833333333332</v>
      </c>
      <c r="E172" s="356">
        <v>1514.8666666666663</v>
      </c>
      <c r="F172" s="356">
        <v>1493.4833333333331</v>
      </c>
      <c r="G172" s="356">
        <v>1453.9666666666662</v>
      </c>
      <c r="H172" s="356">
        <v>1575.7666666666664</v>
      </c>
      <c r="I172" s="356">
        <v>1615.2833333333333</v>
      </c>
      <c r="J172" s="356">
        <v>1636.6666666666665</v>
      </c>
      <c r="K172" s="355">
        <v>1593.9</v>
      </c>
      <c r="L172" s="355">
        <v>1533</v>
      </c>
      <c r="M172" s="355">
        <v>0.55830999999999997</v>
      </c>
      <c r="N172" s="1"/>
      <c r="O172" s="1"/>
    </row>
    <row r="173" spans="1:15" ht="12.75" customHeight="1">
      <c r="A173" s="30">
        <v>163</v>
      </c>
      <c r="B173" s="384" t="s">
        <v>105</v>
      </c>
      <c r="C173" s="355">
        <v>494.45</v>
      </c>
      <c r="D173" s="356">
        <v>492.76666666666665</v>
      </c>
      <c r="E173" s="356">
        <v>489.88333333333333</v>
      </c>
      <c r="F173" s="356">
        <v>485.31666666666666</v>
      </c>
      <c r="G173" s="356">
        <v>482.43333333333334</v>
      </c>
      <c r="H173" s="356">
        <v>497.33333333333331</v>
      </c>
      <c r="I173" s="356">
        <v>500.21666666666664</v>
      </c>
      <c r="J173" s="356">
        <v>504.7833333333333</v>
      </c>
      <c r="K173" s="355">
        <v>495.65</v>
      </c>
      <c r="L173" s="355">
        <v>488.2</v>
      </c>
      <c r="M173" s="355">
        <v>4.6788699999999999</v>
      </c>
      <c r="N173" s="1"/>
      <c r="O173" s="1"/>
    </row>
    <row r="174" spans="1:15" ht="12.75" customHeight="1">
      <c r="A174" s="30">
        <v>164</v>
      </c>
      <c r="B174" s="384" t="s">
        <v>367</v>
      </c>
      <c r="C174" s="355">
        <v>5102.2</v>
      </c>
      <c r="D174" s="356">
        <v>5085.7333333333336</v>
      </c>
      <c r="E174" s="356">
        <v>5011.4666666666672</v>
      </c>
      <c r="F174" s="356">
        <v>4920.7333333333336</v>
      </c>
      <c r="G174" s="356">
        <v>4846.4666666666672</v>
      </c>
      <c r="H174" s="356">
        <v>5176.4666666666672</v>
      </c>
      <c r="I174" s="356">
        <v>5250.7333333333336</v>
      </c>
      <c r="J174" s="356">
        <v>5341.4666666666672</v>
      </c>
      <c r="K174" s="355">
        <v>5160</v>
      </c>
      <c r="L174" s="355">
        <v>4995</v>
      </c>
      <c r="M174" s="355">
        <v>0.41835</v>
      </c>
      <c r="N174" s="1"/>
      <c r="O174" s="1"/>
    </row>
    <row r="175" spans="1:15" ht="12.75" customHeight="1">
      <c r="A175" s="30">
        <v>165</v>
      </c>
      <c r="B175" s="384" t="s">
        <v>107</v>
      </c>
      <c r="C175" s="355">
        <v>42.4</v>
      </c>
      <c r="D175" s="356">
        <v>42.616666666666667</v>
      </c>
      <c r="E175" s="356">
        <v>41.483333333333334</v>
      </c>
      <c r="F175" s="356">
        <v>40.56666666666667</v>
      </c>
      <c r="G175" s="356">
        <v>39.433333333333337</v>
      </c>
      <c r="H175" s="356">
        <v>43.533333333333331</v>
      </c>
      <c r="I175" s="356">
        <v>44.666666666666671</v>
      </c>
      <c r="J175" s="356">
        <v>45.583333333333329</v>
      </c>
      <c r="K175" s="355">
        <v>43.75</v>
      </c>
      <c r="L175" s="355">
        <v>41.7</v>
      </c>
      <c r="M175" s="355">
        <v>350.4153</v>
      </c>
      <c r="N175" s="1"/>
      <c r="O175" s="1"/>
    </row>
    <row r="176" spans="1:15" ht="12.75" customHeight="1">
      <c r="A176" s="30">
        <v>166</v>
      </c>
      <c r="B176" s="384" t="s">
        <v>381</v>
      </c>
      <c r="C176" s="355">
        <v>464.25</v>
      </c>
      <c r="D176" s="356">
        <v>465.10000000000008</v>
      </c>
      <c r="E176" s="356">
        <v>454.25000000000017</v>
      </c>
      <c r="F176" s="356">
        <v>444.25000000000011</v>
      </c>
      <c r="G176" s="356">
        <v>433.4000000000002</v>
      </c>
      <c r="H176" s="356">
        <v>475.10000000000014</v>
      </c>
      <c r="I176" s="356">
        <v>485.95000000000005</v>
      </c>
      <c r="J176" s="356">
        <v>495.9500000000001</v>
      </c>
      <c r="K176" s="355">
        <v>475.95</v>
      </c>
      <c r="L176" s="355">
        <v>455.1</v>
      </c>
      <c r="M176" s="355">
        <v>10.596539999999999</v>
      </c>
      <c r="N176" s="1"/>
      <c r="O176" s="1"/>
    </row>
    <row r="177" spans="1:15" ht="12.75" customHeight="1">
      <c r="A177" s="30">
        <v>167</v>
      </c>
      <c r="B177" s="384" t="s">
        <v>373</v>
      </c>
      <c r="C177" s="355">
        <v>1139.5</v>
      </c>
      <c r="D177" s="356">
        <v>1132</v>
      </c>
      <c r="E177" s="356">
        <v>1099.7</v>
      </c>
      <c r="F177" s="356">
        <v>1059.9000000000001</v>
      </c>
      <c r="G177" s="356">
        <v>1027.6000000000001</v>
      </c>
      <c r="H177" s="356">
        <v>1171.8</v>
      </c>
      <c r="I177" s="356">
        <v>1204.1000000000001</v>
      </c>
      <c r="J177" s="356">
        <v>1243.8999999999999</v>
      </c>
      <c r="K177" s="355">
        <v>1164.3</v>
      </c>
      <c r="L177" s="355">
        <v>1092.2</v>
      </c>
      <c r="M177" s="355">
        <v>0.58757999999999999</v>
      </c>
      <c r="N177" s="1"/>
      <c r="O177" s="1"/>
    </row>
    <row r="178" spans="1:15" ht="12.75" customHeight="1">
      <c r="A178" s="30">
        <v>168</v>
      </c>
      <c r="B178" s="384" t="s">
        <v>259</v>
      </c>
      <c r="C178" s="355">
        <v>524.85</v>
      </c>
      <c r="D178" s="356">
        <v>531.11666666666667</v>
      </c>
      <c r="E178" s="356">
        <v>517.23333333333335</v>
      </c>
      <c r="F178" s="356">
        <v>509.61666666666667</v>
      </c>
      <c r="G178" s="356">
        <v>495.73333333333335</v>
      </c>
      <c r="H178" s="356">
        <v>538.73333333333335</v>
      </c>
      <c r="I178" s="356">
        <v>552.61666666666679</v>
      </c>
      <c r="J178" s="356">
        <v>560.23333333333335</v>
      </c>
      <c r="K178" s="355">
        <v>545</v>
      </c>
      <c r="L178" s="355">
        <v>523.5</v>
      </c>
      <c r="M178" s="355">
        <v>1.4870000000000001</v>
      </c>
      <c r="N178" s="1"/>
      <c r="O178" s="1"/>
    </row>
    <row r="179" spans="1:15" ht="12.75" customHeight="1">
      <c r="A179" s="30">
        <v>169</v>
      </c>
      <c r="B179" s="384" t="s">
        <v>108</v>
      </c>
      <c r="C179" s="355">
        <v>900.4</v>
      </c>
      <c r="D179" s="356">
        <v>896.9666666666667</v>
      </c>
      <c r="E179" s="356">
        <v>888.93333333333339</v>
      </c>
      <c r="F179" s="356">
        <v>877.4666666666667</v>
      </c>
      <c r="G179" s="356">
        <v>869.43333333333339</v>
      </c>
      <c r="H179" s="356">
        <v>908.43333333333339</v>
      </c>
      <c r="I179" s="356">
        <v>916.4666666666667</v>
      </c>
      <c r="J179" s="356">
        <v>927.93333333333339</v>
      </c>
      <c r="K179" s="355">
        <v>905</v>
      </c>
      <c r="L179" s="355">
        <v>885.5</v>
      </c>
      <c r="M179" s="355">
        <v>8.1387099999999997</v>
      </c>
      <c r="N179" s="1"/>
      <c r="O179" s="1"/>
    </row>
    <row r="180" spans="1:15" ht="12.75" customHeight="1">
      <c r="A180" s="30">
        <v>170</v>
      </c>
      <c r="B180" s="384" t="s">
        <v>260</v>
      </c>
      <c r="C180" s="355">
        <v>618.35</v>
      </c>
      <c r="D180" s="356">
        <v>614.6</v>
      </c>
      <c r="E180" s="356">
        <v>608.20000000000005</v>
      </c>
      <c r="F180" s="356">
        <v>598.05000000000007</v>
      </c>
      <c r="G180" s="356">
        <v>591.65000000000009</v>
      </c>
      <c r="H180" s="356">
        <v>624.75</v>
      </c>
      <c r="I180" s="356">
        <v>631.14999999999986</v>
      </c>
      <c r="J180" s="356">
        <v>641.29999999999995</v>
      </c>
      <c r="K180" s="355">
        <v>621</v>
      </c>
      <c r="L180" s="355">
        <v>604.45000000000005</v>
      </c>
      <c r="M180" s="355">
        <v>0.90725</v>
      </c>
      <c r="N180" s="1"/>
      <c r="O180" s="1"/>
    </row>
    <row r="181" spans="1:15" ht="12.75" customHeight="1">
      <c r="A181" s="30">
        <v>171</v>
      </c>
      <c r="B181" s="384" t="s">
        <v>109</v>
      </c>
      <c r="C181" s="355">
        <v>1721.5</v>
      </c>
      <c r="D181" s="356">
        <v>1723.2666666666667</v>
      </c>
      <c r="E181" s="356">
        <v>1685.5333333333333</v>
      </c>
      <c r="F181" s="356">
        <v>1649.5666666666666</v>
      </c>
      <c r="G181" s="356">
        <v>1611.8333333333333</v>
      </c>
      <c r="H181" s="356">
        <v>1759.2333333333333</v>
      </c>
      <c r="I181" s="356">
        <v>1796.9666666666665</v>
      </c>
      <c r="J181" s="356">
        <v>1832.9333333333334</v>
      </c>
      <c r="K181" s="355">
        <v>1761</v>
      </c>
      <c r="L181" s="355">
        <v>1687.3</v>
      </c>
      <c r="M181" s="355">
        <v>15.553140000000001</v>
      </c>
      <c r="N181" s="1"/>
      <c r="O181" s="1"/>
    </row>
    <row r="182" spans="1:15" ht="12.75" customHeight="1">
      <c r="A182" s="30">
        <v>172</v>
      </c>
      <c r="B182" s="384" t="s">
        <v>382</v>
      </c>
      <c r="C182" s="355">
        <v>97.6</v>
      </c>
      <c r="D182" s="356">
        <v>98.083333333333329</v>
      </c>
      <c r="E182" s="356">
        <v>96.666666666666657</v>
      </c>
      <c r="F182" s="356">
        <v>95.733333333333334</v>
      </c>
      <c r="G182" s="356">
        <v>94.316666666666663</v>
      </c>
      <c r="H182" s="356">
        <v>99.016666666666652</v>
      </c>
      <c r="I182" s="356">
        <v>100.43333333333331</v>
      </c>
      <c r="J182" s="356">
        <v>101.36666666666665</v>
      </c>
      <c r="K182" s="355">
        <v>99.5</v>
      </c>
      <c r="L182" s="355">
        <v>97.15</v>
      </c>
      <c r="M182" s="355">
        <v>2.5597300000000001</v>
      </c>
      <c r="N182" s="1"/>
      <c r="O182" s="1"/>
    </row>
    <row r="183" spans="1:15" ht="12.75" customHeight="1">
      <c r="A183" s="30">
        <v>173</v>
      </c>
      <c r="B183" s="384" t="s">
        <v>110</v>
      </c>
      <c r="C183" s="355">
        <v>310.85000000000002</v>
      </c>
      <c r="D183" s="356">
        <v>309.61666666666667</v>
      </c>
      <c r="E183" s="356">
        <v>305.23333333333335</v>
      </c>
      <c r="F183" s="356">
        <v>299.61666666666667</v>
      </c>
      <c r="G183" s="356">
        <v>295.23333333333335</v>
      </c>
      <c r="H183" s="356">
        <v>315.23333333333335</v>
      </c>
      <c r="I183" s="356">
        <v>319.61666666666667</v>
      </c>
      <c r="J183" s="356">
        <v>325.23333333333335</v>
      </c>
      <c r="K183" s="355">
        <v>314</v>
      </c>
      <c r="L183" s="355">
        <v>304</v>
      </c>
      <c r="M183" s="355">
        <v>9.4001099999999997</v>
      </c>
      <c r="N183" s="1"/>
      <c r="O183" s="1"/>
    </row>
    <row r="184" spans="1:15" ht="12.75" customHeight="1">
      <c r="A184" s="30">
        <v>174</v>
      </c>
      <c r="B184" s="384" t="s">
        <v>374</v>
      </c>
      <c r="C184" s="355">
        <v>529.20000000000005</v>
      </c>
      <c r="D184" s="356">
        <v>516.0333333333333</v>
      </c>
      <c r="E184" s="356">
        <v>497.16666666666663</v>
      </c>
      <c r="F184" s="356">
        <v>465.13333333333333</v>
      </c>
      <c r="G184" s="356">
        <v>446.26666666666665</v>
      </c>
      <c r="H184" s="356">
        <v>548.06666666666661</v>
      </c>
      <c r="I184" s="356">
        <v>566.93333333333339</v>
      </c>
      <c r="J184" s="356">
        <v>598.96666666666658</v>
      </c>
      <c r="K184" s="355">
        <v>534.9</v>
      </c>
      <c r="L184" s="355">
        <v>484</v>
      </c>
      <c r="M184" s="355">
        <v>21.992570000000001</v>
      </c>
      <c r="N184" s="1"/>
      <c r="O184" s="1"/>
    </row>
    <row r="185" spans="1:15" ht="12.75" customHeight="1">
      <c r="A185" s="30">
        <v>175</v>
      </c>
      <c r="B185" s="384" t="s">
        <v>111</v>
      </c>
      <c r="C185" s="355">
        <v>1771.35</v>
      </c>
      <c r="D185" s="356">
        <v>1755.1333333333332</v>
      </c>
      <c r="E185" s="356">
        <v>1733.3166666666664</v>
      </c>
      <c r="F185" s="356">
        <v>1695.2833333333331</v>
      </c>
      <c r="G185" s="356">
        <v>1673.4666666666662</v>
      </c>
      <c r="H185" s="356">
        <v>1793.1666666666665</v>
      </c>
      <c r="I185" s="356">
        <v>1814.9833333333331</v>
      </c>
      <c r="J185" s="356">
        <v>1853.0166666666667</v>
      </c>
      <c r="K185" s="355">
        <v>1776.95</v>
      </c>
      <c r="L185" s="355">
        <v>1717.1</v>
      </c>
      <c r="M185" s="355">
        <v>11.4071</v>
      </c>
      <c r="N185" s="1"/>
      <c r="O185" s="1"/>
    </row>
    <row r="186" spans="1:15" ht="12.75" customHeight="1">
      <c r="A186" s="30">
        <v>176</v>
      </c>
      <c r="B186" s="384" t="s">
        <v>376</v>
      </c>
      <c r="C186" s="355">
        <v>209.75</v>
      </c>
      <c r="D186" s="356">
        <v>209.88333333333333</v>
      </c>
      <c r="E186" s="356">
        <v>205.26666666666665</v>
      </c>
      <c r="F186" s="356">
        <v>200.78333333333333</v>
      </c>
      <c r="G186" s="356">
        <v>196.16666666666666</v>
      </c>
      <c r="H186" s="356">
        <v>214.36666666666665</v>
      </c>
      <c r="I186" s="356">
        <v>218.98333333333332</v>
      </c>
      <c r="J186" s="356">
        <v>223.46666666666664</v>
      </c>
      <c r="K186" s="355">
        <v>214.5</v>
      </c>
      <c r="L186" s="355">
        <v>205.4</v>
      </c>
      <c r="M186" s="355">
        <v>30.194210000000002</v>
      </c>
      <c r="N186" s="1"/>
      <c r="O186" s="1"/>
    </row>
    <row r="187" spans="1:15" ht="12.75" customHeight="1">
      <c r="A187" s="30">
        <v>177</v>
      </c>
      <c r="B187" s="384" t="s">
        <v>377</v>
      </c>
      <c r="C187" s="355">
        <v>1929.25</v>
      </c>
      <c r="D187" s="356">
        <v>1916.7833333333335</v>
      </c>
      <c r="E187" s="356">
        <v>1903.5666666666671</v>
      </c>
      <c r="F187" s="356">
        <v>1877.8833333333334</v>
      </c>
      <c r="G187" s="356">
        <v>1864.666666666667</v>
      </c>
      <c r="H187" s="356">
        <v>1942.4666666666672</v>
      </c>
      <c r="I187" s="356">
        <v>1955.6833333333338</v>
      </c>
      <c r="J187" s="356">
        <v>1981.3666666666672</v>
      </c>
      <c r="K187" s="355">
        <v>1930</v>
      </c>
      <c r="L187" s="355">
        <v>1891.1</v>
      </c>
      <c r="M187" s="355">
        <v>0.36653000000000002</v>
      </c>
      <c r="N187" s="1"/>
      <c r="O187" s="1"/>
    </row>
    <row r="188" spans="1:15" ht="12.75" customHeight="1">
      <c r="A188" s="30">
        <v>178</v>
      </c>
      <c r="B188" s="384" t="s">
        <v>383</v>
      </c>
      <c r="C188" s="355">
        <v>126.6</v>
      </c>
      <c r="D188" s="356">
        <v>128.03333333333333</v>
      </c>
      <c r="E188" s="356">
        <v>124.36666666666667</v>
      </c>
      <c r="F188" s="356">
        <v>122.13333333333334</v>
      </c>
      <c r="G188" s="356">
        <v>118.46666666666668</v>
      </c>
      <c r="H188" s="356">
        <v>130.26666666666665</v>
      </c>
      <c r="I188" s="356">
        <v>133.93333333333334</v>
      </c>
      <c r="J188" s="356">
        <v>136.16666666666666</v>
      </c>
      <c r="K188" s="355">
        <v>131.69999999999999</v>
      </c>
      <c r="L188" s="355">
        <v>125.8</v>
      </c>
      <c r="M188" s="355">
        <v>17.088200000000001</v>
      </c>
      <c r="N188" s="1"/>
      <c r="O188" s="1"/>
    </row>
    <row r="189" spans="1:15" ht="12.75" customHeight="1">
      <c r="A189" s="30">
        <v>179</v>
      </c>
      <c r="B189" s="384" t="s">
        <v>261</v>
      </c>
      <c r="C189" s="355">
        <v>298.7</v>
      </c>
      <c r="D189" s="356">
        <v>300.53333333333336</v>
      </c>
      <c r="E189" s="356">
        <v>296.01666666666671</v>
      </c>
      <c r="F189" s="356">
        <v>293.33333333333337</v>
      </c>
      <c r="G189" s="356">
        <v>288.81666666666672</v>
      </c>
      <c r="H189" s="356">
        <v>303.2166666666667</v>
      </c>
      <c r="I189" s="356">
        <v>307.73333333333335</v>
      </c>
      <c r="J189" s="356">
        <v>310.41666666666669</v>
      </c>
      <c r="K189" s="355">
        <v>305.05</v>
      </c>
      <c r="L189" s="355">
        <v>297.85000000000002</v>
      </c>
      <c r="M189" s="355">
        <v>7.8753799999999998</v>
      </c>
      <c r="N189" s="1"/>
      <c r="O189" s="1"/>
    </row>
    <row r="190" spans="1:15" ht="12.75" customHeight="1">
      <c r="A190" s="30">
        <v>180</v>
      </c>
      <c r="B190" s="384" t="s">
        <v>378</v>
      </c>
      <c r="C190" s="355">
        <v>698.25</v>
      </c>
      <c r="D190" s="356">
        <v>700.58333333333337</v>
      </c>
      <c r="E190" s="356">
        <v>683.16666666666674</v>
      </c>
      <c r="F190" s="356">
        <v>668.08333333333337</v>
      </c>
      <c r="G190" s="356">
        <v>650.66666666666674</v>
      </c>
      <c r="H190" s="356">
        <v>715.66666666666674</v>
      </c>
      <c r="I190" s="356">
        <v>733.08333333333348</v>
      </c>
      <c r="J190" s="356">
        <v>748.16666666666674</v>
      </c>
      <c r="K190" s="355">
        <v>718</v>
      </c>
      <c r="L190" s="355">
        <v>685.5</v>
      </c>
      <c r="M190" s="355">
        <v>2.6270600000000002</v>
      </c>
      <c r="N190" s="1"/>
      <c r="O190" s="1"/>
    </row>
    <row r="191" spans="1:15" ht="12.75" customHeight="1">
      <c r="A191" s="30">
        <v>181</v>
      </c>
      <c r="B191" s="384" t="s">
        <v>112</v>
      </c>
      <c r="C191" s="355">
        <v>680.9</v>
      </c>
      <c r="D191" s="356">
        <v>680.33333333333337</v>
      </c>
      <c r="E191" s="356">
        <v>670.66666666666674</v>
      </c>
      <c r="F191" s="356">
        <v>660.43333333333339</v>
      </c>
      <c r="G191" s="356">
        <v>650.76666666666677</v>
      </c>
      <c r="H191" s="356">
        <v>690.56666666666672</v>
      </c>
      <c r="I191" s="356">
        <v>700.23333333333346</v>
      </c>
      <c r="J191" s="356">
        <v>710.4666666666667</v>
      </c>
      <c r="K191" s="355">
        <v>690</v>
      </c>
      <c r="L191" s="355">
        <v>670.1</v>
      </c>
      <c r="M191" s="355">
        <v>5.9754300000000002</v>
      </c>
      <c r="N191" s="1"/>
      <c r="O191" s="1"/>
    </row>
    <row r="192" spans="1:15" ht="12.75" customHeight="1">
      <c r="A192" s="30">
        <v>182</v>
      </c>
      <c r="B192" s="384" t="s">
        <v>262</v>
      </c>
      <c r="C192" s="355">
        <v>1441.75</v>
      </c>
      <c r="D192" s="356">
        <v>1444.6833333333334</v>
      </c>
      <c r="E192" s="356">
        <v>1414.5666666666668</v>
      </c>
      <c r="F192" s="356">
        <v>1387.3833333333334</v>
      </c>
      <c r="G192" s="356">
        <v>1357.2666666666669</v>
      </c>
      <c r="H192" s="356">
        <v>1471.8666666666668</v>
      </c>
      <c r="I192" s="356">
        <v>1501.9833333333336</v>
      </c>
      <c r="J192" s="356">
        <v>1529.1666666666667</v>
      </c>
      <c r="K192" s="355">
        <v>1474.8</v>
      </c>
      <c r="L192" s="355">
        <v>1417.5</v>
      </c>
      <c r="M192" s="355">
        <v>7.6721500000000002</v>
      </c>
      <c r="N192" s="1"/>
      <c r="O192" s="1"/>
    </row>
    <row r="193" spans="1:15" ht="12.75" customHeight="1">
      <c r="A193" s="30">
        <v>183</v>
      </c>
      <c r="B193" s="384" t="s">
        <v>387</v>
      </c>
      <c r="C193" s="355">
        <v>1153.9000000000001</v>
      </c>
      <c r="D193" s="356">
        <v>1156.3</v>
      </c>
      <c r="E193" s="356">
        <v>1137.5999999999999</v>
      </c>
      <c r="F193" s="356">
        <v>1121.3</v>
      </c>
      <c r="G193" s="356">
        <v>1102.5999999999999</v>
      </c>
      <c r="H193" s="356">
        <v>1172.5999999999999</v>
      </c>
      <c r="I193" s="356">
        <v>1191.3000000000002</v>
      </c>
      <c r="J193" s="356">
        <v>1207.5999999999999</v>
      </c>
      <c r="K193" s="355">
        <v>1175</v>
      </c>
      <c r="L193" s="355">
        <v>1140</v>
      </c>
      <c r="M193" s="355">
        <v>2.06691</v>
      </c>
      <c r="N193" s="1"/>
      <c r="O193" s="1"/>
    </row>
    <row r="194" spans="1:15" ht="12.75" customHeight="1">
      <c r="A194" s="30">
        <v>184</v>
      </c>
      <c r="B194" s="384" t="s">
        <v>836</v>
      </c>
      <c r="C194" s="355">
        <v>21.5</v>
      </c>
      <c r="D194" s="356">
        <v>21.633333333333336</v>
      </c>
      <c r="E194" s="356">
        <v>21.116666666666674</v>
      </c>
      <c r="F194" s="356">
        <v>20.733333333333338</v>
      </c>
      <c r="G194" s="356">
        <v>20.216666666666676</v>
      </c>
      <c r="H194" s="356">
        <v>22.016666666666673</v>
      </c>
      <c r="I194" s="356">
        <v>22.533333333333331</v>
      </c>
      <c r="J194" s="356">
        <v>22.916666666666671</v>
      </c>
      <c r="K194" s="355">
        <v>22.15</v>
      </c>
      <c r="L194" s="355">
        <v>21.25</v>
      </c>
      <c r="M194" s="355">
        <v>45.034829999999999</v>
      </c>
      <c r="N194" s="1"/>
      <c r="O194" s="1"/>
    </row>
    <row r="195" spans="1:15" ht="12.75" customHeight="1">
      <c r="A195" s="30">
        <v>185</v>
      </c>
      <c r="B195" s="384" t="s">
        <v>388</v>
      </c>
      <c r="C195" s="355">
        <v>1165.7</v>
      </c>
      <c r="D195" s="356">
        <v>1129.2333333333333</v>
      </c>
      <c r="E195" s="356">
        <v>1058.4666666666667</v>
      </c>
      <c r="F195" s="356">
        <v>951.23333333333335</v>
      </c>
      <c r="G195" s="356">
        <v>880.4666666666667</v>
      </c>
      <c r="H195" s="356">
        <v>1236.4666666666667</v>
      </c>
      <c r="I195" s="356">
        <v>1307.2333333333336</v>
      </c>
      <c r="J195" s="356">
        <v>1414.4666666666667</v>
      </c>
      <c r="K195" s="355">
        <v>1200</v>
      </c>
      <c r="L195" s="355">
        <v>1022</v>
      </c>
      <c r="M195" s="355">
        <v>4.05396</v>
      </c>
      <c r="N195" s="1"/>
      <c r="O195" s="1"/>
    </row>
    <row r="196" spans="1:15" ht="12.75" customHeight="1">
      <c r="A196" s="30">
        <v>186</v>
      </c>
      <c r="B196" s="384" t="s">
        <v>113</v>
      </c>
      <c r="C196" s="355">
        <v>1187.8</v>
      </c>
      <c r="D196" s="356">
        <v>1184.8</v>
      </c>
      <c r="E196" s="356">
        <v>1170.5999999999999</v>
      </c>
      <c r="F196" s="356">
        <v>1153.3999999999999</v>
      </c>
      <c r="G196" s="356">
        <v>1139.1999999999998</v>
      </c>
      <c r="H196" s="356">
        <v>1202</v>
      </c>
      <c r="I196" s="356">
        <v>1216.2000000000003</v>
      </c>
      <c r="J196" s="356">
        <v>1233.4000000000001</v>
      </c>
      <c r="K196" s="355">
        <v>1199</v>
      </c>
      <c r="L196" s="355">
        <v>1167.5999999999999</v>
      </c>
      <c r="M196" s="355">
        <v>11.5375</v>
      </c>
      <c r="N196" s="1"/>
      <c r="O196" s="1"/>
    </row>
    <row r="197" spans="1:15" ht="12.75" customHeight="1">
      <c r="A197" s="30">
        <v>187</v>
      </c>
      <c r="B197" s="384" t="s">
        <v>114</v>
      </c>
      <c r="C197" s="355">
        <v>1132.8</v>
      </c>
      <c r="D197" s="356">
        <v>1123.5166666666667</v>
      </c>
      <c r="E197" s="356">
        <v>1110.5333333333333</v>
      </c>
      <c r="F197" s="356">
        <v>1088.2666666666667</v>
      </c>
      <c r="G197" s="356">
        <v>1075.2833333333333</v>
      </c>
      <c r="H197" s="356">
        <v>1145.7833333333333</v>
      </c>
      <c r="I197" s="356">
        <v>1158.7666666666664</v>
      </c>
      <c r="J197" s="356">
        <v>1181.0333333333333</v>
      </c>
      <c r="K197" s="355">
        <v>1136.5</v>
      </c>
      <c r="L197" s="355">
        <v>1101.25</v>
      </c>
      <c r="M197" s="355">
        <v>67.837739999999997</v>
      </c>
      <c r="N197" s="1"/>
      <c r="O197" s="1"/>
    </row>
    <row r="198" spans="1:15" ht="12.75" customHeight="1">
      <c r="A198" s="30">
        <v>188</v>
      </c>
      <c r="B198" s="384" t="s">
        <v>115</v>
      </c>
      <c r="C198" s="355">
        <v>2565.35</v>
      </c>
      <c r="D198" s="356">
        <v>2557.2166666666667</v>
      </c>
      <c r="E198" s="356">
        <v>2518.4333333333334</v>
      </c>
      <c r="F198" s="356">
        <v>2471.5166666666669</v>
      </c>
      <c r="G198" s="356">
        <v>2432.7333333333336</v>
      </c>
      <c r="H198" s="356">
        <v>2604.1333333333332</v>
      </c>
      <c r="I198" s="356">
        <v>2642.916666666667</v>
      </c>
      <c r="J198" s="356">
        <v>2689.833333333333</v>
      </c>
      <c r="K198" s="355">
        <v>2596</v>
      </c>
      <c r="L198" s="355">
        <v>2510.3000000000002</v>
      </c>
      <c r="M198" s="355">
        <v>29.807410000000001</v>
      </c>
      <c r="N198" s="1"/>
      <c r="O198" s="1"/>
    </row>
    <row r="199" spans="1:15" ht="12.75" customHeight="1">
      <c r="A199" s="30">
        <v>189</v>
      </c>
      <c r="B199" s="384" t="s">
        <v>116</v>
      </c>
      <c r="C199" s="355">
        <v>2216.25</v>
      </c>
      <c r="D199" s="356">
        <v>2210.85</v>
      </c>
      <c r="E199" s="356">
        <v>2191.7999999999997</v>
      </c>
      <c r="F199" s="356">
        <v>2167.35</v>
      </c>
      <c r="G199" s="356">
        <v>2148.2999999999997</v>
      </c>
      <c r="H199" s="356">
        <v>2235.2999999999997</v>
      </c>
      <c r="I199" s="356">
        <v>2254.35</v>
      </c>
      <c r="J199" s="356">
        <v>2278.7999999999997</v>
      </c>
      <c r="K199" s="355">
        <v>2229.9</v>
      </c>
      <c r="L199" s="355">
        <v>2186.4</v>
      </c>
      <c r="M199" s="355">
        <v>3.61619</v>
      </c>
      <c r="N199" s="1"/>
      <c r="O199" s="1"/>
    </row>
    <row r="200" spans="1:15" ht="12.75" customHeight="1">
      <c r="A200" s="30">
        <v>190</v>
      </c>
      <c r="B200" s="384" t="s">
        <v>117</v>
      </c>
      <c r="C200" s="355">
        <v>1497</v>
      </c>
      <c r="D200" s="356">
        <v>1495.8166666666666</v>
      </c>
      <c r="E200" s="356">
        <v>1474.6333333333332</v>
      </c>
      <c r="F200" s="356">
        <v>1452.2666666666667</v>
      </c>
      <c r="G200" s="356">
        <v>1431.0833333333333</v>
      </c>
      <c r="H200" s="356">
        <v>1518.1833333333332</v>
      </c>
      <c r="I200" s="356">
        <v>1539.3666666666666</v>
      </c>
      <c r="J200" s="356">
        <v>1561.7333333333331</v>
      </c>
      <c r="K200" s="355">
        <v>1517</v>
      </c>
      <c r="L200" s="355">
        <v>1473.45</v>
      </c>
      <c r="M200" s="355">
        <v>73.697419999999994</v>
      </c>
      <c r="N200" s="1"/>
      <c r="O200" s="1"/>
    </row>
    <row r="201" spans="1:15" ht="12.75" customHeight="1">
      <c r="A201" s="30">
        <v>191</v>
      </c>
      <c r="B201" s="384" t="s">
        <v>118</v>
      </c>
      <c r="C201" s="355">
        <v>623.9</v>
      </c>
      <c r="D201" s="356">
        <v>626.68333333333328</v>
      </c>
      <c r="E201" s="356">
        <v>614.81666666666661</v>
      </c>
      <c r="F201" s="356">
        <v>605.73333333333335</v>
      </c>
      <c r="G201" s="356">
        <v>593.86666666666667</v>
      </c>
      <c r="H201" s="356">
        <v>635.76666666666654</v>
      </c>
      <c r="I201" s="356">
        <v>647.6333333333331</v>
      </c>
      <c r="J201" s="356">
        <v>656.71666666666647</v>
      </c>
      <c r="K201" s="355">
        <v>638.54999999999995</v>
      </c>
      <c r="L201" s="355">
        <v>617.6</v>
      </c>
      <c r="M201" s="355">
        <v>41.59628</v>
      </c>
      <c r="N201" s="1"/>
      <c r="O201" s="1"/>
    </row>
    <row r="202" spans="1:15" ht="12.75" customHeight="1">
      <c r="A202" s="30">
        <v>192</v>
      </c>
      <c r="B202" s="384" t="s">
        <v>385</v>
      </c>
      <c r="C202" s="355">
        <v>1558.45</v>
      </c>
      <c r="D202" s="356">
        <v>1544.45</v>
      </c>
      <c r="E202" s="356">
        <v>1514</v>
      </c>
      <c r="F202" s="356">
        <v>1469.55</v>
      </c>
      <c r="G202" s="356">
        <v>1439.1</v>
      </c>
      <c r="H202" s="356">
        <v>1588.9</v>
      </c>
      <c r="I202" s="356">
        <v>1619.3500000000004</v>
      </c>
      <c r="J202" s="356">
        <v>1663.8000000000002</v>
      </c>
      <c r="K202" s="355">
        <v>1574.9</v>
      </c>
      <c r="L202" s="355">
        <v>1500</v>
      </c>
      <c r="M202" s="355">
        <v>6.8612599999999997</v>
      </c>
      <c r="N202" s="1"/>
      <c r="O202" s="1"/>
    </row>
    <row r="203" spans="1:15" ht="12.75" customHeight="1">
      <c r="A203" s="30">
        <v>193</v>
      </c>
      <c r="B203" s="384" t="s">
        <v>389</v>
      </c>
      <c r="C203" s="355">
        <v>227.6</v>
      </c>
      <c r="D203" s="356">
        <v>229.51666666666665</v>
      </c>
      <c r="E203" s="356">
        <v>222.5333333333333</v>
      </c>
      <c r="F203" s="356">
        <v>217.46666666666664</v>
      </c>
      <c r="G203" s="356">
        <v>210.48333333333329</v>
      </c>
      <c r="H203" s="356">
        <v>234.58333333333331</v>
      </c>
      <c r="I203" s="356">
        <v>241.56666666666666</v>
      </c>
      <c r="J203" s="356">
        <v>246.63333333333333</v>
      </c>
      <c r="K203" s="355">
        <v>236.5</v>
      </c>
      <c r="L203" s="355">
        <v>224.45</v>
      </c>
      <c r="M203" s="355">
        <v>4.05586</v>
      </c>
      <c r="N203" s="1"/>
      <c r="O203" s="1"/>
    </row>
    <row r="204" spans="1:15" ht="12.75" customHeight="1">
      <c r="A204" s="30">
        <v>194</v>
      </c>
      <c r="B204" s="384" t="s">
        <v>390</v>
      </c>
      <c r="C204" s="355">
        <v>136.85</v>
      </c>
      <c r="D204" s="356">
        <v>136.83333333333334</v>
      </c>
      <c r="E204" s="356">
        <v>134.16666666666669</v>
      </c>
      <c r="F204" s="356">
        <v>131.48333333333335</v>
      </c>
      <c r="G204" s="356">
        <v>128.81666666666669</v>
      </c>
      <c r="H204" s="356">
        <v>139.51666666666668</v>
      </c>
      <c r="I204" s="356">
        <v>142.18333333333337</v>
      </c>
      <c r="J204" s="356">
        <v>144.86666666666667</v>
      </c>
      <c r="K204" s="355">
        <v>139.5</v>
      </c>
      <c r="L204" s="355">
        <v>134.15</v>
      </c>
      <c r="M204" s="355">
        <v>10.36726</v>
      </c>
      <c r="N204" s="1"/>
      <c r="O204" s="1"/>
    </row>
    <row r="205" spans="1:15" ht="12.75" customHeight="1">
      <c r="A205" s="30">
        <v>195</v>
      </c>
      <c r="B205" s="384" t="s">
        <v>119</v>
      </c>
      <c r="C205" s="355">
        <v>2726.75</v>
      </c>
      <c r="D205" s="356">
        <v>2724.85</v>
      </c>
      <c r="E205" s="356">
        <v>2679.8999999999996</v>
      </c>
      <c r="F205" s="356">
        <v>2633.0499999999997</v>
      </c>
      <c r="G205" s="356">
        <v>2588.0999999999995</v>
      </c>
      <c r="H205" s="356">
        <v>2771.7</v>
      </c>
      <c r="I205" s="356">
        <v>2816.6499999999996</v>
      </c>
      <c r="J205" s="356">
        <v>2863.5</v>
      </c>
      <c r="K205" s="355">
        <v>2769.8</v>
      </c>
      <c r="L205" s="355">
        <v>2678</v>
      </c>
      <c r="M205" s="355">
        <v>4.1415899999999999</v>
      </c>
      <c r="N205" s="1"/>
      <c r="O205" s="1"/>
    </row>
    <row r="206" spans="1:15" ht="12.75" customHeight="1">
      <c r="A206" s="30">
        <v>196</v>
      </c>
      <c r="B206" s="384" t="s">
        <v>386</v>
      </c>
      <c r="C206" s="355">
        <v>83.05</v>
      </c>
      <c r="D206" s="356">
        <v>82.766666666666666</v>
      </c>
      <c r="E206" s="356">
        <v>80.083333333333329</v>
      </c>
      <c r="F206" s="356">
        <v>77.11666666666666</v>
      </c>
      <c r="G206" s="356">
        <v>74.433333333333323</v>
      </c>
      <c r="H206" s="356">
        <v>85.733333333333334</v>
      </c>
      <c r="I206" s="356">
        <v>88.416666666666671</v>
      </c>
      <c r="J206" s="356">
        <v>91.38333333333334</v>
      </c>
      <c r="K206" s="355">
        <v>85.45</v>
      </c>
      <c r="L206" s="355">
        <v>79.8</v>
      </c>
      <c r="M206" s="355">
        <v>292.11239999999998</v>
      </c>
      <c r="N206" s="1"/>
      <c r="O206" s="1"/>
    </row>
    <row r="207" spans="1:15" ht="12.75" customHeight="1">
      <c r="A207" s="30">
        <v>197</v>
      </c>
      <c r="B207" s="384" t="s">
        <v>837</v>
      </c>
      <c r="C207" s="355">
        <v>2545.25</v>
      </c>
      <c r="D207" s="356">
        <v>2549.8833333333332</v>
      </c>
      <c r="E207" s="356">
        <v>2516.3666666666663</v>
      </c>
      <c r="F207" s="356">
        <v>2487.4833333333331</v>
      </c>
      <c r="G207" s="356">
        <v>2453.9666666666662</v>
      </c>
      <c r="H207" s="356">
        <v>2578.7666666666664</v>
      </c>
      <c r="I207" s="356">
        <v>2612.2833333333328</v>
      </c>
      <c r="J207" s="356">
        <v>2641.1666666666665</v>
      </c>
      <c r="K207" s="355">
        <v>2583.4</v>
      </c>
      <c r="L207" s="355">
        <v>2521</v>
      </c>
      <c r="M207" s="355">
        <v>0.24667</v>
      </c>
      <c r="N207" s="1"/>
      <c r="O207" s="1"/>
    </row>
    <row r="208" spans="1:15" ht="12.75" customHeight="1">
      <c r="A208" s="30">
        <v>198</v>
      </c>
      <c r="B208" s="384" t="s">
        <v>825</v>
      </c>
      <c r="C208" s="355">
        <v>421.35</v>
      </c>
      <c r="D208" s="356">
        <v>424.11666666666662</v>
      </c>
      <c r="E208" s="356">
        <v>414.23333333333323</v>
      </c>
      <c r="F208" s="356">
        <v>407.11666666666662</v>
      </c>
      <c r="G208" s="356">
        <v>397.23333333333323</v>
      </c>
      <c r="H208" s="356">
        <v>431.23333333333323</v>
      </c>
      <c r="I208" s="356">
        <v>441.11666666666656</v>
      </c>
      <c r="J208" s="356">
        <v>448.23333333333323</v>
      </c>
      <c r="K208" s="355">
        <v>434</v>
      </c>
      <c r="L208" s="355">
        <v>417</v>
      </c>
      <c r="M208" s="355">
        <v>3.2467999999999999</v>
      </c>
      <c r="N208" s="1"/>
      <c r="O208" s="1"/>
    </row>
    <row r="209" spans="1:15" ht="12.75" customHeight="1">
      <c r="A209" s="30">
        <v>199</v>
      </c>
      <c r="B209" s="384" t="s">
        <v>121</v>
      </c>
      <c r="C209" s="355">
        <v>511</v>
      </c>
      <c r="D209" s="356">
        <v>503.7833333333333</v>
      </c>
      <c r="E209" s="356">
        <v>494.91666666666663</v>
      </c>
      <c r="F209" s="356">
        <v>478.83333333333331</v>
      </c>
      <c r="G209" s="356">
        <v>469.96666666666664</v>
      </c>
      <c r="H209" s="356">
        <v>519.86666666666656</v>
      </c>
      <c r="I209" s="356">
        <v>528.73333333333335</v>
      </c>
      <c r="J209" s="356">
        <v>544.81666666666661</v>
      </c>
      <c r="K209" s="355">
        <v>512.65</v>
      </c>
      <c r="L209" s="355">
        <v>487.7</v>
      </c>
      <c r="M209" s="355">
        <v>98.094170000000005</v>
      </c>
      <c r="N209" s="1"/>
      <c r="O209" s="1"/>
    </row>
    <row r="210" spans="1:15" ht="12.75" customHeight="1">
      <c r="A210" s="30">
        <v>200</v>
      </c>
      <c r="B210" s="384" t="s">
        <v>391</v>
      </c>
      <c r="C210" s="355">
        <v>126.7</v>
      </c>
      <c r="D210" s="356">
        <v>125.63333333333333</v>
      </c>
      <c r="E210" s="356">
        <v>123.56666666666665</v>
      </c>
      <c r="F210" s="356">
        <v>120.43333333333332</v>
      </c>
      <c r="G210" s="356">
        <v>118.36666666666665</v>
      </c>
      <c r="H210" s="356">
        <v>128.76666666666665</v>
      </c>
      <c r="I210" s="356">
        <v>130.83333333333331</v>
      </c>
      <c r="J210" s="356">
        <v>133.96666666666664</v>
      </c>
      <c r="K210" s="355">
        <v>127.7</v>
      </c>
      <c r="L210" s="355">
        <v>122.5</v>
      </c>
      <c r="M210" s="355">
        <v>54.907580000000003</v>
      </c>
      <c r="N210" s="1"/>
      <c r="O210" s="1"/>
    </row>
    <row r="211" spans="1:15" ht="12.75" customHeight="1">
      <c r="A211" s="30">
        <v>201</v>
      </c>
      <c r="B211" s="384" t="s">
        <v>122</v>
      </c>
      <c r="C211" s="355">
        <v>291.5</v>
      </c>
      <c r="D211" s="356">
        <v>297.16666666666669</v>
      </c>
      <c r="E211" s="356">
        <v>284.33333333333337</v>
      </c>
      <c r="F211" s="356">
        <v>277.16666666666669</v>
      </c>
      <c r="G211" s="356">
        <v>264.33333333333337</v>
      </c>
      <c r="H211" s="356">
        <v>304.33333333333337</v>
      </c>
      <c r="I211" s="356">
        <v>317.16666666666674</v>
      </c>
      <c r="J211" s="356">
        <v>324.33333333333337</v>
      </c>
      <c r="K211" s="355">
        <v>310</v>
      </c>
      <c r="L211" s="355">
        <v>290</v>
      </c>
      <c r="M211" s="355">
        <v>120.16893</v>
      </c>
      <c r="N211" s="1"/>
      <c r="O211" s="1"/>
    </row>
    <row r="212" spans="1:15" ht="12.75" customHeight="1">
      <c r="A212" s="30">
        <v>202</v>
      </c>
      <c r="B212" s="384" t="s">
        <v>123</v>
      </c>
      <c r="C212" s="355">
        <v>2305.65</v>
      </c>
      <c r="D212" s="356">
        <v>2301.35</v>
      </c>
      <c r="E212" s="356">
        <v>2282.6999999999998</v>
      </c>
      <c r="F212" s="356">
        <v>2259.75</v>
      </c>
      <c r="G212" s="356">
        <v>2241.1</v>
      </c>
      <c r="H212" s="356">
        <v>2324.2999999999997</v>
      </c>
      <c r="I212" s="356">
        <v>2342.9500000000003</v>
      </c>
      <c r="J212" s="356">
        <v>2365.8999999999996</v>
      </c>
      <c r="K212" s="355">
        <v>2320</v>
      </c>
      <c r="L212" s="355">
        <v>2278.4</v>
      </c>
      <c r="M212" s="355">
        <v>12.705080000000001</v>
      </c>
      <c r="N212" s="1"/>
      <c r="O212" s="1"/>
    </row>
    <row r="213" spans="1:15" ht="12.75" customHeight="1">
      <c r="A213" s="30">
        <v>203</v>
      </c>
      <c r="B213" s="384" t="s">
        <v>263</v>
      </c>
      <c r="C213" s="355">
        <v>318</v>
      </c>
      <c r="D213" s="356">
        <v>317.16666666666669</v>
      </c>
      <c r="E213" s="356">
        <v>315.58333333333337</v>
      </c>
      <c r="F213" s="356">
        <v>313.16666666666669</v>
      </c>
      <c r="G213" s="356">
        <v>311.58333333333337</v>
      </c>
      <c r="H213" s="356">
        <v>319.58333333333337</v>
      </c>
      <c r="I213" s="356">
        <v>321.16666666666674</v>
      </c>
      <c r="J213" s="356">
        <v>323.58333333333337</v>
      </c>
      <c r="K213" s="355">
        <v>318.75</v>
      </c>
      <c r="L213" s="355">
        <v>314.75</v>
      </c>
      <c r="M213" s="355">
        <v>3.36321</v>
      </c>
      <c r="N213" s="1"/>
      <c r="O213" s="1"/>
    </row>
    <row r="214" spans="1:15" ht="12.75" customHeight="1">
      <c r="A214" s="30">
        <v>204</v>
      </c>
      <c r="B214" s="384" t="s">
        <v>838</v>
      </c>
      <c r="C214" s="355">
        <v>763.6</v>
      </c>
      <c r="D214" s="356">
        <v>762.25</v>
      </c>
      <c r="E214" s="356">
        <v>755.45</v>
      </c>
      <c r="F214" s="356">
        <v>747.30000000000007</v>
      </c>
      <c r="G214" s="356">
        <v>740.50000000000011</v>
      </c>
      <c r="H214" s="356">
        <v>770.4</v>
      </c>
      <c r="I214" s="356">
        <v>777.19999999999993</v>
      </c>
      <c r="J214" s="356">
        <v>785.34999999999991</v>
      </c>
      <c r="K214" s="355">
        <v>769.05</v>
      </c>
      <c r="L214" s="355">
        <v>754.1</v>
      </c>
      <c r="M214" s="355">
        <v>0.49373</v>
      </c>
      <c r="N214" s="1"/>
      <c r="O214" s="1"/>
    </row>
    <row r="215" spans="1:15" ht="12.75" customHeight="1">
      <c r="A215" s="30">
        <v>205</v>
      </c>
      <c r="B215" s="384" t="s">
        <v>392</v>
      </c>
      <c r="C215" s="355">
        <v>44310.25</v>
      </c>
      <c r="D215" s="356">
        <v>43969.733333333337</v>
      </c>
      <c r="E215" s="356">
        <v>42740.516666666677</v>
      </c>
      <c r="F215" s="356">
        <v>41170.78333333334</v>
      </c>
      <c r="G215" s="356">
        <v>39941.56666666668</v>
      </c>
      <c r="H215" s="356">
        <v>45539.466666666674</v>
      </c>
      <c r="I215" s="356">
        <v>46768.683333333334</v>
      </c>
      <c r="J215" s="356">
        <v>48338.416666666672</v>
      </c>
      <c r="K215" s="355">
        <v>45198.95</v>
      </c>
      <c r="L215" s="355">
        <v>42400</v>
      </c>
      <c r="M215" s="355">
        <v>0.16128000000000001</v>
      </c>
      <c r="N215" s="1"/>
      <c r="O215" s="1"/>
    </row>
    <row r="216" spans="1:15" ht="12.75" customHeight="1">
      <c r="A216" s="30">
        <v>206</v>
      </c>
      <c r="B216" s="384" t="s">
        <v>393</v>
      </c>
      <c r="C216" s="355">
        <v>41.1</v>
      </c>
      <c r="D216" s="356">
        <v>41.25</v>
      </c>
      <c r="E216" s="356">
        <v>40.6</v>
      </c>
      <c r="F216" s="356">
        <v>40.1</v>
      </c>
      <c r="G216" s="356">
        <v>39.450000000000003</v>
      </c>
      <c r="H216" s="356">
        <v>41.75</v>
      </c>
      <c r="I216" s="356">
        <v>42.400000000000006</v>
      </c>
      <c r="J216" s="356">
        <v>42.9</v>
      </c>
      <c r="K216" s="355">
        <v>41.9</v>
      </c>
      <c r="L216" s="355">
        <v>40.75</v>
      </c>
      <c r="M216" s="355">
        <v>15.66728</v>
      </c>
      <c r="N216" s="1"/>
      <c r="O216" s="1"/>
    </row>
    <row r="217" spans="1:15" ht="12.75" customHeight="1">
      <c r="A217" s="30">
        <v>207</v>
      </c>
      <c r="B217" s="384" t="s">
        <v>405</v>
      </c>
      <c r="C217" s="355">
        <v>146.1</v>
      </c>
      <c r="D217" s="356">
        <v>145.31666666666666</v>
      </c>
      <c r="E217" s="356">
        <v>142.53333333333333</v>
      </c>
      <c r="F217" s="356">
        <v>138.96666666666667</v>
      </c>
      <c r="G217" s="356">
        <v>136.18333333333334</v>
      </c>
      <c r="H217" s="356">
        <v>148.88333333333333</v>
      </c>
      <c r="I217" s="356">
        <v>151.66666666666663</v>
      </c>
      <c r="J217" s="356">
        <v>155.23333333333332</v>
      </c>
      <c r="K217" s="355">
        <v>148.1</v>
      </c>
      <c r="L217" s="355">
        <v>141.75</v>
      </c>
      <c r="M217" s="355">
        <v>88.131469999999993</v>
      </c>
      <c r="N217" s="1"/>
      <c r="O217" s="1"/>
    </row>
    <row r="218" spans="1:15" ht="12.75" customHeight="1">
      <c r="A218" s="30">
        <v>208</v>
      </c>
      <c r="B218" s="384" t="s">
        <v>124</v>
      </c>
      <c r="C218" s="355">
        <v>213.9</v>
      </c>
      <c r="D218" s="356">
        <v>213.25</v>
      </c>
      <c r="E218" s="356">
        <v>210</v>
      </c>
      <c r="F218" s="356">
        <v>206.1</v>
      </c>
      <c r="G218" s="356">
        <v>202.85</v>
      </c>
      <c r="H218" s="356">
        <v>217.15</v>
      </c>
      <c r="I218" s="356">
        <v>220.4</v>
      </c>
      <c r="J218" s="356">
        <v>224.3</v>
      </c>
      <c r="K218" s="355">
        <v>216.5</v>
      </c>
      <c r="L218" s="355">
        <v>209.35</v>
      </c>
      <c r="M218" s="355">
        <v>77.541529999999995</v>
      </c>
      <c r="N218" s="1"/>
      <c r="O218" s="1"/>
    </row>
    <row r="219" spans="1:15" ht="12.75" customHeight="1">
      <c r="A219" s="30">
        <v>209</v>
      </c>
      <c r="B219" s="384" t="s">
        <v>125</v>
      </c>
      <c r="C219" s="355">
        <v>810.3</v>
      </c>
      <c r="D219" s="356">
        <v>804.15</v>
      </c>
      <c r="E219" s="356">
        <v>795.44999999999993</v>
      </c>
      <c r="F219" s="356">
        <v>780.59999999999991</v>
      </c>
      <c r="G219" s="356">
        <v>771.89999999999986</v>
      </c>
      <c r="H219" s="356">
        <v>819</v>
      </c>
      <c r="I219" s="356">
        <v>827.7</v>
      </c>
      <c r="J219" s="356">
        <v>842.55000000000007</v>
      </c>
      <c r="K219" s="355">
        <v>812.85</v>
      </c>
      <c r="L219" s="355">
        <v>789.3</v>
      </c>
      <c r="M219" s="355">
        <v>200.31583000000001</v>
      </c>
      <c r="N219" s="1"/>
      <c r="O219" s="1"/>
    </row>
    <row r="220" spans="1:15" ht="12.75" customHeight="1">
      <c r="A220" s="30">
        <v>210</v>
      </c>
      <c r="B220" s="384" t="s">
        <v>126</v>
      </c>
      <c r="C220" s="355">
        <v>1369.15</v>
      </c>
      <c r="D220" s="356">
        <v>1379.2333333333333</v>
      </c>
      <c r="E220" s="356">
        <v>1355.6166666666668</v>
      </c>
      <c r="F220" s="356">
        <v>1342.0833333333335</v>
      </c>
      <c r="G220" s="356">
        <v>1318.4666666666669</v>
      </c>
      <c r="H220" s="356">
        <v>1392.7666666666667</v>
      </c>
      <c r="I220" s="356">
        <v>1416.383333333333</v>
      </c>
      <c r="J220" s="356">
        <v>1429.9166666666665</v>
      </c>
      <c r="K220" s="355">
        <v>1402.85</v>
      </c>
      <c r="L220" s="355">
        <v>1365.7</v>
      </c>
      <c r="M220" s="355">
        <v>8.5738599999999998</v>
      </c>
      <c r="N220" s="1"/>
      <c r="O220" s="1"/>
    </row>
    <row r="221" spans="1:15" ht="12.75" customHeight="1">
      <c r="A221" s="30">
        <v>211</v>
      </c>
      <c r="B221" s="384" t="s">
        <v>127</v>
      </c>
      <c r="C221" s="355">
        <v>556.54999999999995</v>
      </c>
      <c r="D221" s="356">
        <v>559.04999999999995</v>
      </c>
      <c r="E221" s="356">
        <v>548.19999999999993</v>
      </c>
      <c r="F221" s="356">
        <v>539.85</v>
      </c>
      <c r="G221" s="356">
        <v>529</v>
      </c>
      <c r="H221" s="356">
        <v>567.39999999999986</v>
      </c>
      <c r="I221" s="356">
        <v>578.24999999999977</v>
      </c>
      <c r="J221" s="356">
        <v>586.5999999999998</v>
      </c>
      <c r="K221" s="355">
        <v>569.9</v>
      </c>
      <c r="L221" s="355">
        <v>550.70000000000005</v>
      </c>
      <c r="M221" s="355">
        <v>6.1307799999999997</v>
      </c>
      <c r="N221" s="1"/>
      <c r="O221" s="1"/>
    </row>
    <row r="222" spans="1:15" ht="12.75" customHeight="1">
      <c r="A222" s="30">
        <v>212</v>
      </c>
      <c r="B222" s="384" t="s">
        <v>409</v>
      </c>
      <c r="C222" s="355">
        <v>241.2</v>
      </c>
      <c r="D222" s="356">
        <v>242.68333333333331</v>
      </c>
      <c r="E222" s="356">
        <v>238.56666666666661</v>
      </c>
      <c r="F222" s="356">
        <v>235.93333333333331</v>
      </c>
      <c r="G222" s="356">
        <v>231.81666666666661</v>
      </c>
      <c r="H222" s="356">
        <v>245.31666666666661</v>
      </c>
      <c r="I222" s="356">
        <v>249.43333333333334</v>
      </c>
      <c r="J222" s="356">
        <v>252.06666666666661</v>
      </c>
      <c r="K222" s="355">
        <v>246.8</v>
      </c>
      <c r="L222" s="355">
        <v>240.05</v>
      </c>
      <c r="M222" s="355">
        <v>1.2034899999999999</v>
      </c>
      <c r="N222" s="1"/>
      <c r="O222" s="1"/>
    </row>
    <row r="223" spans="1:15" ht="12.75" customHeight="1">
      <c r="A223" s="30">
        <v>213</v>
      </c>
      <c r="B223" s="384" t="s">
        <v>395</v>
      </c>
      <c r="C223" s="355">
        <v>47.95</v>
      </c>
      <c r="D223" s="356">
        <v>48.216666666666661</v>
      </c>
      <c r="E223" s="356">
        <v>46.783333333333324</v>
      </c>
      <c r="F223" s="356">
        <v>45.61666666666666</v>
      </c>
      <c r="G223" s="356">
        <v>44.183333333333323</v>
      </c>
      <c r="H223" s="356">
        <v>49.383333333333326</v>
      </c>
      <c r="I223" s="356">
        <v>50.816666666666663</v>
      </c>
      <c r="J223" s="356">
        <v>51.983333333333327</v>
      </c>
      <c r="K223" s="355">
        <v>49.65</v>
      </c>
      <c r="L223" s="355">
        <v>47.05</v>
      </c>
      <c r="M223" s="355">
        <v>115.97632</v>
      </c>
      <c r="N223" s="1"/>
      <c r="O223" s="1"/>
    </row>
    <row r="224" spans="1:15" ht="12.75" customHeight="1">
      <c r="A224" s="30">
        <v>214</v>
      </c>
      <c r="B224" s="384" t="s">
        <v>128</v>
      </c>
      <c r="C224" s="355">
        <v>10.7</v>
      </c>
      <c r="D224" s="356">
        <v>10.866666666666667</v>
      </c>
      <c r="E224" s="356">
        <v>10.483333333333334</v>
      </c>
      <c r="F224" s="356">
        <v>10.266666666666667</v>
      </c>
      <c r="G224" s="356">
        <v>9.8833333333333346</v>
      </c>
      <c r="H224" s="356">
        <v>11.083333333333334</v>
      </c>
      <c r="I224" s="356">
        <v>11.466666666666667</v>
      </c>
      <c r="J224" s="356">
        <v>11.683333333333334</v>
      </c>
      <c r="K224" s="355">
        <v>11.25</v>
      </c>
      <c r="L224" s="355">
        <v>10.65</v>
      </c>
      <c r="M224" s="355">
        <v>2715.65319</v>
      </c>
      <c r="N224" s="1"/>
      <c r="O224" s="1"/>
    </row>
    <row r="225" spans="1:15" ht="12.75" customHeight="1">
      <c r="A225" s="30">
        <v>215</v>
      </c>
      <c r="B225" s="384" t="s">
        <v>396</v>
      </c>
      <c r="C225" s="355">
        <v>67.5</v>
      </c>
      <c r="D225" s="356">
        <v>66.900000000000006</v>
      </c>
      <c r="E225" s="356">
        <v>65.500000000000014</v>
      </c>
      <c r="F225" s="356">
        <v>63.500000000000014</v>
      </c>
      <c r="G225" s="356">
        <v>62.100000000000023</v>
      </c>
      <c r="H225" s="356">
        <v>68.900000000000006</v>
      </c>
      <c r="I225" s="356">
        <v>70.299999999999983</v>
      </c>
      <c r="J225" s="356">
        <v>72.3</v>
      </c>
      <c r="K225" s="355">
        <v>68.3</v>
      </c>
      <c r="L225" s="355">
        <v>64.900000000000006</v>
      </c>
      <c r="M225" s="355">
        <v>277.55953</v>
      </c>
      <c r="N225" s="1"/>
      <c r="O225" s="1"/>
    </row>
    <row r="226" spans="1:15" ht="12.75" customHeight="1">
      <c r="A226" s="30">
        <v>216</v>
      </c>
      <c r="B226" s="384" t="s">
        <v>129</v>
      </c>
      <c r="C226" s="355">
        <v>47.45</v>
      </c>
      <c r="D226" s="356">
        <v>47.25</v>
      </c>
      <c r="E226" s="356">
        <v>46.8</v>
      </c>
      <c r="F226" s="356">
        <v>46.15</v>
      </c>
      <c r="G226" s="356">
        <v>45.699999999999996</v>
      </c>
      <c r="H226" s="356">
        <v>47.9</v>
      </c>
      <c r="I226" s="356">
        <v>48.35</v>
      </c>
      <c r="J226" s="356">
        <v>49</v>
      </c>
      <c r="K226" s="355">
        <v>47.7</v>
      </c>
      <c r="L226" s="355">
        <v>46.6</v>
      </c>
      <c r="M226" s="355">
        <v>247.79483999999999</v>
      </c>
      <c r="N226" s="1"/>
      <c r="O226" s="1"/>
    </row>
    <row r="227" spans="1:15" ht="12.75" customHeight="1">
      <c r="A227" s="30">
        <v>217</v>
      </c>
      <c r="B227" s="384" t="s">
        <v>407</v>
      </c>
      <c r="C227" s="355">
        <v>233.75</v>
      </c>
      <c r="D227" s="356">
        <v>233.95000000000002</v>
      </c>
      <c r="E227" s="356">
        <v>229.30000000000004</v>
      </c>
      <c r="F227" s="356">
        <v>224.85000000000002</v>
      </c>
      <c r="G227" s="356">
        <v>220.20000000000005</v>
      </c>
      <c r="H227" s="356">
        <v>238.40000000000003</v>
      </c>
      <c r="I227" s="356">
        <v>243.05</v>
      </c>
      <c r="J227" s="356">
        <v>247.50000000000003</v>
      </c>
      <c r="K227" s="355">
        <v>238.6</v>
      </c>
      <c r="L227" s="355">
        <v>229.5</v>
      </c>
      <c r="M227" s="355">
        <v>135.2407</v>
      </c>
      <c r="N227" s="1"/>
      <c r="O227" s="1"/>
    </row>
    <row r="228" spans="1:15" ht="12.75" customHeight="1">
      <c r="A228" s="30">
        <v>218</v>
      </c>
      <c r="B228" s="384" t="s">
        <v>397</v>
      </c>
      <c r="C228" s="355">
        <v>1035.1500000000001</v>
      </c>
      <c r="D228" s="356">
        <v>1039.55</v>
      </c>
      <c r="E228" s="356">
        <v>1020.5999999999999</v>
      </c>
      <c r="F228" s="356">
        <v>1006.05</v>
      </c>
      <c r="G228" s="356">
        <v>987.09999999999991</v>
      </c>
      <c r="H228" s="356">
        <v>1054.0999999999999</v>
      </c>
      <c r="I228" s="356">
        <v>1073.0500000000002</v>
      </c>
      <c r="J228" s="356">
        <v>1087.5999999999999</v>
      </c>
      <c r="K228" s="355">
        <v>1058.5</v>
      </c>
      <c r="L228" s="355">
        <v>1025</v>
      </c>
      <c r="M228" s="355">
        <v>0.15684999999999999</v>
      </c>
      <c r="N228" s="1"/>
      <c r="O228" s="1"/>
    </row>
    <row r="229" spans="1:15" ht="12.75" customHeight="1">
      <c r="A229" s="30">
        <v>219</v>
      </c>
      <c r="B229" s="384" t="s">
        <v>130</v>
      </c>
      <c r="C229" s="355">
        <v>399</v>
      </c>
      <c r="D229" s="356">
        <v>396.3</v>
      </c>
      <c r="E229" s="356">
        <v>392.8</v>
      </c>
      <c r="F229" s="356">
        <v>386.6</v>
      </c>
      <c r="G229" s="356">
        <v>383.1</v>
      </c>
      <c r="H229" s="356">
        <v>402.5</v>
      </c>
      <c r="I229" s="356">
        <v>406</v>
      </c>
      <c r="J229" s="356">
        <v>412.2</v>
      </c>
      <c r="K229" s="355">
        <v>399.8</v>
      </c>
      <c r="L229" s="355">
        <v>390.1</v>
      </c>
      <c r="M229" s="355">
        <v>20.854299999999999</v>
      </c>
      <c r="N229" s="1"/>
      <c r="O229" s="1"/>
    </row>
    <row r="230" spans="1:15" ht="12.75" customHeight="1">
      <c r="A230" s="30">
        <v>220</v>
      </c>
      <c r="B230" s="384" t="s">
        <v>398</v>
      </c>
      <c r="C230" s="355">
        <v>329.6</v>
      </c>
      <c r="D230" s="356">
        <v>322.51666666666671</v>
      </c>
      <c r="E230" s="356">
        <v>315.43333333333339</v>
      </c>
      <c r="F230" s="356">
        <v>301.26666666666671</v>
      </c>
      <c r="G230" s="356">
        <v>294.18333333333339</v>
      </c>
      <c r="H230" s="356">
        <v>336.68333333333339</v>
      </c>
      <c r="I230" s="356">
        <v>343.76666666666677</v>
      </c>
      <c r="J230" s="356">
        <v>357.93333333333339</v>
      </c>
      <c r="K230" s="355">
        <v>329.6</v>
      </c>
      <c r="L230" s="355">
        <v>308.35000000000002</v>
      </c>
      <c r="M230" s="355">
        <v>8.6516099999999998</v>
      </c>
      <c r="N230" s="1"/>
      <c r="O230" s="1"/>
    </row>
    <row r="231" spans="1:15" ht="12.75" customHeight="1">
      <c r="A231" s="30">
        <v>221</v>
      </c>
      <c r="B231" s="384" t="s">
        <v>399</v>
      </c>
      <c r="C231" s="355">
        <v>1605.2</v>
      </c>
      <c r="D231" s="356">
        <v>1607.6166666666668</v>
      </c>
      <c r="E231" s="356">
        <v>1589.5833333333335</v>
      </c>
      <c r="F231" s="356">
        <v>1573.9666666666667</v>
      </c>
      <c r="G231" s="356">
        <v>1555.9333333333334</v>
      </c>
      <c r="H231" s="356">
        <v>1623.2333333333336</v>
      </c>
      <c r="I231" s="356">
        <v>1641.2666666666669</v>
      </c>
      <c r="J231" s="356">
        <v>1656.8833333333337</v>
      </c>
      <c r="K231" s="355">
        <v>1625.65</v>
      </c>
      <c r="L231" s="355">
        <v>1592</v>
      </c>
      <c r="M231" s="355">
        <v>0.31630999999999998</v>
      </c>
      <c r="N231" s="1"/>
      <c r="O231" s="1"/>
    </row>
    <row r="232" spans="1:15" ht="12.75" customHeight="1">
      <c r="A232" s="30">
        <v>222</v>
      </c>
      <c r="B232" s="384" t="s">
        <v>131</v>
      </c>
      <c r="C232" s="355">
        <v>222.6</v>
      </c>
      <c r="D232" s="356">
        <v>219.63333333333333</v>
      </c>
      <c r="E232" s="356">
        <v>215.46666666666664</v>
      </c>
      <c r="F232" s="356">
        <v>208.33333333333331</v>
      </c>
      <c r="G232" s="356">
        <v>204.16666666666663</v>
      </c>
      <c r="H232" s="356">
        <v>226.76666666666665</v>
      </c>
      <c r="I232" s="356">
        <v>230.93333333333334</v>
      </c>
      <c r="J232" s="356">
        <v>238.06666666666666</v>
      </c>
      <c r="K232" s="355">
        <v>223.8</v>
      </c>
      <c r="L232" s="355">
        <v>212.5</v>
      </c>
      <c r="M232" s="355">
        <v>114.65922</v>
      </c>
      <c r="N232" s="1"/>
      <c r="O232" s="1"/>
    </row>
    <row r="233" spans="1:15" ht="12.75" customHeight="1">
      <c r="A233" s="30">
        <v>223</v>
      </c>
      <c r="B233" s="384" t="s">
        <v>404</v>
      </c>
      <c r="C233" s="355">
        <v>230.9</v>
      </c>
      <c r="D233" s="356">
        <v>230.68333333333331</v>
      </c>
      <c r="E233" s="356">
        <v>223.86666666666662</v>
      </c>
      <c r="F233" s="356">
        <v>216.83333333333331</v>
      </c>
      <c r="G233" s="356">
        <v>210.01666666666662</v>
      </c>
      <c r="H233" s="356">
        <v>237.71666666666661</v>
      </c>
      <c r="I233" s="356">
        <v>244.53333333333327</v>
      </c>
      <c r="J233" s="356">
        <v>251.56666666666661</v>
      </c>
      <c r="K233" s="355">
        <v>237.5</v>
      </c>
      <c r="L233" s="355">
        <v>223.65</v>
      </c>
      <c r="M233" s="355">
        <v>112.92917</v>
      </c>
      <c r="N233" s="1"/>
      <c r="O233" s="1"/>
    </row>
    <row r="234" spans="1:15" ht="12.75" customHeight="1">
      <c r="A234" s="30">
        <v>224</v>
      </c>
      <c r="B234" s="384" t="s">
        <v>265</v>
      </c>
      <c r="C234" s="355">
        <v>5172.6000000000004</v>
      </c>
      <c r="D234" s="356">
        <v>5120.833333333333</v>
      </c>
      <c r="E234" s="356">
        <v>5006.7666666666664</v>
      </c>
      <c r="F234" s="356">
        <v>4840.9333333333334</v>
      </c>
      <c r="G234" s="356">
        <v>4726.8666666666668</v>
      </c>
      <c r="H234" s="356">
        <v>5286.6666666666661</v>
      </c>
      <c r="I234" s="356">
        <v>5400.7333333333336</v>
      </c>
      <c r="J234" s="356">
        <v>5566.5666666666657</v>
      </c>
      <c r="K234" s="355">
        <v>5234.8999999999996</v>
      </c>
      <c r="L234" s="355">
        <v>4955</v>
      </c>
      <c r="M234" s="355">
        <v>3.7423999999999999</v>
      </c>
      <c r="N234" s="1"/>
      <c r="O234" s="1"/>
    </row>
    <row r="235" spans="1:15" ht="12.75" customHeight="1">
      <c r="A235" s="30">
        <v>225</v>
      </c>
      <c r="B235" s="384" t="s">
        <v>406</v>
      </c>
      <c r="C235" s="355">
        <v>153.05000000000001</v>
      </c>
      <c r="D235" s="356">
        <v>155.41666666666666</v>
      </c>
      <c r="E235" s="356">
        <v>149.33333333333331</v>
      </c>
      <c r="F235" s="356">
        <v>145.61666666666665</v>
      </c>
      <c r="G235" s="356">
        <v>139.5333333333333</v>
      </c>
      <c r="H235" s="356">
        <v>159.13333333333333</v>
      </c>
      <c r="I235" s="356">
        <v>165.21666666666664</v>
      </c>
      <c r="J235" s="356">
        <v>168.93333333333334</v>
      </c>
      <c r="K235" s="355">
        <v>161.5</v>
      </c>
      <c r="L235" s="355">
        <v>151.69999999999999</v>
      </c>
      <c r="M235" s="355">
        <v>102.73900999999999</v>
      </c>
      <c r="N235" s="1"/>
      <c r="O235" s="1"/>
    </row>
    <row r="236" spans="1:15" ht="12.75" customHeight="1">
      <c r="A236" s="30">
        <v>226</v>
      </c>
      <c r="B236" s="384" t="s">
        <v>132</v>
      </c>
      <c r="C236" s="355">
        <v>1950.9</v>
      </c>
      <c r="D236" s="356">
        <v>1925.6499999999999</v>
      </c>
      <c r="E236" s="356">
        <v>1889.2999999999997</v>
      </c>
      <c r="F236" s="356">
        <v>1827.6999999999998</v>
      </c>
      <c r="G236" s="356">
        <v>1791.3499999999997</v>
      </c>
      <c r="H236" s="356">
        <v>1987.2499999999998</v>
      </c>
      <c r="I236" s="356">
        <v>2023.5999999999997</v>
      </c>
      <c r="J236" s="356">
        <v>2085.1999999999998</v>
      </c>
      <c r="K236" s="355">
        <v>1962</v>
      </c>
      <c r="L236" s="355">
        <v>1864.05</v>
      </c>
      <c r="M236" s="355">
        <v>10.50461</v>
      </c>
      <c r="N236" s="1"/>
      <c r="O236" s="1"/>
    </row>
    <row r="237" spans="1:15" ht="12.75" customHeight="1">
      <c r="A237" s="30">
        <v>227</v>
      </c>
      <c r="B237" s="384" t="s">
        <v>839</v>
      </c>
      <c r="C237" s="355">
        <v>1994.25</v>
      </c>
      <c r="D237" s="356">
        <v>2001.6333333333332</v>
      </c>
      <c r="E237" s="356">
        <v>1973.0666666666664</v>
      </c>
      <c r="F237" s="356">
        <v>1951.8833333333332</v>
      </c>
      <c r="G237" s="356">
        <v>1923.3166666666664</v>
      </c>
      <c r="H237" s="356">
        <v>2022.8166666666664</v>
      </c>
      <c r="I237" s="356">
        <v>2051.3833333333332</v>
      </c>
      <c r="J237" s="356">
        <v>2072.5666666666666</v>
      </c>
      <c r="K237" s="355">
        <v>2030.2</v>
      </c>
      <c r="L237" s="355">
        <v>1980.45</v>
      </c>
      <c r="M237" s="355">
        <v>0.13583000000000001</v>
      </c>
      <c r="N237" s="1"/>
      <c r="O237" s="1"/>
    </row>
    <row r="238" spans="1:15" ht="12.75" customHeight="1">
      <c r="A238" s="30">
        <v>228</v>
      </c>
      <c r="B238" s="384" t="s">
        <v>410</v>
      </c>
      <c r="C238" s="355">
        <v>401.9</v>
      </c>
      <c r="D238" s="356">
        <v>408.09999999999997</v>
      </c>
      <c r="E238" s="356">
        <v>387.19999999999993</v>
      </c>
      <c r="F238" s="356">
        <v>372.49999999999994</v>
      </c>
      <c r="G238" s="356">
        <v>351.59999999999991</v>
      </c>
      <c r="H238" s="356">
        <v>422.79999999999995</v>
      </c>
      <c r="I238" s="356">
        <v>443.69999999999993</v>
      </c>
      <c r="J238" s="356">
        <v>458.4</v>
      </c>
      <c r="K238" s="355">
        <v>429</v>
      </c>
      <c r="L238" s="355">
        <v>393.4</v>
      </c>
      <c r="M238" s="355">
        <v>14.596909999999999</v>
      </c>
      <c r="N238" s="1"/>
      <c r="O238" s="1"/>
    </row>
    <row r="239" spans="1:15" ht="12.75" customHeight="1">
      <c r="A239" s="30">
        <v>229</v>
      </c>
      <c r="B239" s="384" t="s">
        <v>133</v>
      </c>
      <c r="C239" s="355">
        <v>922.3</v>
      </c>
      <c r="D239" s="356">
        <v>909.43333333333339</v>
      </c>
      <c r="E239" s="356">
        <v>891.86666666666679</v>
      </c>
      <c r="F239" s="356">
        <v>861.43333333333339</v>
      </c>
      <c r="G239" s="356">
        <v>843.86666666666679</v>
      </c>
      <c r="H239" s="356">
        <v>939.86666666666679</v>
      </c>
      <c r="I239" s="356">
        <v>957.43333333333339</v>
      </c>
      <c r="J239" s="356">
        <v>987.86666666666679</v>
      </c>
      <c r="K239" s="355">
        <v>927</v>
      </c>
      <c r="L239" s="355">
        <v>879</v>
      </c>
      <c r="M239" s="355">
        <v>116.28936</v>
      </c>
      <c r="N239" s="1"/>
      <c r="O239" s="1"/>
    </row>
    <row r="240" spans="1:15" ht="12.75" customHeight="1">
      <c r="A240" s="30">
        <v>230</v>
      </c>
      <c r="B240" s="384" t="s">
        <v>134</v>
      </c>
      <c r="C240" s="355">
        <v>256.8</v>
      </c>
      <c r="D240" s="356">
        <v>256.01666666666665</v>
      </c>
      <c r="E240" s="356">
        <v>253.48333333333329</v>
      </c>
      <c r="F240" s="356">
        <v>250.16666666666663</v>
      </c>
      <c r="G240" s="356">
        <v>247.63333333333327</v>
      </c>
      <c r="H240" s="356">
        <v>259.33333333333331</v>
      </c>
      <c r="I240" s="356">
        <v>261.86666666666662</v>
      </c>
      <c r="J240" s="356">
        <v>265.18333333333334</v>
      </c>
      <c r="K240" s="355">
        <v>258.55</v>
      </c>
      <c r="L240" s="355">
        <v>252.7</v>
      </c>
      <c r="M240" s="355">
        <v>13.35683</v>
      </c>
      <c r="N240" s="1"/>
      <c r="O240" s="1"/>
    </row>
    <row r="241" spans="1:15" ht="12.75" customHeight="1">
      <c r="A241" s="30">
        <v>231</v>
      </c>
      <c r="B241" s="384" t="s">
        <v>411</v>
      </c>
      <c r="C241" s="355">
        <v>42.65</v>
      </c>
      <c r="D241" s="356">
        <v>43.533333333333331</v>
      </c>
      <c r="E241" s="356">
        <v>41.11666666666666</v>
      </c>
      <c r="F241" s="356">
        <v>39.583333333333329</v>
      </c>
      <c r="G241" s="356">
        <v>37.166666666666657</v>
      </c>
      <c r="H241" s="356">
        <v>45.066666666666663</v>
      </c>
      <c r="I241" s="356">
        <v>47.483333333333334</v>
      </c>
      <c r="J241" s="356">
        <v>49.016666666666666</v>
      </c>
      <c r="K241" s="355">
        <v>45.95</v>
      </c>
      <c r="L241" s="355">
        <v>42</v>
      </c>
      <c r="M241" s="355">
        <v>92.434489999999997</v>
      </c>
      <c r="N241" s="1"/>
      <c r="O241" s="1"/>
    </row>
    <row r="242" spans="1:15" ht="12.75" customHeight="1">
      <c r="A242" s="30">
        <v>232</v>
      </c>
      <c r="B242" s="384" t="s">
        <v>135</v>
      </c>
      <c r="C242" s="355">
        <v>1772.05</v>
      </c>
      <c r="D242" s="356">
        <v>1762.25</v>
      </c>
      <c r="E242" s="356">
        <v>1744.5</v>
      </c>
      <c r="F242" s="356">
        <v>1716.95</v>
      </c>
      <c r="G242" s="356">
        <v>1699.2</v>
      </c>
      <c r="H242" s="356">
        <v>1789.8</v>
      </c>
      <c r="I242" s="356">
        <v>1807.55</v>
      </c>
      <c r="J242" s="356">
        <v>1835.1</v>
      </c>
      <c r="K242" s="355">
        <v>1780</v>
      </c>
      <c r="L242" s="355">
        <v>1734.7</v>
      </c>
      <c r="M242" s="355">
        <v>51.199350000000003</v>
      </c>
      <c r="N242" s="1"/>
      <c r="O242" s="1"/>
    </row>
    <row r="243" spans="1:15" ht="12.75" customHeight="1">
      <c r="A243" s="30">
        <v>233</v>
      </c>
      <c r="B243" s="384" t="s">
        <v>412</v>
      </c>
      <c r="C243" s="355">
        <v>1431.65</v>
      </c>
      <c r="D243" s="356">
        <v>1443.2333333333333</v>
      </c>
      <c r="E243" s="356">
        <v>1386.4666666666667</v>
      </c>
      <c r="F243" s="356">
        <v>1341.2833333333333</v>
      </c>
      <c r="G243" s="356">
        <v>1284.5166666666667</v>
      </c>
      <c r="H243" s="356">
        <v>1488.4166666666667</v>
      </c>
      <c r="I243" s="356">
        <v>1545.1833333333336</v>
      </c>
      <c r="J243" s="356">
        <v>1590.3666666666668</v>
      </c>
      <c r="K243" s="355">
        <v>1500</v>
      </c>
      <c r="L243" s="355">
        <v>1398.05</v>
      </c>
      <c r="M243" s="355">
        <v>1.4173800000000001</v>
      </c>
      <c r="N243" s="1"/>
      <c r="O243" s="1"/>
    </row>
    <row r="244" spans="1:15" ht="12.75" customHeight="1">
      <c r="A244" s="30">
        <v>234</v>
      </c>
      <c r="B244" s="384" t="s">
        <v>413</v>
      </c>
      <c r="C244" s="355">
        <v>433.25</v>
      </c>
      <c r="D244" s="356">
        <v>427.33333333333331</v>
      </c>
      <c r="E244" s="356">
        <v>416.96666666666664</v>
      </c>
      <c r="F244" s="356">
        <v>400.68333333333334</v>
      </c>
      <c r="G244" s="356">
        <v>390.31666666666666</v>
      </c>
      <c r="H244" s="356">
        <v>443.61666666666662</v>
      </c>
      <c r="I244" s="356">
        <v>453.98333333333329</v>
      </c>
      <c r="J244" s="356">
        <v>470.26666666666659</v>
      </c>
      <c r="K244" s="355">
        <v>437.7</v>
      </c>
      <c r="L244" s="355">
        <v>411.05</v>
      </c>
      <c r="M244" s="355">
        <v>10.946719999999999</v>
      </c>
      <c r="N244" s="1"/>
      <c r="O244" s="1"/>
    </row>
    <row r="245" spans="1:15" ht="12.75" customHeight="1">
      <c r="A245" s="30">
        <v>235</v>
      </c>
      <c r="B245" s="384" t="s">
        <v>414</v>
      </c>
      <c r="C245" s="355">
        <v>766.15</v>
      </c>
      <c r="D245" s="356">
        <v>767.5333333333333</v>
      </c>
      <c r="E245" s="356">
        <v>756.16666666666663</v>
      </c>
      <c r="F245" s="356">
        <v>746.18333333333328</v>
      </c>
      <c r="G245" s="356">
        <v>734.81666666666661</v>
      </c>
      <c r="H245" s="356">
        <v>777.51666666666665</v>
      </c>
      <c r="I245" s="356">
        <v>788.88333333333344</v>
      </c>
      <c r="J245" s="356">
        <v>798.86666666666667</v>
      </c>
      <c r="K245" s="355">
        <v>778.9</v>
      </c>
      <c r="L245" s="355">
        <v>757.55</v>
      </c>
      <c r="M245" s="355">
        <v>2.7838799999999999</v>
      </c>
      <c r="N245" s="1"/>
      <c r="O245" s="1"/>
    </row>
    <row r="246" spans="1:15" ht="12.75" customHeight="1">
      <c r="A246" s="30">
        <v>236</v>
      </c>
      <c r="B246" s="384" t="s">
        <v>408</v>
      </c>
      <c r="C246" s="355">
        <v>20.8</v>
      </c>
      <c r="D246" s="356">
        <v>20.933333333333334</v>
      </c>
      <c r="E246" s="356">
        <v>19.916666666666668</v>
      </c>
      <c r="F246" s="356">
        <v>19.033333333333335</v>
      </c>
      <c r="G246" s="356">
        <v>18.016666666666669</v>
      </c>
      <c r="H246" s="356">
        <v>21.816666666666666</v>
      </c>
      <c r="I246" s="356">
        <v>22.833333333333332</v>
      </c>
      <c r="J246" s="356">
        <v>23.716666666666665</v>
      </c>
      <c r="K246" s="355">
        <v>21.95</v>
      </c>
      <c r="L246" s="355">
        <v>20.05</v>
      </c>
      <c r="M246" s="355">
        <v>79.485460000000003</v>
      </c>
      <c r="N246" s="1"/>
      <c r="O246" s="1"/>
    </row>
    <row r="247" spans="1:15" ht="12.75" customHeight="1">
      <c r="A247" s="30">
        <v>237</v>
      </c>
      <c r="B247" s="384" t="s">
        <v>136</v>
      </c>
      <c r="C247" s="355">
        <v>121.75</v>
      </c>
      <c r="D247" s="356">
        <v>122.41666666666667</v>
      </c>
      <c r="E247" s="356">
        <v>118.83333333333334</v>
      </c>
      <c r="F247" s="356">
        <v>115.91666666666667</v>
      </c>
      <c r="G247" s="356">
        <v>112.33333333333334</v>
      </c>
      <c r="H247" s="356">
        <v>125.33333333333334</v>
      </c>
      <c r="I247" s="356">
        <v>128.91666666666669</v>
      </c>
      <c r="J247" s="356">
        <v>131.83333333333334</v>
      </c>
      <c r="K247" s="355">
        <v>126</v>
      </c>
      <c r="L247" s="355">
        <v>119.5</v>
      </c>
      <c r="M247" s="355">
        <v>230.85077999999999</v>
      </c>
      <c r="N247" s="1"/>
      <c r="O247" s="1"/>
    </row>
    <row r="248" spans="1:15" ht="12.75" customHeight="1">
      <c r="A248" s="30">
        <v>238</v>
      </c>
      <c r="B248" s="384" t="s">
        <v>400</v>
      </c>
      <c r="C248" s="355">
        <v>441.85</v>
      </c>
      <c r="D248" s="356">
        <v>442.73333333333335</v>
      </c>
      <c r="E248" s="356">
        <v>437.56666666666672</v>
      </c>
      <c r="F248" s="356">
        <v>433.28333333333336</v>
      </c>
      <c r="G248" s="356">
        <v>428.11666666666673</v>
      </c>
      <c r="H248" s="356">
        <v>447.01666666666671</v>
      </c>
      <c r="I248" s="356">
        <v>452.18333333333334</v>
      </c>
      <c r="J248" s="356">
        <v>456.4666666666667</v>
      </c>
      <c r="K248" s="355">
        <v>447.9</v>
      </c>
      <c r="L248" s="355">
        <v>438.45</v>
      </c>
      <c r="M248" s="355">
        <v>1.2029799999999999</v>
      </c>
      <c r="N248" s="1"/>
      <c r="O248" s="1"/>
    </row>
    <row r="249" spans="1:15" ht="12.75" customHeight="1">
      <c r="A249" s="30">
        <v>239</v>
      </c>
      <c r="B249" s="384" t="s">
        <v>266</v>
      </c>
      <c r="C249" s="355">
        <v>1037.55</v>
      </c>
      <c r="D249" s="356">
        <v>1036.1833333333334</v>
      </c>
      <c r="E249" s="356">
        <v>1027.3666666666668</v>
      </c>
      <c r="F249" s="356">
        <v>1017.1833333333334</v>
      </c>
      <c r="G249" s="356">
        <v>1008.3666666666668</v>
      </c>
      <c r="H249" s="356">
        <v>1046.3666666666668</v>
      </c>
      <c r="I249" s="356">
        <v>1055.1833333333334</v>
      </c>
      <c r="J249" s="356">
        <v>1065.3666666666668</v>
      </c>
      <c r="K249" s="355">
        <v>1045</v>
      </c>
      <c r="L249" s="355">
        <v>1026</v>
      </c>
      <c r="M249" s="355">
        <v>0.86409999999999998</v>
      </c>
      <c r="N249" s="1"/>
      <c r="O249" s="1"/>
    </row>
    <row r="250" spans="1:15" ht="12.75" customHeight="1">
      <c r="A250" s="30">
        <v>240</v>
      </c>
      <c r="B250" s="384" t="s">
        <v>401</v>
      </c>
      <c r="C250" s="355">
        <v>266.2</v>
      </c>
      <c r="D250" s="356">
        <v>262.46666666666664</v>
      </c>
      <c r="E250" s="356">
        <v>258.0333333333333</v>
      </c>
      <c r="F250" s="356">
        <v>249.86666666666667</v>
      </c>
      <c r="G250" s="356">
        <v>245.43333333333334</v>
      </c>
      <c r="H250" s="356">
        <v>270.63333333333327</v>
      </c>
      <c r="I250" s="356">
        <v>275.06666666666655</v>
      </c>
      <c r="J250" s="356">
        <v>283.23333333333323</v>
      </c>
      <c r="K250" s="355">
        <v>266.89999999999998</v>
      </c>
      <c r="L250" s="355">
        <v>254.3</v>
      </c>
      <c r="M250" s="355">
        <v>58.619219999999999</v>
      </c>
      <c r="N250" s="1"/>
      <c r="O250" s="1"/>
    </row>
    <row r="251" spans="1:15" ht="12.75" customHeight="1">
      <c r="A251" s="30">
        <v>241</v>
      </c>
      <c r="B251" s="384" t="s">
        <v>402</v>
      </c>
      <c r="C251" s="355">
        <v>45.1</v>
      </c>
      <c r="D251" s="356">
        <v>45.416666666666664</v>
      </c>
      <c r="E251" s="356">
        <v>44.43333333333333</v>
      </c>
      <c r="F251" s="356">
        <v>43.766666666666666</v>
      </c>
      <c r="G251" s="356">
        <v>42.783333333333331</v>
      </c>
      <c r="H251" s="356">
        <v>46.083333333333329</v>
      </c>
      <c r="I251" s="356">
        <v>47.066666666666663</v>
      </c>
      <c r="J251" s="356">
        <v>47.733333333333327</v>
      </c>
      <c r="K251" s="355">
        <v>46.4</v>
      </c>
      <c r="L251" s="355">
        <v>44.75</v>
      </c>
      <c r="M251" s="355">
        <v>20.051549999999999</v>
      </c>
      <c r="N251" s="1"/>
      <c r="O251" s="1"/>
    </row>
    <row r="252" spans="1:15" ht="12.75" customHeight="1">
      <c r="A252" s="30">
        <v>242</v>
      </c>
      <c r="B252" s="384" t="s">
        <v>137</v>
      </c>
      <c r="C252" s="355">
        <v>856.9</v>
      </c>
      <c r="D252" s="356">
        <v>868.4666666666667</v>
      </c>
      <c r="E252" s="356">
        <v>837.03333333333342</v>
      </c>
      <c r="F252" s="356">
        <v>817.16666666666674</v>
      </c>
      <c r="G252" s="356">
        <v>785.73333333333346</v>
      </c>
      <c r="H252" s="356">
        <v>888.33333333333337</v>
      </c>
      <c r="I252" s="356">
        <v>919.76666666666677</v>
      </c>
      <c r="J252" s="356">
        <v>939.63333333333333</v>
      </c>
      <c r="K252" s="355">
        <v>899.9</v>
      </c>
      <c r="L252" s="355">
        <v>848.6</v>
      </c>
      <c r="M252" s="355">
        <v>110.12459</v>
      </c>
      <c r="N252" s="1"/>
      <c r="O252" s="1"/>
    </row>
    <row r="253" spans="1:15" ht="12.75" customHeight="1">
      <c r="A253" s="30">
        <v>243</v>
      </c>
      <c r="B253" s="384" t="s">
        <v>832</v>
      </c>
      <c r="C253" s="355">
        <v>23.15</v>
      </c>
      <c r="D253" s="356">
        <v>23.266666666666666</v>
      </c>
      <c r="E253" s="356">
        <v>22.93333333333333</v>
      </c>
      <c r="F253" s="356">
        <v>22.716666666666665</v>
      </c>
      <c r="G253" s="356">
        <v>22.383333333333329</v>
      </c>
      <c r="H253" s="356">
        <v>23.483333333333331</v>
      </c>
      <c r="I253" s="356">
        <v>23.816666666666666</v>
      </c>
      <c r="J253" s="356">
        <v>24.033333333333331</v>
      </c>
      <c r="K253" s="355">
        <v>23.6</v>
      </c>
      <c r="L253" s="355">
        <v>23.05</v>
      </c>
      <c r="M253" s="355">
        <v>103.45829999999999</v>
      </c>
      <c r="N253" s="1"/>
      <c r="O253" s="1"/>
    </row>
    <row r="254" spans="1:15" ht="12.75" customHeight="1">
      <c r="A254" s="30">
        <v>244</v>
      </c>
      <c r="B254" s="384" t="s">
        <v>264</v>
      </c>
      <c r="C254" s="355">
        <v>727.35</v>
      </c>
      <c r="D254" s="356">
        <v>731.56666666666672</v>
      </c>
      <c r="E254" s="356">
        <v>718.68333333333339</v>
      </c>
      <c r="F254" s="356">
        <v>710.01666666666665</v>
      </c>
      <c r="G254" s="356">
        <v>697.13333333333333</v>
      </c>
      <c r="H254" s="356">
        <v>740.23333333333346</v>
      </c>
      <c r="I254" s="356">
        <v>753.1166666666669</v>
      </c>
      <c r="J254" s="356">
        <v>761.78333333333353</v>
      </c>
      <c r="K254" s="355">
        <v>744.45</v>
      </c>
      <c r="L254" s="355">
        <v>722.9</v>
      </c>
      <c r="M254" s="355">
        <v>3.4295200000000001</v>
      </c>
      <c r="N254" s="1"/>
      <c r="O254" s="1"/>
    </row>
    <row r="255" spans="1:15" ht="12.75" customHeight="1">
      <c r="A255" s="30">
        <v>245</v>
      </c>
      <c r="B255" s="384" t="s">
        <v>138</v>
      </c>
      <c r="C255" s="355">
        <v>227.75</v>
      </c>
      <c r="D255" s="356">
        <v>225.23333333333335</v>
      </c>
      <c r="E255" s="356">
        <v>221.66666666666669</v>
      </c>
      <c r="F255" s="356">
        <v>215.58333333333334</v>
      </c>
      <c r="G255" s="356">
        <v>212.01666666666668</v>
      </c>
      <c r="H255" s="356">
        <v>231.31666666666669</v>
      </c>
      <c r="I255" s="356">
        <v>234.88333333333335</v>
      </c>
      <c r="J255" s="356">
        <v>240.9666666666667</v>
      </c>
      <c r="K255" s="355">
        <v>228.8</v>
      </c>
      <c r="L255" s="355">
        <v>219.15</v>
      </c>
      <c r="M255" s="355">
        <v>432.07074</v>
      </c>
      <c r="N255" s="1"/>
      <c r="O255" s="1"/>
    </row>
    <row r="256" spans="1:15" ht="12.75" customHeight="1">
      <c r="A256" s="30">
        <v>246</v>
      </c>
      <c r="B256" s="384" t="s">
        <v>403</v>
      </c>
      <c r="C256" s="355">
        <v>116.05</v>
      </c>
      <c r="D256" s="356">
        <v>117.08333333333333</v>
      </c>
      <c r="E256" s="356">
        <v>114.21666666666665</v>
      </c>
      <c r="F256" s="356">
        <v>112.38333333333333</v>
      </c>
      <c r="G256" s="356">
        <v>109.51666666666665</v>
      </c>
      <c r="H256" s="356">
        <v>118.91666666666666</v>
      </c>
      <c r="I256" s="356">
        <v>121.78333333333333</v>
      </c>
      <c r="J256" s="356">
        <v>123.61666666666666</v>
      </c>
      <c r="K256" s="355">
        <v>119.95</v>
      </c>
      <c r="L256" s="355">
        <v>115.25</v>
      </c>
      <c r="M256" s="355">
        <v>5.3945800000000004</v>
      </c>
      <c r="N256" s="1"/>
      <c r="O256" s="1"/>
    </row>
    <row r="257" spans="1:15" ht="12.75" customHeight="1">
      <c r="A257" s="30">
        <v>247</v>
      </c>
      <c r="B257" s="384" t="s">
        <v>421</v>
      </c>
      <c r="C257" s="355">
        <v>105.05</v>
      </c>
      <c r="D257" s="356">
        <v>106.33333333333333</v>
      </c>
      <c r="E257" s="356">
        <v>102.81666666666666</v>
      </c>
      <c r="F257" s="356">
        <v>100.58333333333333</v>
      </c>
      <c r="G257" s="356">
        <v>97.066666666666663</v>
      </c>
      <c r="H257" s="356">
        <v>108.56666666666666</v>
      </c>
      <c r="I257" s="356">
        <v>112.08333333333334</v>
      </c>
      <c r="J257" s="356">
        <v>114.31666666666666</v>
      </c>
      <c r="K257" s="355">
        <v>109.85</v>
      </c>
      <c r="L257" s="355">
        <v>104.1</v>
      </c>
      <c r="M257" s="355">
        <v>12.183590000000001</v>
      </c>
      <c r="N257" s="1"/>
      <c r="O257" s="1"/>
    </row>
    <row r="258" spans="1:15" ht="12.75" customHeight="1">
      <c r="A258" s="30">
        <v>248</v>
      </c>
      <c r="B258" s="384" t="s">
        <v>415</v>
      </c>
      <c r="C258" s="355">
        <v>1783.6</v>
      </c>
      <c r="D258" s="356">
        <v>1772.3333333333333</v>
      </c>
      <c r="E258" s="356">
        <v>1752.3666666666666</v>
      </c>
      <c r="F258" s="356">
        <v>1721.1333333333332</v>
      </c>
      <c r="G258" s="356">
        <v>1701.1666666666665</v>
      </c>
      <c r="H258" s="356">
        <v>1803.5666666666666</v>
      </c>
      <c r="I258" s="356">
        <v>1823.5333333333333</v>
      </c>
      <c r="J258" s="356">
        <v>1854.7666666666667</v>
      </c>
      <c r="K258" s="355">
        <v>1792.3</v>
      </c>
      <c r="L258" s="355">
        <v>1741.1</v>
      </c>
      <c r="M258" s="355">
        <v>1.5808500000000001</v>
      </c>
      <c r="N258" s="1"/>
      <c r="O258" s="1"/>
    </row>
    <row r="259" spans="1:15" ht="12.75" customHeight="1">
      <c r="A259" s="30">
        <v>249</v>
      </c>
      <c r="B259" s="384" t="s">
        <v>425</v>
      </c>
      <c r="C259" s="355">
        <v>1885.55</v>
      </c>
      <c r="D259" s="356">
        <v>1876.0666666666668</v>
      </c>
      <c r="E259" s="356">
        <v>1852.1333333333337</v>
      </c>
      <c r="F259" s="356">
        <v>1818.7166666666669</v>
      </c>
      <c r="G259" s="356">
        <v>1794.7833333333338</v>
      </c>
      <c r="H259" s="356">
        <v>1909.4833333333336</v>
      </c>
      <c r="I259" s="356">
        <v>1933.4166666666665</v>
      </c>
      <c r="J259" s="356">
        <v>1966.8333333333335</v>
      </c>
      <c r="K259" s="355">
        <v>1900</v>
      </c>
      <c r="L259" s="355">
        <v>1842.65</v>
      </c>
      <c r="M259" s="355">
        <v>4.8390000000000002E-2</v>
      </c>
      <c r="N259" s="1"/>
      <c r="O259" s="1"/>
    </row>
    <row r="260" spans="1:15" ht="12.75" customHeight="1">
      <c r="A260" s="30">
        <v>250</v>
      </c>
      <c r="B260" s="384" t="s">
        <v>422</v>
      </c>
      <c r="C260" s="355">
        <v>101.1</v>
      </c>
      <c r="D260" s="356">
        <v>100.64999999999999</v>
      </c>
      <c r="E260" s="356">
        <v>99.299999999999983</v>
      </c>
      <c r="F260" s="356">
        <v>97.499999999999986</v>
      </c>
      <c r="G260" s="356">
        <v>96.149999999999977</v>
      </c>
      <c r="H260" s="356">
        <v>102.44999999999999</v>
      </c>
      <c r="I260" s="356">
        <v>103.79999999999998</v>
      </c>
      <c r="J260" s="356">
        <v>105.6</v>
      </c>
      <c r="K260" s="355">
        <v>102</v>
      </c>
      <c r="L260" s="355">
        <v>98.85</v>
      </c>
      <c r="M260" s="355">
        <v>20.813690000000001</v>
      </c>
      <c r="N260" s="1"/>
      <c r="O260" s="1"/>
    </row>
    <row r="261" spans="1:15" ht="12.75" customHeight="1">
      <c r="A261" s="30">
        <v>251</v>
      </c>
      <c r="B261" s="384" t="s">
        <v>139</v>
      </c>
      <c r="C261" s="355">
        <v>411.15</v>
      </c>
      <c r="D261" s="356">
        <v>403.61666666666662</v>
      </c>
      <c r="E261" s="356">
        <v>393.53333333333325</v>
      </c>
      <c r="F261" s="356">
        <v>375.91666666666663</v>
      </c>
      <c r="G261" s="356">
        <v>365.83333333333326</v>
      </c>
      <c r="H261" s="356">
        <v>421.23333333333323</v>
      </c>
      <c r="I261" s="356">
        <v>431.31666666666661</v>
      </c>
      <c r="J261" s="356">
        <v>448.93333333333322</v>
      </c>
      <c r="K261" s="355">
        <v>413.7</v>
      </c>
      <c r="L261" s="355">
        <v>386</v>
      </c>
      <c r="M261" s="355">
        <v>103.7727</v>
      </c>
      <c r="N261" s="1"/>
      <c r="O261" s="1"/>
    </row>
    <row r="262" spans="1:15" ht="12.75" customHeight="1">
      <c r="A262" s="30">
        <v>252</v>
      </c>
      <c r="B262" s="384" t="s">
        <v>416</v>
      </c>
      <c r="C262" s="355">
        <v>3358.85</v>
      </c>
      <c r="D262" s="356">
        <v>3351.9</v>
      </c>
      <c r="E262" s="356">
        <v>3322</v>
      </c>
      <c r="F262" s="356">
        <v>3285.15</v>
      </c>
      <c r="G262" s="356">
        <v>3255.25</v>
      </c>
      <c r="H262" s="356">
        <v>3388.75</v>
      </c>
      <c r="I262" s="356">
        <v>3418.6500000000005</v>
      </c>
      <c r="J262" s="356">
        <v>3455.5</v>
      </c>
      <c r="K262" s="355">
        <v>3381.8</v>
      </c>
      <c r="L262" s="355">
        <v>3315.05</v>
      </c>
      <c r="M262" s="355">
        <v>0.51407999999999998</v>
      </c>
      <c r="N262" s="1"/>
      <c r="O262" s="1"/>
    </row>
    <row r="263" spans="1:15" ht="12.75" customHeight="1">
      <c r="A263" s="30">
        <v>253</v>
      </c>
      <c r="B263" s="384" t="s">
        <v>417</v>
      </c>
      <c r="C263" s="355">
        <v>587.04999999999995</v>
      </c>
      <c r="D263" s="356">
        <v>580.2166666666667</v>
      </c>
      <c r="E263" s="356">
        <v>571.43333333333339</v>
      </c>
      <c r="F263" s="356">
        <v>555.81666666666672</v>
      </c>
      <c r="G263" s="356">
        <v>547.03333333333342</v>
      </c>
      <c r="H263" s="356">
        <v>595.83333333333337</v>
      </c>
      <c r="I263" s="356">
        <v>604.61666666666667</v>
      </c>
      <c r="J263" s="356">
        <v>620.23333333333335</v>
      </c>
      <c r="K263" s="355">
        <v>589</v>
      </c>
      <c r="L263" s="355">
        <v>564.6</v>
      </c>
      <c r="M263" s="355">
        <v>2.36395</v>
      </c>
      <c r="N263" s="1"/>
      <c r="O263" s="1"/>
    </row>
    <row r="264" spans="1:15" ht="12.75" customHeight="1">
      <c r="A264" s="30">
        <v>254</v>
      </c>
      <c r="B264" s="384" t="s">
        <v>418</v>
      </c>
      <c r="C264" s="355">
        <v>223.4</v>
      </c>
      <c r="D264" s="356">
        <v>221.85</v>
      </c>
      <c r="E264" s="356">
        <v>219.2</v>
      </c>
      <c r="F264" s="356">
        <v>215</v>
      </c>
      <c r="G264" s="356">
        <v>212.35</v>
      </c>
      <c r="H264" s="356">
        <v>226.04999999999998</v>
      </c>
      <c r="I264" s="356">
        <v>228.70000000000002</v>
      </c>
      <c r="J264" s="356">
        <v>232.89999999999998</v>
      </c>
      <c r="K264" s="355">
        <v>224.5</v>
      </c>
      <c r="L264" s="355">
        <v>217.65</v>
      </c>
      <c r="M264" s="355">
        <v>7.8250099999999998</v>
      </c>
      <c r="N264" s="1"/>
      <c r="O264" s="1"/>
    </row>
    <row r="265" spans="1:15" ht="12.75" customHeight="1">
      <c r="A265" s="30">
        <v>255</v>
      </c>
      <c r="B265" s="384" t="s">
        <v>419</v>
      </c>
      <c r="C265" s="355">
        <v>135.15</v>
      </c>
      <c r="D265" s="356">
        <v>135.08333333333334</v>
      </c>
      <c r="E265" s="356">
        <v>133.81666666666669</v>
      </c>
      <c r="F265" s="356">
        <v>132.48333333333335</v>
      </c>
      <c r="G265" s="356">
        <v>131.2166666666667</v>
      </c>
      <c r="H265" s="356">
        <v>136.41666666666669</v>
      </c>
      <c r="I265" s="356">
        <v>137.68333333333334</v>
      </c>
      <c r="J265" s="356">
        <v>139.01666666666668</v>
      </c>
      <c r="K265" s="355">
        <v>136.35</v>
      </c>
      <c r="L265" s="355">
        <v>133.75</v>
      </c>
      <c r="M265" s="355">
        <v>3.1732900000000002</v>
      </c>
      <c r="N265" s="1"/>
      <c r="O265" s="1"/>
    </row>
    <row r="266" spans="1:15" ht="12.75" customHeight="1">
      <c r="A266" s="30">
        <v>256</v>
      </c>
      <c r="B266" s="384" t="s">
        <v>420</v>
      </c>
      <c r="C266" s="355">
        <v>72.349999999999994</v>
      </c>
      <c r="D266" s="356">
        <v>72.666666666666671</v>
      </c>
      <c r="E266" s="356">
        <v>70.983333333333348</v>
      </c>
      <c r="F266" s="356">
        <v>69.616666666666674</v>
      </c>
      <c r="G266" s="356">
        <v>67.933333333333351</v>
      </c>
      <c r="H266" s="356">
        <v>74.033333333333346</v>
      </c>
      <c r="I266" s="356">
        <v>75.716666666666654</v>
      </c>
      <c r="J266" s="356">
        <v>77.083333333333343</v>
      </c>
      <c r="K266" s="355">
        <v>74.349999999999994</v>
      </c>
      <c r="L266" s="355">
        <v>71.3</v>
      </c>
      <c r="M266" s="355">
        <v>6.6335499999999996</v>
      </c>
      <c r="N266" s="1"/>
      <c r="O266" s="1"/>
    </row>
    <row r="267" spans="1:15" ht="12.75" customHeight="1">
      <c r="A267" s="30">
        <v>257</v>
      </c>
      <c r="B267" s="384" t="s">
        <v>424</v>
      </c>
      <c r="C267" s="355">
        <v>207</v>
      </c>
      <c r="D267" s="356">
        <v>205.80000000000004</v>
      </c>
      <c r="E267" s="356">
        <v>200.50000000000009</v>
      </c>
      <c r="F267" s="356">
        <v>194.00000000000006</v>
      </c>
      <c r="G267" s="356">
        <v>188.7000000000001</v>
      </c>
      <c r="H267" s="356">
        <v>212.30000000000007</v>
      </c>
      <c r="I267" s="356">
        <v>217.60000000000002</v>
      </c>
      <c r="J267" s="356">
        <v>224.10000000000005</v>
      </c>
      <c r="K267" s="355">
        <v>211.1</v>
      </c>
      <c r="L267" s="355">
        <v>199.3</v>
      </c>
      <c r="M267" s="355">
        <v>16.57066</v>
      </c>
      <c r="N267" s="1"/>
      <c r="O267" s="1"/>
    </row>
    <row r="268" spans="1:15" ht="12.75" customHeight="1">
      <c r="A268" s="30">
        <v>258</v>
      </c>
      <c r="B268" s="384" t="s">
        <v>423</v>
      </c>
      <c r="C268" s="355">
        <v>406.15</v>
      </c>
      <c r="D268" s="356">
        <v>403</v>
      </c>
      <c r="E268" s="356">
        <v>391.3</v>
      </c>
      <c r="F268" s="356">
        <v>376.45</v>
      </c>
      <c r="G268" s="356">
        <v>364.75</v>
      </c>
      <c r="H268" s="356">
        <v>417.85</v>
      </c>
      <c r="I268" s="356">
        <v>429.55000000000007</v>
      </c>
      <c r="J268" s="356">
        <v>444.40000000000003</v>
      </c>
      <c r="K268" s="355">
        <v>414.7</v>
      </c>
      <c r="L268" s="355">
        <v>388.15</v>
      </c>
      <c r="M268" s="355">
        <v>5.04162</v>
      </c>
      <c r="N268" s="1"/>
      <c r="O268" s="1"/>
    </row>
    <row r="269" spans="1:15" ht="12.75" customHeight="1">
      <c r="A269" s="30">
        <v>259</v>
      </c>
      <c r="B269" s="384" t="s">
        <v>267</v>
      </c>
      <c r="C269" s="355">
        <v>307.75</v>
      </c>
      <c r="D269" s="356">
        <v>305.76666666666665</v>
      </c>
      <c r="E269" s="356">
        <v>301.98333333333329</v>
      </c>
      <c r="F269" s="356">
        <v>296.21666666666664</v>
      </c>
      <c r="G269" s="356">
        <v>292.43333333333328</v>
      </c>
      <c r="H269" s="356">
        <v>311.5333333333333</v>
      </c>
      <c r="I269" s="356">
        <v>315.31666666666661</v>
      </c>
      <c r="J269" s="356">
        <v>321.08333333333331</v>
      </c>
      <c r="K269" s="355">
        <v>309.55</v>
      </c>
      <c r="L269" s="355">
        <v>300</v>
      </c>
      <c r="M269" s="355">
        <v>1.98942</v>
      </c>
      <c r="N269" s="1"/>
      <c r="O269" s="1"/>
    </row>
    <row r="270" spans="1:15" ht="12.75" customHeight="1">
      <c r="A270" s="30">
        <v>260</v>
      </c>
      <c r="B270" s="384" t="s">
        <v>140</v>
      </c>
      <c r="C270" s="355">
        <v>654.29999999999995</v>
      </c>
      <c r="D270" s="356">
        <v>647.05000000000007</v>
      </c>
      <c r="E270" s="356">
        <v>635.25000000000011</v>
      </c>
      <c r="F270" s="356">
        <v>616.20000000000005</v>
      </c>
      <c r="G270" s="356">
        <v>604.40000000000009</v>
      </c>
      <c r="H270" s="356">
        <v>666.10000000000014</v>
      </c>
      <c r="I270" s="356">
        <v>677.90000000000009</v>
      </c>
      <c r="J270" s="356">
        <v>696.95000000000016</v>
      </c>
      <c r="K270" s="355">
        <v>658.85</v>
      </c>
      <c r="L270" s="355">
        <v>628</v>
      </c>
      <c r="M270" s="355">
        <v>51.503450000000001</v>
      </c>
      <c r="N270" s="1"/>
      <c r="O270" s="1"/>
    </row>
    <row r="271" spans="1:15" ht="12.75" customHeight="1">
      <c r="A271" s="30">
        <v>261</v>
      </c>
      <c r="B271" s="384" t="s">
        <v>141</v>
      </c>
      <c r="C271" s="355">
        <v>3440.4</v>
      </c>
      <c r="D271" s="356">
        <v>3420.25</v>
      </c>
      <c r="E271" s="356">
        <v>3390.15</v>
      </c>
      <c r="F271" s="356">
        <v>3339.9</v>
      </c>
      <c r="G271" s="356">
        <v>3309.8</v>
      </c>
      <c r="H271" s="356">
        <v>3470.5</v>
      </c>
      <c r="I271" s="356">
        <v>3500.6000000000004</v>
      </c>
      <c r="J271" s="356">
        <v>3550.85</v>
      </c>
      <c r="K271" s="355">
        <v>3450.35</v>
      </c>
      <c r="L271" s="355">
        <v>3370</v>
      </c>
      <c r="M271" s="355">
        <v>4.44076</v>
      </c>
      <c r="N271" s="1"/>
      <c r="O271" s="1"/>
    </row>
    <row r="272" spans="1:15" ht="12.75" customHeight="1">
      <c r="A272" s="30">
        <v>262</v>
      </c>
      <c r="B272" s="384" t="s">
        <v>840</v>
      </c>
      <c r="C272" s="355">
        <v>580.35</v>
      </c>
      <c r="D272" s="356">
        <v>578.2833333333333</v>
      </c>
      <c r="E272" s="356">
        <v>562.06666666666661</v>
      </c>
      <c r="F272" s="356">
        <v>543.7833333333333</v>
      </c>
      <c r="G272" s="356">
        <v>527.56666666666661</v>
      </c>
      <c r="H272" s="356">
        <v>596.56666666666661</v>
      </c>
      <c r="I272" s="356">
        <v>612.7833333333333</v>
      </c>
      <c r="J272" s="356">
        <v>631.06666666666661</v>
      </c>
      <c r="K272" s="355">
        <v>594.5</v>
      </c>
      <c r="L272" s="355">
        <v>560</v>
      </c>
      <c r="M272" s="355">
        <v>8.5283700000000007</v>
      </c>
      <c r="N272" s="1"/>
      <c r="O272" s="1"/>
    </row>
    <row r="273" spans="1:15" ht="12.75" customHeight="1">
      <c r="A273" s="30">
        <v>263</v>
      </c>
      <c r="B273" s="384" t="s">
        <v>841</v>
      </c>
      <c r="C273" s="355">
        <v>521.54999999999995</v>
      </c>
      <c r="D273" s="356">
        <v>520.51666666666665</v>
      </c>
      <c r="E273" s="356">
        <v>517.08333333333326</v>
      </c>
      <c r="F273" s="356">
        <v>512.61666666666656</v>
      </c>
      <c r="G273" s="356">
        <v>509.18333333333317</v>
      </c>
      <c r="H273" s="356">
        <v>524.98333333333335</v>
      </c>
      <c r="I273" s="356">
        <v>528.41666666666674</v>
      </c>
      <c r="J273" s="356">
        <v>532.88333333333344</v>
      </c>
      <c r="K273" s="355">
        <v>523.95000000000005</v>
      </c>
      <c r="L273" s="355">
        <v>516.04999999999995</v>
      </c>
      <c r="M273" s="355">
        <v>0.44441999999999998</v>
      </c>
      <c r="N273" s="1"/>
      <c r="O273" s="1"/>
    </row>
    <row r="274" spans="1:15" ht="12.75" customHeight="1">
      <c r="A274" s="30">
        <v>264</v>
      </c>
      <c r="B274" s="384" t="s">
        <v>426</v>
      </c>
      <c r="C274" s="355">
        <v>891.1</v>
      </c>
      <c r="D274" s="356">
        <v>896.13333333333333</v>
      </c>
      <c r="E274" s="356">
        <v>877.16666666666663</v>
      </c>
      <c r="F274" s="356">
        <v>863.23333333333335</v>
      </c>
      <c r="G274" s="356">
        <v>844.26666666666665</v>
      </c>
      <c r="H274" s="356">
        <v>910.06666666666661</v>
      </c>
      <c r="I274" s="356">
        <v>929.0333333333333</v>
      </c>
      <c r="J274" s="356">
        <v>942.96666666666658</v>
      </c>
      <c r="K274" s="355">
        <v>915.1</v>
      </c>
      <c r="L274" s="355">
        <v>882.2</v>
      </c>
      <c r="M274" s="355">
        <v>6.8415100000000004</v>
      </c>
      <c r="N274" s="1"/>
      <c r="O274" s="1"/>
    </row>
    <row r="275" spans="1:15" ht="12.75" customHeight="1">
      <c r="A275" s="30">
        <v>265</v>
      </c>
      <c r="B275" s="384" t="s">
        <v>427</v>
      </c>
      <c r="C275" s="355">
        <v>141.15</v>
      </c>
      <c r="D275" s="356">
        <v>141.85</v>
      </c>
      <c r="E275" s="356">
        <v>139.79999999999998</v>
      </c>
      <c r="F275" s="356">
        <v>138.44999999999999</v>
      </c>
      <c r="G275" s="356">
        <v>136.39999999999998</v>
      </c>
      <c r="H275" s="356">
        <v>143.19999999999999</v>
      </c>
      <c r="I275" s="356">
        <v>145.25</v>
      </c>
      <c r="J275" s="356">
        <v>146.6</v>
      </c>
      <c r="K275" s="355">
        <v>143.9</v>
      </c>
      <c r="L275" s="355">
        <v>140.5</v>
      </c>
      <c r="M275" s="355">
        <v>1.9156500000000001</v>
      </c>
      <c r="N275" s="1"/>
      <c r="O275" s="1"/>
    </row>
    <row r="276" spans="1:15" ht="12.75" customHeight="1">
      <c r="A276" s="30">
        <v>266</v>
      </c>
      <c r="B276" s="384" t="s">
        <v>434</v>
      </c>
      <c r="C276" s="355">
        <v>1336.7</v>
      </c>
      <c r="D276" s="356">
        <v>1336.7666666666667</v>
      </c>
      <c r="E276" s="356">
        <v>1322.0333333333333</v>
      </c>
      <c r="F276" s="356">
        <v>1307.3666666666666</v>
      </c>
      <c r="G276" s="356">
        <v>1292.6333333333332</v>
      </c>
      <c r="H276" s="356">
        <v>1351.4333333333334</v>
      </c>
      <c r="I276" s="356">
        <v>1366.1666666666665</v>
      </c>
      <c r="J276" s="356">
        <v>1380.8333333333335</v>
      </c>
      <c r="K276" s="355">
        <v>1351.5</v>
      </c>
      <c r="L276" s="355">
        <v>1322.1</v>
      </c>
      <c r="M276" s="355">
        <v>1.0191300000000001</v>
      </c>
      <c r="N276" s="1"/>
      <c r="O276" s="1"/>
    </row>
    <row r="277" spans="1:15" ht="12.75" customHeight="1">
      <c r="A277" s="30">
        <v>267</v>
      </c>
      <c r="B277" s="384" t="s">
        <v>435</v>
      </c>
      <c r="C277" s="355">
        <v>402.05</v>
      </c>
      <c r="D277" s="356">
        <v>401.3</v>
      </c>
      <c r="E277" s="356">
        <v>397.40000000000003</v>
      </c>
      <c r="F277" s="356">
        <v>392.75</v>
      </c>
      <c r="G277" s="356">
        <v>388.85</v>
      </c>
      <c r="H277" s="356">
        <v>405.95000000000005</v>
      </c>
      <c r="I277" s="356">
        <v>409.85</v>
      </c>
      <c r="J277" s="356">
        <v>414.50000000000006</v>
      </c>
      <c r="K277" s="355">
        <v>405.2</v>
      </c>
      <c r="L277" s="355">
        <v>396.65</v>
      </c>
      <c r="M277" s="355">
        <v>0.92357999999999996</v>
      </c>
      <c r="N277" s="1"/>
      <c r="O277" s="1"/>
    </row>
    <row r="278" spans="1:15" ht="12.75" customHeight="1">
      <c r="A278" s="30">
        <v>268</v>
      </c>
      <c r="B278" s="384" t="s">
        <v>842</v>
      </c>
      <c r="C278" s="355">
        <v>66.75</v>
      </c>
      <c r="D278" s="356">
        <v>66.816666666666663</v>
      </c>
      <c r="E278" s="356">
        <v>65.933333333333323</v>
      </c>
      <c r="F278" s="356">
        <v>65.11666666666666</v>
      </c>
      <c r="G278" s="356">
        <v>64.23333333333332</v>
      </c>
      <c r="H278" s="356">
        <v>67.633333333333326</v>
      </c>
      <c r="I278" s="356">
        <v>68.516666666666652</v>
      </c>
      <c r="J278" s="356">
        <v>69.333333333333329</v>
      </c>
      <c r="K278" s="355">
        <v>67.7</v>
      </c>
      <c r="L278" s="355">
        <v>66</v>
      </c>
      <c r="M278" s="355">
        <v>9.2746700000000004</v>
      </c>
      <c r="N278" s="1"/>
      <c r="O278" s="1"/>
    </row>
    <row r="279" spans="1:15" ht="12.75" customHeight="1">
      <c r="A279" s="30">
        <v>269</v>
      </c>
      <c r="B279" s="384" t="s">
        <v>436</v>
      </c>
      <c r="C279" s="355">
        <v>559.35</v>
      </c>
      <c r="D279" s="356">
        <v>562.85</v>
      </c>
      <c r="E279" s="356">
        <v>548.70000000000005</v>
      </c>
      <c r="F279" s="356">
        <v>538.05000000000007</v>
      </c>
      <c r="G279" s="356">
        <v>523.90000000000009</v>
      </c>
      <c r="H279" s="356">
        <v>573.5</v>
      </c>
      <c r="I279" s="356">
        <v>587.64999999999986</v>
      </c>
      <c r="J279" s="356">
        <v>598.29999999999995</v>
      </c>
      <c r="K279" s="355">
        <v>577</v>
      </c>
      <c r="L279" s="355">
        <v>552.20000000000005</v>
      </c>
      <c r="M279" s="355">
        <v>3.4002500000000002</v>
      </c>
      <c r="N279" s="1"/>
      <c r="O279" s="1"/>
    </row>
    <row r="280" spans="1:15" ht="12.75" customHeight="1">
      <c r="A280" s="30">
        <v>270</v>
      </c>
      <c r="B280" s="384" t="s">
        <v>437</v>
      </c>
      <c r="C280" s="355">
        <v>51.35</v>
      </c>
      <c r="D280" s="356">
        <v>51.283333333333331</v>
      </c>
      <c r="E280" s="356">
        <v>50.566666666666663</v>
      </c>
      <c r="F280" s="356">
        <v>49.783333333333331</v>
      </c>
      <c r="G280" s="356">
        <v>49.066666666666663</v>
      </c>
      <c r="H280" s="356">
        <v>52.066666666666663</v>
      </c>
      <c r="I280" s="356">
        <v>52.783333333333331</v>
      </c>
      <c r="J280" s="356">
        <v>53.566666666666663</v>
      </c>
      <c r="K280" s="355">
        <v>52</v>
      </c>
      <c r="L280" s="355">
        <v>50.5</v>
      </c>
      <c r="M280" s="355">
        <v>103.10826</v>
      </c>
      <c r="N280" s="1"/>
      <c r="O280" s="1"/>
    </row>
    <row r="281" spans="1:15" ht="12.75" customHeight="1">
      <c r="A281" s="30">
        <v>271</v>
      </c>
      <c r="B281" s="384" t="s">
        <v>439</v>
      </c>
      <c r="C281" s="355">
        <v>504.2</v>
      </c>
      <c r="D281" s="356">
        <v>500.10000000000008</v>
      </c>
      <c r="E281" s="356">
        <v>493.20000000000016</v>
      </c>
      <c r="F281" s="356">
        <v>482.2000000000001</v>
      </c>
      <c r="G281" s="356">
        <v>475.30000000000018</v>
      </c>
      <c r="H281" s="356">
        <v>511.10000000000014</v>
      </c>
      <c r="I281" s="356">
        <v>518.00000000000011</v>
      </c>
      <c r="J281" s="356">
        <v>529.00000000000011</v>
      </c>
      <c r="K281" s="355">
        <v>507</v>
      </c>
      <c r="L281" s="355">
        <v>489.1</v>
      </c>
      <c r="M281" s="355">
        <v>2.8499400000000001</v>
      </c>
      <c r="N281" s="1"/>
      <c r="O281" s="1"/>
    </row>
    <row r="282" spans="1:15" ht="12.75" customHeight="1">
      <c r="A282" s="30">
        <v>272</v>
      </c>
      <c r="B282" s="384" t="s">
        <v>429</v>
      </c>
      <c r="C282" s="355">
        <v>1096.8499999999999</v>
      </c>
      <c r="D282" s="356">
        <v>1095.6166666666666</v>
      </c>
      <c r="E282" s="356">
        <v>1085.2333333333331</v>
      </c>
      <c r="F282" s="356">
        <v>1073.6166666666666</v>
      </c>
      <c r="G282" s="356">
        <v>1063.2333333333331</v>
      </c>
      <c r="H282" s="356">
        <v>1107.2333333333331</v>
      </c>
      <c r="I282" s="356">
        <v>1117.6166666666668</v>
      </c>
      <c r="J282" s="356">
        <v>1129.2333333333331</v>
      </c>
      <c r="K282" s="355">
        <v>1106</v>
      </c>
      <c r="L282" s="355">
        <v>1084</v>
      </c>
      <c r="M282" s="355">
        <v>1.3734999999999999</v>
      </c>
      <c r="N282" s="1"/>
      <c r="O282" s="1"/>
    </row>
    <row r="283" spans="1:15" ht="12.75" customHeight="1">
      <c r="A283" s="30">
        <v>273</v>
      </c>
      <c r="B283" s="384" t="s">
        <v>430</v>
      </c>
      <c r="C283" s="355">
        <v>311</v>
      </c>
      <c r="D283" s="356">
        <v>315.95</v>
      </c>
      <c r="E283" s="356">
        <v>302.04999999999995</v>
      </c>
      <c r="F283" s="356">
        <v>293.09999999999997</v>
      </c>
      <c r="G283" s="356">
        <v>279.19999999999993</v>
      </c>
      <c r="H283" s="356">
        <v>324.89999999999998</v>
      </c>
      <c r="I283" s="356">
        <v>338.79999999999995</v>
      </c>
      <c r="J283" s="356">
        <v>347.75</v>
      </c>
      <c r="K283" s="355">
        <v>329.85</v>
      </c>
      <c r="L283" s="355">
        <v>307</v>
      </c>
      <c r="M283" s="355">
        <v>24.365210000000001</v>
      </c>
      <c r="N283" s="1"/>
      <c r="O283" s="1"/>
    </row>
    <row r="284" spans="1:15" ht="12.75" customHeight="1">
      <c r="A284" s="30">
        <v>274</v>
      </c>
      <c r="B284" s="384" t="s">
        <v>142</v>
      </c>
      <c r="C284" s="355">
        <v>1882.3</v>
      </c>
      <c r="D284" s="356">
        <v>1873.8</v>
      </c>
      <c r="E284" s="356">
        <v>1842.6</v>
      </c>
      <c r="F284" s="356">
        <v>1802.8999999999999</v>
      </c>
      <c r="G284" s="356">
        <v>1771.6999999999998</v>
      </c>
      <c r="H284" s="356">
        <v>1913.5</v>
      </c>
      <c r="I284" s="356">
        <v>1944.7000000000003</v>
      </c>
      <c r="J284" s="356">
        <v>1984.4</v>
      </c>
      <c r="K284" s="355">
        <v>1905</v>
      </c>
      <c r="L284" s="355">
        <v>1834.1</v>
      </c>
      <c r="M284" s="355">
        <v>30.970859999999998</v>
      </c>
      <c r="N284" s="1"/>
      <c r="O284" s="1"/>
    </row>
    <row r="285" spans="1:15" ht="12.75" customHeight="1">
      <c r="A285" s="30">
        <v>275</v>
      </c>
      <c r="B285" s="384" t="s">
        <v>431</v>
      </c>
      <c r="C285" s="355">
        <v>622.9</v>
      </c>
      <c r="D285" s="356">
        <v>631.93333333333328</v>
      </c>
      <c r="E285" s="356">
        <v>605.96666666666658</v>
      </c>
      <c r="F285" s="356">
        <v>589.0333333333333</v>
      </c>
      <c r="G285" s="356">
        <v>563.06666666666661</v>
      </c>
      <c r="H285" s="356">
        <v>648.86666666666656</v>
      </c>
      <c r="I285" s="356">
        <v>674.83333333333326</v>
      </c>
      <c r="J285" s="356">
        <v>691.76666666666654</v>
      </c>
      <c r="K285" s="355">
        <v>657.9</v>
      </c>
      <c r="L285" s="355">
        <v>615</v>
      </c>
      <c r="M285" s="355">
        <v>32.139310000000002</v>
      </c>
      <c r="N285" s="1"/>
      <c r="O285" s="1"/>
    </row>
    <row r="286" spans="1:15" ht="12.75" customHeight="1">
      <c r="A286" s="30">
        <v>276</v>
      </c>
      <c r="B286" s="384" t="s">
        <v>428</v>
      </c>
      <c r="C286" s="355">
        <v>687.8</v>
      </c>
      <c r="D286" s="356">
        <v>679.93333333333328</v>
      </c>
      <c r="E286" s="356">
        <v>665.11666666666656</v>
      </c>
      <c r="F286" s="356">
        <v>642.43333333333328</v>
      </c>
      <c r="G286" s="356">
        <v>627.61666666666656</v>
      </c>
      <c r="H286" s="356">
        <v>702.61666666666656</v>
      </c>
      <c r="I286" s="356">
        <v>717.43333333333339</v>
      </c>
      <c r="J286" s="356">
        <v>740.11666666666656</v>
      </c>
      <c r="K286" s="355">
        <v>694.75</v>
      </c>
      <c r="L286" s="355">
        <v>657.25</v>
      </c>
      <c r="M286" s="355">
        <v>4.7367699999999999</v>
      </c>
      <c r="N286" s="1"/>
      <c r="O286" s="1"/>
    </row>
    <row r="287" spans="1:15" ht="12.75" customHeight="1">
      <c r="A287" s="30">
        <v>277</v>
      </c>
      <c r="B287" s="384" t="s">
        <v>432</v>
      </c>
      <c r="C287" s="355">
        <v>233.85</v>
      </c>
      <c r="D287" s="356">
        <v>233.9</v>
      </c>
      <c r="E287" s="356">
        <v>230.95000000000002</v>
      </c>
      <c r="F287" s="356">
        <v>228.05</v>
      </c>
      <c r="G287" s="356">
        <v>225.10000000000002</v>
      </c>
      <c r="H287" s="356">
        <v>236.8</v>
      </c>
      <c r="I287" s="356">
        <v>239.75</v>
      </c>
      <c r="J287" s="356">
        <v>242.65</v>
      </c>
      <c r="K287" s="355">
        <v>236.85</v>
      </c>
      <c r="L287" s="355">
        <v>231</v>
      </c>
      <c r="M287" s="355">
        <v>1.80644</v>
      </c>
      <c r="N287" s="1"/>
      <c r="O287" s="1"/>
    </row>
    <row r="288" spans="1:15" ht="12.75" customHeight="1">
      <c r="A288" s="30">
        <v>278</v>
      </c>
      <c r="B288" s="384" t="s">
        <v>433</v>
      </c>
      <c r="C288" s="355">
        <v>1231.9000000000001</v>
      </c>
      <c r="D288" s="356">
        <v>1230.6333333333334</v>
      </c>
      <c r="E288" s="356">
        <v>1218.2666666666669</v>
      </c>
      <c r="F288" s="356">
        <v>1204.6333333333334</v>
      </c>
      <c r="G288" s="356">
        <v>1192.2666666666669</v>
      </c>
      <c r="H288" s="356">
        <v>1244.2666666666669</v>
      </c>
      <c r="I288" s="356">
        <v>1256.6333333333332</v>
      </c>
      <c r="J288" s="356">
        <v>1270.2666666666669</v>
      </c>
      <c r="K288" s="355">
        <v>1243</v>
      </c>
      <c r="L288" s="355">
        <v>1217</v>
      </c>
      <c r="M288" s="355">
        <v>0.13979</v>
      </c>
      <c r="N288" s="1"/>
      <c r="O288" s="1"/>
    </row>
    <row r="289" spans="1:15" ht="12.75" customHeight="1">
      <c r="A289" s="30">
        <v>279</v>
      </c>
      <c r="B289" s="384" t="s">
        <v>438</v>
      </c>
      <c r="C289" s="355">
        <v>562.1</v>
      </c>
      <c r="D289" s="356">
        <v>562.88333333333333</v>
      </c>
      <c r="E289" s="356">
        <v>551.76666666666665</v>
      </c>
      <c r="F289" s="356">
        <v>541.43333333333328</v>
      </c>
      <c r="G289" s="356">
        <v>530.31666666666661</v>
      </c>
      <c r="H289" s="356">
        <v>573.2166666666667</v>
      </c>
      <c r="I289" s="356">
        <v>584.33333333333326</v>
      </c>
      <c r="J289" s="356">
        <v>594.66666666666674</v>
      </c>
      <c r="K289" s="355">
        <v>574</v>
      </c>
      <c r="L289" s="355">
        <v>552.54999999999995</v>
      </c>
      <c r="M289" s="355">
        <v>1.77311</v>
      </c>
      <c r="N289" s="1"/>
      <c r="O289" s="1"/>
    </row>
    <row r="290" spans="1:15" ht="12.75" customHeight="1">
      <c r="A290" s="30">
        <v>280</v>
      </c>
      <c r="B290" s="384" t="s">
        <v>143</v>
      </c>
      <c r="C290" s="355">
        <v>76.400000000000006</v>
      </c>
      <c r="D290" s="356">
        <v>75.933333333333323</v>
      </c>
      <c r="E290" s="356">
        <v>75.066666666666649</v>
      </c>
      <c r="F290" s="356">
        <v>73.73333333333332</v>
      </c>
      <c r="G290" s="356">
        <v>72.866666666666646</v>
      </c>
      <c r="H290" s="356">
        <v>77.266666666666652</v>
      </c>
      <c r="I290" s="356">
        <v>78.133333333333326</v>
      </c>
      <c r="J290" s="356">
        <v>79.466666666666654</v>
      </c>
      <c r="K290" s="355">
        <v>76.8</v>
      </c>
      <c r="L290" s="355">
        <v>74.599999999999994</v>
      </c>
      <c r="M290" s="355">
        <v>67.39349</v>
      </c>
      <c r="N290" s="1"/>
      <c r="O290" s="1"/>
    </row>
    <row r="291" spans="1:15" ht="12.75" customHeight="1">
      <c r="A291" s="30">
        <v>281</v>
      </c>
      <c r="B291" s="384" t="s">
        <v>144</v>
      </c>
      <c r="C291" s="355">
        <v>2981.1</v>
      </c>
      <c r="D291" s="356">
        <v>2985.8666666666668</v>
      </c>
      <c r="E291" s="356">
        <v>2946.7333333333336</v>
      </c>
      <c r="F291" s="356">
        <v>2912.3666666666668</v>
      </c>
      <c r="G291" s="356">
        <v>2873.2333333333336</v>
      </c>
      <c r="H291" s="356">
        <v>3020.2333333333336</v>
      </c>
      <c r="I291" s="356">
        <v>3059.3666666666668</v>
      </c>
      <c r="J291" s="356">
        <v>3093.7333333333336</v>
      </c>
      <c r="K291" s="355">
        <v>3025</v>
      </c>
      <c r="L291" s="355">
        <v>2951.5</v>
      </c>
      <c r="M291" s="355">
        <v>1.36548</v>
      </c>
      <c r="N291" s="1"/>
      <c r="O291" s="1"/>
    </row>
    <row r="292" spans="1:15" ht="12.75" customHeight="1">
      <c r="A292" s="30">
        <v>282</v>
      </c>
      <c r="B292" s="384" t="s">
        <v>440</v>
      </c>
      <c r="C292" s="355">
        <v>387.4</v>
      </c>
      <c r="D292" s="356">
        <v>389.7833333333333</v>
      </c>
      <c r="E292" s="356">
        <v>377.71666666666658</v>
      </c>
      <c r="F292" s="356">
        <v>368.0333333333333</v>
      </c>
      <c r="G292" s="356">
        <v>355.96666666666658</v>
      </c>
      <c r="H292" s="356">
        <v>399.46666666666658</v>
      </c>
      <c r="I292" s="356">
        <v>411.5333333333333</v>
      </c>
      <c r="J292" s="356">
        <v>421.21666666666658</v>
      </c>
      <c r="K292" s="355">
        <v>401.85</v>
      </c>
      <c r="L292" s="355">
        <v>380.1</v>
      </c>
      <c r="M292" s="355">
        <v>2.4903200000000001</v>
      </c>
      <c r="N292" s="1"/>
      <c r="O292" s="1"/>
    </row>
    <row r="293" spans="1:15" ht="12.75" customHeight="1">
      <c r="A293" s="30">
        <v>283</v>
      </c>
      <c r="B293" s="384" t="s">
        <v>268</v>
      </c>
      <c r="C293" s="355">
        <v>524.45000000000005</v>
      </c>
      <c r="D293" s="356">
        <v>518.76666666666677</v>
      </c>
      <c r="E293" s="356">
        <v>510.33333333333348</v>
      </c>
      <c r="F293" s="356">
        <v>496.2166666666667</v>
      </c>
      <c r="G293" s="356">
        <v>487.78333333333342</v>
      </c>
      <c r="H293" s="356">
        <v>532.88333333333355</v>
      </c>
      <c r="I293" s="356">
        <v>541.31666666666672</v>
      </c>
      <c r="J293" s="356">
        <v>555.43333333333362</v>
      </c>
      <c r="K293" s="355">
        <v>527.20000000000005</v>
      </c>
      <c r="L293" s="355">
        <v>504.65</v>
      </c>
      <c r="M293" s="355">
        <v>55.181629999999998</v>
      </c>
      <c r="N293" s="1"/>
      <c r="O293" s="1"/>
    </row>
    <row r="294" spans="1:15" ht="12.75" customHeight="1">
      <c r="A294" s="30">
        <v>284</v>
      </c>
      <c r="B294" s="384" t="s">
        <v>441</v>
      </c>
      <c r="C294" s="355">
        <v>11014.45</v>
      </c>
      <c r="D294" s="356">
        <v>10963.333333333334</v>
      </c>
      <c r="E294" s="356">
        <v>10827.666666666668</v>
      </c>
      <c r="F294" s="356">
        <v>10640.883333333333</v>
      </c>
      <c r="G294" s="356">
        <v>10505.216666666667</v>
      </c>
      <c r="H294" s="356">
        <v>11150.116666666669</v>
      </c>
      <c r="I294" s="356">
        <v>11285.783333333336</v>
      </c>
      <c r="J294" s="356">
        <v>11472.566666666669</v>
      </c>
      <c r="K294" s="355">
        <v>11099</v>
      </c>
      <c r="L294" s="355">
        <v>10776.55</v>
      </c>
      <c r="M294" s="355">
        <v>9.9790000000000004E-2</v>
      </c>
      <c r="N294" s="1"/>
      <c r="O294" s="1"/>
    </row>
    <row r="295" spans="1:15" ht="12.75" customHeight="1">
      <c r="A295" s="30">
        <v>285</v>
      </c>
      <c r="B295" s="384" t="s">
        <v>442</v>
      </c>
      <c r="C295" s="355">
        <v>53.45</v>
      </c>
      <c r="D295" s="356">
        <v>52.85</v>
      </c>
      <c r="E295" s="356">
        <v>51.45</v>
      </c>
      <c r="F295" s="356">
        <v>49.45</v>
      </c>
      <c r="G295" s="356">
        <v>48.050000000000004</v>
      </c>
      <c r="H295" s="356">
        <v>54.85</v>
      </c>
      <c r="I295" s="356">
        <v>56.249999999999993</v>
      </c>
      <c r="J295" s="356">
        <v>58.25</v>
      </c>
      <c r="K295" s="355">
        <v>54.25</v>
      </c>
      <c r="L295" s="355">
        <v>50.85</v>
      </c>
      <c r="M295" s="355">
        <v>86.465320000000006</v>
      </c>
      <c r="N295" s="1"/>
      <c r="O295" s="1"/>
    </row>
    <row r="296" spans="1:15" ht="12.75" customHeight="1">
      <c r="A296" s="30">
        <v>286</v>
      </c>
      <c r="B296" s="384" t="s">
        <v>145</v>
      </c>
      <c r="C296" s="355">
        <v>387.55</v>
      </c>
      <c r="D296" s="356">
        <v>388.06666666666666</v>
      </c>
      <c r="E296" s="356">
        <v>380.33333333333331</v>
      </c>
      <c r="F296" s="356">
        <v>373.11666666666667</v>
      </c>
      <c r="G296" s="356">
        <v>365.38333333333333</v>
      </c>
      <c r="H296" s="356">
        <v>395.2833333333333</v>
      </c>
      <c r="I296" s="356">
        <v>403.01666666666665</v>
      </c>
      <c r="J296" s="356">
        <v>410.23333333333329</v>
      </c>
      <c r="K296" s="355">
        <v>395.8</v>
      </c>
      <c r="L296" s="355">
        <v>380.85</v>
      </c>
      <c r="M296" s="355">
        <v>64.23339</v>
      </c>
      <c r="N296" s="1"/>
      <c r="O296" s="1"/>
    </row>
    <row r="297" spans="1:15" ht="12.75" customHeight="1">
      <c r="A297" s="30">
        <v>287</v>
      </c>
      <c r="B297" s="384" t="s">
        <v>443</v>
      </c>
      <c r="C297" s="355">
        <v>2713.8</v>
      </c>
      <c r="D297" s="356">
        <v>2736.75</v>
      </c>
      <c r="E297" s="356">
        <v>2658.5</v>
      </c>
      <c r="F297" s="356">
        <v>2603.1999999999998</v>
      </c>
      <c r="G297" s="356">
        <v>2524.9499999999998</v>
      </c>
      <c r="H297" s="356">
        <v>2792.05</v>
      </c>
      <c r="I297" s="356">
        <v>2870.3</v>
      </c>
      <c r="J297" s="356">
        <v>2925.6000000000004</v>
      </c>
      <c r="K297" s="355">
        <v>2815</v>
      </c>
      <c r="L297" s="355">
        <v>2681.45</v>
      </c>
      <c r="M297" s="355">
        <v>0.79025999999999996</v>
      </c>
      <c r="N297" s="1"/>
      <c r="O297" s="1"/>
    </row>
    <row r="298" spans="1:15" ht="12.75" customHeight="1">
      <c r="A298" s="30">
        <v>288</v>
      </c>
      <c r="B298" s="384" t="s">
        <v>843</v>
      </c>
      <c r="C298" s="355">
        <v>1297.2</v>
      </c>
      <c r="D298" s="356">
        <v>1303.7333333333333</v>
      </c>
      <c r="E298" s="356">
        <v>1277.4666666666667</v>
      </c>
      <c r="F298" s="356">
        <v>1257.7333333333333</v>
      </c>
      <c r="G298" s="356">
        <v>1231.4666666666667</v>
      </c>
      <c r="H298" s="356">
        <v>1323.4666666666667</v>
      </c>
      <c r="I298" s="356">
        <v>1349.7333333333336</v>
      </c>
      <c r="J298" s="356">
        <v>1369.4666666666667</v>
      </c>
      <c r="K298" s="355">
        <v>1330</v>
      </c>
      <c r="L298" s="355">
        <v>1284</v>
      </c>
      <c r="M298" s="355">
        <v>1.21157</v>
      </c>
      <c r="N298" s="1"/>
      <c r="O298" s="1"/>
    </row>
    <row r="299" spans="1:15" ht="12.75" customHeight="1">
      <c r="A299" s="30">
        <v>289</v>
      </c>
      <c r="B299" s="384" t="s">
        <v>146</v>
      </c>
      <c r="C299" s="355">
        <v>1990.5</v>
      </c>
      <c r="D299" s="356">
        <v>1969.1333333333332</v>
      </c>
      <c r="E299" s="356">
        <v>1938.3666666666663</v>
      </c>
      <c r="F299" s="356">
        <v>1886.2333333333331</v>
      </c>
      <c r="G299" s="356">
        <v>1855.4666666666662</v>
      </c>
      <c r="H299" s="356">
        <v>2021.2666666666664</v>
      </c>
      <c r="I299" s="356">
        <v>2052.0333333333333</v>
      </c>
      <c r="J299" s="356">
        <v>2104.1666666666665</v>
      </c>
      <c r="K299" s="355">
        <v>1999.9</v>
      </c>
      <c r="L299" s="355">
        <v>1917</v>
      </c>
      <c r="M299" s="355">
        <v>53.927869999999999</v>
      </c>
      <c r="N299" s="1"/>
      <c r="O299" s="1"/>
    </row>
    <row r="300" spans="1:15" ht="12.75" customHeight="1">
      <c r="A300" s="30">
        <v>290</v>
      </c>
      <c r="B300" s="384" t="s">
        <v>147</v>
      </c>
      <c r="C300" s="355">
        <v>6295.4</v>
      </c>
      <c r="D300" s="356">
        <v>6312.7666666666673</v>
      </c>
      <c r="E300" s="356">
        <v>6193.2333333333345</v>
      </c>
      <c r="F300" s="356">
        <v>6091.0666666666675</v>
      </c>
      <c r="G300" s="356">
        <v>5971.5333333333347</v>
      </c>
      <c r="H300" s="356">
        <v>6414.9333333333343</v>
      </c>
      <c r="I300" s="356">
        <v>6534.4666666666672</v>
      </c>
      <c r="J300" s="356">
        <v>6636.6333333333341</v>
      </c>
      <c r="K300" s="355">
        <v>6432.3</v>
      </c>
      <c r="L300" s="355">
        <v>6210.6</v>
      </c>
      <c r="M300" s="355">
        <v>4.3521000000000001</v>
      </c>
      <c r="N300" s="1"/>
      <c r="O300" s="1"/>
    </row>
    <row r="301" spans="1:15" ht="12.75" customHeight="1">
      <c r="A301" s="30">
        <v>291</v>
      </c>
      <c r="B301" s="384" t="s">
        <v>148</v>
      </c>
      <c r="C301" s="355">
        <v>4694.5</v>
      </c>
      <c r="D301" s="356">
        <v>4687.166666666667</v>
      </c>
      <c r="E301" s="356">
        <v>4608.3333333333339</v>
      </c>
      <c r="F301" s="356">
        <v>4522.166666666667</v>
      </c>
      <c r="G301" s="356">
        <v>4443.3333333333339</v>
      </c>
      <c r="H301" s="356">
        <v>4773.3333333333339</v>
      </c>
      <c r="I301" s="356">
        <v>4852.1666666666679</v>
      </c>
      <c r="J301" s="356">
        <v>4938.3333333333339</v>
      </c>
      <c r="K301" s="355">
        <v>4766</v>
      </c>
      <c r="L301" s="355">
        <v>4601</v>
      </c>
      <c r="M301" s="355">
        <v>3.9178899999999999</v>
      </c>
      <c r="N301" s="1"/>
      <c r="O301" s="1"/>
    </row>
    <row r="302" spans="1:15" ht="12.75" customHeight="1">
      <c r="A302" s="30">
        <v>292</v>
      </c>
      <c r="B302" s="384" t="s">
        <v>149</v>
      </c>
      <c r="C302" s="355">
        <v>904.05</v>
      </c>
      <c r="D302" s="356">
        <v>909.29999999999984</v>
      </c>
      <c r="E302" s="356">
        <v>895.29999999999973</v>
      </c>
      <c r="F302" s="356">
        <v>886.54999999999984</v>
      </c>
      <c r="G302" s="356">
        <v>872.54999999999973</v>
      </c>
      <c r="H302" s="356">
        <v>918.04999999999973</v>
      </c>
      <c r="I302" s="356">
        <v>932.05</v>
      </c>
      <c r="J302" s="356">
        <v>940.79999999999973</v>
      </c>
      <c r="K302" s="355">
        <v>923.3</v>
      </c>
      <c r="L302" s="355">
        <v>900.55</v>
      </c>
      <c r="M302" s="355">
        <v>12.255509999999999</v>
      </c>
      <c r="N302" s="1"/>
      <c r="O302" s="1"/>
    </row>
    <row r="303" spans="1:15" ht="12.75" customHeight="1">
      <c r="A303" s="30">
        <v>293</v>
      </c>
      <c r="B303" s="384" t="s">
        <v>444</v>
      </c>
      <c r="C303" s="355">
        <v>2691.1</v>
      </c>
      <c r="D303" s="356">
        <v>2686.333333333333</v>
      </c>
      <c r="E303" s="356">
        <v>2632.9666666666662</v>
      </c>
      <c r="F303" s="356">
        <v>2574.833333333333</v>
      </c>
      <c r="G303" s="356">
        <v>2521.4666666666662</v>
      </c>
      <c r="H303" s="356">
        <v>2744.4666666666662</v>
      </c>
      <c r="I303" s="356">
        <v>2797.833333333333</v>
      </c>
      <c r="J303" s="356">
        <v>2855.9666666666662</v>
      </c>
      <c r="K303" s="355">
        <v>2739.7</v>
      </c>
      <c r="L303" s="355">
        <v>2628.2</v>
      </c>
      <c r="M303" s="355">
        <v>1.29966</v>
      </c>
      <c r="N303" s="1"/>
      <c r="O303" s="1"/>
    </row>
    <row r="304" spans="1:15" ht="12.75" customHeight="1">
      <c r="A304" s="30">
        <v>294</v>
      </c>
      <c r="B304" s="384" t="s">
        <v>844</v>
      </c>
      <c r="C304" s="355">
        <v>454.5</v>
      </c>
      <c r="D304" s="356">
        <v>441.84999999999997</v>
      </c>
      <c r="E304" s="356">
        <v>426.64999999999992</v>
      </c>
      <c r="F304" s="356">
        <v>398.79999999999995</v>
      </c>
      <c r="G304" s="356">
        <v>383.59999999999991</v>
      </c>
      <c r="H304" s="356">
        <v>469.69999999999993</v>
      </c>
      <c r="I304" s="356">
        <v>484.9</v>
      </c>
      <c r="J304" s="356">
        <v>512.75</v>
      </c>
      <c r="K304" s="355">
        <v>457.05</v>
      </c>
      <c r="L304" s="355">
        <v>414</v>
      </c>
      <c r="M304" s="355">
        <v>8.6149400000000007</v>
      </c>
      <c r="N304" s="1"/>
      <c r="O304" s="1"/>
    </row>
    <row r="305" spans="1:15" ht="12.75" customHeight="1">
      <c r="A305" s="30">
        <v>295</v>
      </c>
      <c r="B305" s="384" t="s">
        <v>150</v>
      </c>
      <c r="C305" s="355">
        <v>869.7</v>
      </c>
      <c r="D305" s="356">
        <v>876.20000000000016</v>
      </c>
      <c r="E305" s="356">
        <v>857.70000000000027</v>
      </c>
      <c r="F305" s="356">
        <v>845.70000000000016</v>
      </c>
      <c r="G305" s="356">
        <v>827.20000000000027</v>
      </c>
      <c r="H305" s="356">
        <v>888.20000000000027</v>
      </c>
      <c r="I305" s="356">
        <v>906.7</v>
      </c>
      <c r="J305" s="356">
        <v>918.70000000000027</v>
      </c>
      <c r="K305" s="355">
        <v>894.7</v>
      </c>
      <c r="L305" s="355">
        <v>864.2</v>
      </c>
      <c r="M305" s="355">
        <v>29.210699999999999</v>
      </c>
      <c r="N305" s="1"/>
      <c r="O305" s="1"/>
    </row>
    <row r="306" spans="1:15" ht="12.75" customHeight="1">
      <c r="A306" s="30">
        <v>296</v>
      </c>
      <c r="B306" s="384" t="s">
        <v>151</v>
      </c>
      <c r="C306" s="355">
        <v>167</v>
      </c>
      <c r="D306" s="356">
        <v>165.29999999999998</v>
      </c>
      <c r="E306" s="356">
        <v>162.59999999999997</v>
      </c>
      <c r="F306" s="356">
        <v>158.19999999999999</v>
      </c>
      <c r="G306" s="356">
        <v>155.49999999999997</v>
      </c>
      <c r="H306" s="356">
        <v>169.69999999999996</v>
      </c>
      <c r="I306" s="356">
        <v>172.39999999999995</v>
      </c>
      <c r="J306" s="356">
        <v>176.79999999999995</v>
      </c>
      <c r="K306" s="355">
        <v>168</v>
      </c>
      <c r="L306" s="355">
        <v>160.9</v>
      </c>
      <c r="M306" s="355">
        <v>58.330849999999998</v>
      </c>
      <c r="N306" s="1"/>
      <c r="O306" s="1"/>
    </row>
    <row r="307" spans="1:15" ht="12.75" customHeight="1">
      <c r="A307" s="30">
        <v>297</v>
      </c>
      <c r="B307" s="384" t="s">
        <v>317</v>
      </c>
      <c r="C307" s="355">
        <v>20.55</v>
      </c>
      <c r="D307" s="356">
        <v>20.766666666666666</v>
      </c>
      <c r="E307" s="356">
        <v>20.033333333333331</v>
      </c>
      <c r="F307" s="356">
        <v>19.516666666666666</v>
      </c>
      <c r="G307" s="356">
        <v>18.783333333333331</v>
      </c>
      <c r="H307" s="356">
        <v>21.283333333333331</v>
      </c>
      <c r="I307" s="356">
        <v>22.016666666666666</v>
      </c>
      <c r="J307" s="356">
        <v>22.533333333333331</v>
      </c>
      <c r="K307" s="355">
        <v>21.5</v>
      </c>
      <c r="L307" s="355">
        <v>20.25</v>
      </c>
      <c r="M307" s="355">
        <v>74.629670000000004</v>
      </c>
      <c r="N307" s="1"/>
      <c r="O307" s="1"/>
    </row>
    <row r="308" spans="1:15" ht="12.75" customHeight="1">
      <c r="A308" s="30">
        <v>298</v>
      </c>
      <c r="B308" s="384" t="s">
        <v>447</v>
      </c>
      <c r="C308" s="355">
        <v>213.9</v>
      </c>
      <c r="D308" s="356">
        <v>214.35</v>
      </c>
      <c r="E308" s="356">
        <v>212.2</v>
      </c>
      <c r="F308" s="356">
        <v>210.5</v>
      </c>
      <c r="G308" s="356">
        <v>208.35</v>
      </c>
      <c r="H308" s="356">
        <v>216.04999999999998</v>
      </c>
      <c r="I308" s="356">
        <v>218.20000000000002</v>
      </c>
      <c r="J308" s="356">
        <v>219.89999999999998</v>
      </c>
      <c r="K308" s="355">
        <v>216.5</v>
      </c>
      <c r="L308" s="355">
        <v>212.65</v>
      </c>
      <c r="M308" s="355">
        <v>0.85091000000000006</v>
      </c>
      <c r="N308" s="1"/>
      <c r="O308" s="1"/>
    </row>
    <row r="309" spans="1:15" ht="12.75" customHeight="1">
      <c r="A309" s="30">
        <v>299</v>
      </c>
      <c r="B309" s="384" t="s">
        <v>449</v>
      </c>
      <c r="C309" s="355">
        <v>582.6</v>
      </c>
      <c r="D309" s="356">
        <v>584.51666666666677</v>
      </c>
      <c r="E309" s="356">
        <v>578.08333333333348</v>
      </c>
      <c r="F309" s="356">
        <v>573.56666666666672</v>
      </c>
      <c r="G309" s="356">
        <v>567.13333333333344</v>
      </c>
      <c r="H309" s="356">
        <v>589.03333333333353</v>
      </c>
      <c r="I309" s="356">
        <v>595.4666666666667</v>
      </c>
      <c r="J309" s="356">
        <v>599.98333333333358</v>
      </c>
      <c r="K309" s="355">
        <v>590.95000000000005</v>
      </c>
      <c r="L309" s="355">
        <v>580</v>
      </c>
      <c r="M309" s="355">
        <v>1.6083799999999999</v>
      </c>
      <c r="N309" s="1"/>
      <c r="O309" s="1"/>
    </row>
    <row r="310" spans="1:15" ht="12.75" customHeight="1">
      <c r="A310" s="30">
        <v>300</v>
      </c>
      <c r="B310" s="384" t="s">
        <v>152</v>
      </c>
      <c r="C310" s="355">
        <v>159</v>
      </c>
      <c r="D310" s="356">
        <v>158.43333333333334</v>
      </c>
      <c r="E310" s="356">
        <v>156.26666666666668</v>
      </c>
      <c r="F310" s="356">
        <v>153.53333333333333</v>
      </c>
      <c r="G310" s="356">
        <v>151.36666666666667</v>
      </c>
      <c r="H310" s="356">
        <v>161.16666666666669</v>
      </c>
      <c r="I310" s="356">
        <v>163.33333333333331</v>
      </c>
      <c r="J310" s="356">
        <v>166.06666666666669</v>
      </c>
      <c r="K310" s="355">
        <v>160.6</v>
      </c>
      <c r="L310" s="355">
        <v>155.69999999999999</v>
      </c>
      <c r="M310" s="355">
        <v>32.214700000000001</v>
      </c>
      <c r="N310" s="1"/>
      <c r="O310" s="1"/>
    </row>
    <row r="311" spans="1:15" ht="12.75" customHeight="1">
      <c r="A311" s="30">
        <v>301</v>
      </c>
      <c r="B311" s="384" t="s">
        <v>153</v>
      </c>
      <c r="C311" s="355">
        <v>497.65</v>
      </c>
      <c r="D311" s="356">
        <v>495.09999999999997</v>
      </c>
      <c r="E311" s="356">
        <v>487.69999999999993</v>
      </c>
      <c r="F311" s="356">
        <v>477.74999999999994</v>
      </c>
      <c r="G311" s="356">
        <v>470.34999999999991</v>
      </c>
      <c r="H311" s="356">
        <v>505.04999999999995</v>
      </c>
      <c r="I311" s="356">
        <v>512.44999999999993</v>
      </c>
      <c r="J311" s="356">
        <v>522.4</v>
      </c>
      <c r="K311" s="355">
        <v>502.5</v>
      </c>
      <c r="L311" s="355">
        <v>485.15</v>
      </c>
      <c r="M311" s="355">
        <v>27.947959999999998</v>
      </c>
      <c r="N311" s="1"/>
      <c r="O311" s="1"/>
    </row>
    <row r="312" spans="1:15" ht="12.75" customHeight="1">
      <c r="A312" s="30">
        <v>302</v>
      </c>
      <c r="B312" s="384" t="s">
        <v>154</v>
      </c>
      <c r="C312" s="355">
        <v>8559.4</v>
      </c>
      <c r="D312" s="356">
        <v>8567.0666666666657</v>
      </c>
      <c r="E312" s="356">
        <v>8343.3333333333321</v>
      </c>
      <c r="F312" s="356">
        <v>8127.2666666666664</v>
      </c>
      <c r="G312" s="356">
        <v>7903.5333333333328</v>
      </c>
      <c r="H312" s="356">
        <v>8783.1333333333314</v>
      </c>
      <c r="I312" s="356">
        <v>9006.866666666665</v>
      </c>
      <c r="J312" s="356">
        <v>9222.9333333333307</v>
      </c>
      <c r="K312" s="355">
        <v>8790.7999999999993</v>
      </c>
      <c r="L312" s="355">
        <v>8351</v>
      </c>
      <c r="M312" s="355">
        <v>8.1968899999999998</v>
      </c>
      <c r="N312" s="1"/>
      <c r="O312" s="1"/>
    </row>
    <row r="313" spans="1:15" ht="12.75" customHeight="1">
      <c r="A313" s="30">
        <v>303</v>
      </c>
      <c r="B313" s="384" t="s">
        <v>845</v>
      </c>
      <c r="C313" s="355">
        <v>2709.85</v>
      </c>
      <c r="D313" s="356">
        <v>2711.2833333333333</v>
      </c>
      <c r="E313" s="356">
        <v>2678.5666666666666</v>
      </c>
      <c r="F313" s="356">
        <v>2647.2833333333333</v>
      </c>
      <c r="G313" s="356">
        <v>2614.5666666666666</v>
      </c>
      <c r="H313" s="356">
        <v>2742.5666666666666</v>
      </c>
      <c r="I313" s="356">
        <v>2775.2833333333328</v>
      </c>
      <c r="J313" s="356">
        <v>2806.5666666666666</v>
      </c>
      <c r="K313" s="355">
        <v>2744</v>
      </c>
      <c r="L313" s="355">
        <v>2680</v>
      </c>
      <c r="M313" s="355">
        <v>0.34863</v>
      </c>
      <c r="N313" s="1"/>
      <c r="O313" s="1"/>
    </row>
    <row r="314" spans="1:15" ht="12.75" customHeight="1">
      <c r="A314" s="30">
        <v>304</v>
      </c>
      <c r="B314" s="384" t="s">
        <v>451</v>
      </c>
      <c r="C314" s="355">
        <v>364</v>
      </c>
      <c r="D314" s="356">
        <v>366.7833333333333</v>
      </c>
      <c r="E314" s="356">
        <v>359.81666666666661</v>
      </c>
      <c r="F314" s="356">
        <v>355.63333333333333</v>
      </c>
      <c r="G314" s="356">
        <v>348.66666666666663</v>
      </c>
      <c r="H314" s="356">
        <v>370.96666666666658</v>
      </c>
      <c r="I314" s="356">
        <v>377.93333333333328</v>
      </c>
      <c r="J314" s="356">
        <v>382.11666666666656</v>
      </c>
      <c r="K314" s="355">
        <v>373.75</v>
      </c>
      <c r="L314" s="355">
        <v>362.6</v>
      </c>
      <c r="M314" s="355">
        <v>5.08887</v>
      </c>
      <c r="N314" s="1"/>
      <c r="O314" s="1"/>
    </row>
    <row r="315" spans="1:15" ht="12.75" customHeight="1">
      <c r="A315" s="30">
        <v>305</v>
      </c>
      <c r="B315" s="384" t="s">
        <v>452</v>
      </c>
      <c r="C315" s="355">
        <v>274.2</v>
      </c>
      <c r="D315" s="356">
        <v>274.66666666666663</v>
      </c>
      <c r="E315" s="356">
        <v>270.93333333333328</v>
      </c>
      <c r="F315" s="356">
        <v>267.66666666666663</v>
      </c>
      <c r="G315" s="356">
        <v>263.93333333333328</v>
      </c>
      <c r="H315" s="356">
        <v>277.93333333333328</v>
      </c>
      <c r="I315" s="356">
        <v>281.66666666666663</v>
      </c>
      <c r="J315" s="356">
        <v>284.93333333333328</v>
      </c>
      <c r="K315" s="355">
        <v>278.39999999999998</v>
      </c>
      <c r="L315" s="355">
        <v>271.39999999999998</v>
      </c>
      <c r="M315" s="355">
        <v>2.5580699999999998</v>
      </c>
      <c r="N315" s="1"/>
      <c r="O315" s="1"/>
    </row>
    <row r="316" spans="1:15" ht="12.75" customHeight="1">
      <c r="A316" s="30">
        <v>306</v>
      </c>
      <c r="B316" s="384" t="s">
        <v>155</v>
      </c>
      <c r="C316" s="355">
        <v>880.85</v>
      </c>
      <c r="D316" s="356">
        <v>876.5333333333333</v>
      </c>
      <c r="E316" s="356">
        <v>866.91666666666663</v>
      </c>
      <c r="F316" s="356">
        <v>852.98333333333335</v>
      </c>
      <c r="G316" s="356">
        <v>843.36666666666667</v>
      </c>
      <c r="H316" s="356">
        <v>890.46666666666658</v>
      </c>
      <c r="I316" s="356">
        <v>900.08333333333337</v>
      </c>
      <c r="J316" s="356">
        <v>914.01666666666654</v>
      </c>
      <c r="K316" s="355">
        <v>886.15</v>
      </c>
      <c r="L316" s="355">
        <v>862.6</v>
      </c>
      <c r="M316" s="355">
        <v>13.266730000000001</v>
      </c>
      <c r="N316" s="1"/>
      <c r="O316" s="1"/>
    </row>
    <row r="317" spans="1:15" ht="12.75" customHeight="1">
      <c r="A317" s="30">
        <v>307</v>
      </c>
      <c r="B317" s="384" t="s">
        <v>457</v>
      </c>
      <c r="C317" s="355">
        <v>1535.2</v>
      </c>
      <c r="D317" s="356">
        <v>1538.3666666666668</v>
      </c>
      <c r="E317" s="356">
        <v>1511.8333333333335</v>
      </c>
      <c r="F317" s="356">
        <v>1488.4666666666667</v>
      </c>
      <c r="G317" s="356">
        <v>1461.9333333333334</v>
      </c>
      <c r="H317" s="356">
        <v>1561.7333333333336</v>
      </c>
      <c r="I317" s="356">
        <v>1588.2666666666669</v>
      </c>
      <c r="J317" s="356">
        <v>1611.6333333333337</v>
      </c>
      <c r="K317" s="355">
        <v>1564.9</v>
      </c>
      <c r="L317" s="355">
        <v>1515</v>
      </c>
      <c r="M317" s="355">
        <v>4.4474499999999999</v>
      </c>
      <c r="N317" s="1"/>
      <c r="O317" s="1"/>
    </row>
    <row r="318" spans="1:15" ht="12.75" customHeight="1">
      <c r="A318" s="30">
        <v>308</v>
      </c>
      <c r="B318" s="384" t="s">
        <v>156</v>
      </c>
      <c r="C318" s="355">
        <v>2544.1</v>
      </c>
      <c r="D318" s="356">
        <v>2547.1333333333332</v>
      </c>
      <c r="E318" s="356">
        <v>2501.0666666666666</v>
      </c>
      <c r="F318" s="356">
        <v>2458.0333333333333</v>
      </c>
      <c r="G318" s="356">
        <v>2411.9666666666667</v>
      </c>
      <c r="H318" s="356">
        <v>2590.1666666666665</v>
      </c>
      <c r="I318" s="356">
        <v>2636.2333333333331</v>
      </c>
      <c r="J318" s="356">
        <v>2679.2666666666664</v>
      </c>
      <c r="K318" s="355">
        <v>2593.1999999999998</v>
      </c>
      <c r="L318" s="355">
        <v>2504.1</v>
      </c>
      <c r="M318" s="355">
        <v>8.7176500000000008</v>
      </c>
      <c r="N318" s="1"/>
      <c r="O318" s="1"/>
    </row>
    <row r="319" spans="1:15" ht="12.75" customHeight="1">
      <c r="A319" s="30">
        <v>309</v>
      </c>
      <c r="B319" s="384" t="s">
        <v>157</v>
      </c>
      <c r="C319" s="355">
        <v>928.85</v>
      </c>
      <c r="D319" s="356">
        <v>937.51666666666677</v>
      </c>
      <c r="E319" s="356">
        <v>914.83333333333348</v>
      </c>
      <c r="F319" s="356">
        <v>900.81666666666672</v>
      </c>
      <c r="G319" s="356">
        <v>878.13333333333344</v>
      </c>
      <c r="H319" s="356">
        <v>951.53333333333353</v>
      </c>
      <c r="I319" s="356">
        <v>974.2166666666667</v>
      </c>
      <c r="J319" s="356">
        <v>988.23333333333358</v>
      </c>
      <c r="K319" s="355">
        <v>960.2</v>
      </c>
      <c r="L319" s="355">
        <v>923.5</v>
      </c>
      <c r="M319" s="355">
        <v>9.5754400000000004</v>
      </c>
      <c r="N319" s="1"/>
      <c r="O319" s="1"/>
    </row>
    <row r="320" spans="1:15" ht="12.75" customHeight="1">
      <c r="A320" s="30">
        <v>310</v>
      </c>
      <c r="B320" s="384" t="s">
        <v>158</v>
      </c>
      <c r="C320" s="355">
        <v>829.3</v>
      </c>
      <c r="D320" s="356">
        <v>826.38333333333333</v>
      </c>
      <c r="E320" s="356">
        <v>820.91666666666663</v>
      </c>
      <c r="F320" s="356">
        <v>812.5333333333333</v>
      </c>
      <c r="G320" s="356">
        <v>807.06666666666661</v>
      </c>
      <c r="H320" s="356">
        <v>834.76666666666665</v>
      </c>
      <c r="I320" s="356">
        <v>840.23333333333335</v>
      </c>
      <c r="J320" s="356">
        <v>848.61666666666667</v>
      </c>
      <c r="K320" s="355">
        <v>831.85</v>
      </c>
      <c r="L320" s="355">
        <v>818</v>
      </c>
      <c r="M320" s="355">
        <v>2.5872299999999999</v>
      </c>
      <c r="N320" s="1"/>
      <c r="O320" s="1"/>
    </row>
    <row r="321" spans="1:15" ht="12.75" customHeight="1">
      <c r="A321" s="30">
        <v>311</v>
      </c>
      <c r="B321" s="384" t="s">
        <v>448</v>
      </c>
      <c r="C321" s="355">
        <v>209.65</v>
      </c>
      <c r="D321" s="356">
        <v>211.03333333333333</v>
      </c>
      <c r="E321" s="356">
        <v>207.11666666666667</v>
      </c>
      <c r="F321" s="356">
        <v>204.58333333333334</v>
      </c>
      <c r="G321" s="356">
        <v>200.66666666666669</v>
      </c>
      <c r="H321" s="356">
        <v>213.56666666666666</v>
      </c>
      <c r="I321" s="356">
        <v>217.48333333333335</v>
      </c>
      <c r="J321" s="356">
        <v>220.01666666666665</v>
      </c>
      <c r="K321" s="355">
        <v>214.95</v>
      </c>
      <c r="L321" s="355">
        <v>208.5</v>
      </c>
      <c r="M321" s="355">
        <v>2.5939299999999998</v>
      </c>
      <c r="N321" s="1"/>
      <c r="O321" s="1"/>
    </row>
    <row r="322" spans="1:15" ht="12.75" customHeight="1">
      <c r="A322" s="30">
        <v>312</v>
      </c>
      <c r="B322" s="384" t="s">
        <v>455</v>
      </c>
      <c r="C322" s="355">
        <v>185.4</v>
      </c>
      <c r="D322" s="356">
        <v>185.61666666666667</v>
      </c>
      <c r="E322" s="356">
        <v>182.88333333333335</v>
      </c>
      <c r="F322" s="356">
        <v>180.36666666666667</v>
      </c>
      <c r="G322" s="356">
        <v>177.63333333333335</v>
      </c>
      <c r="H322" s="356">
        <v>188.13333333333335</v>
      </c>
      <c r="I322" s="356">
        <v>190.8666666666667</v>
      </c>
      <c r="J322" s="356">
        <v>193.38333333333335</v>
      </c>
      <c r="K322" s="355">
        <v>188.35</v>
      </c>
      <c r="L322" s="355">
        <v>183.1</v>
      </c>
      <c r="M322" s="355">
        <v>2.0994799999999998</v>
      </c>
      <c r="N322" s="1"/>
      <c r="O322" s="1"/>
    </row>
    <row r="323" spans="1:15" ht="12.75" customHeight="1">
      <c r="A323" s="30">
        <v>313</v>
      </c>
      <c r="B323" s="384" t="s">
        <v>453</v>
      </c>
      <c r="C323" s="355">
        <v>198.7</v>
      </c>
      <c r="D323" s="356">
        <v>199.23333333333335</v>
      </c>
      <c r="E323" s="356">
        <v>195.51666666666671</v>
      </c>
      <c r="F323" s="356">
        <v>192.33333333333337</v>
      </c>
      <c r="G323" s="356">
        <v>188.61666666666673</v>
      </c>
      <c r="H323" s="356">
        <v>202.41666666666669</v>
      </c>
      <c r="I323" s="356">
        <v>206.13333333333333</v>
      </c>
      <c r="J323" s="356">
        <v>209.31666666666666</v>
      </c>
      <c r="K323" s="355">
        <v>202.95</v>
      </c>
      <c r="L323" s="355">
        <v>196.05</v>
      </c>
      <c r="M323" s="355">
        <v>8.9075100000000003</v>
      </c>
      <c r="N323" s="1"/>
      <c r="O323" s="1"/>
    </row>
    <row r="324" spans="1:15" ht="12.75" customHeight="1">
      <c r="A324" s="30">
        <v>314</v>
      </c>
      <c r="B324" s="384" t="s">
        <v>454</v>
      </c>
      <c r="C324" s="355">
        <v>1114.0999999999999</v>
      </c>
      <c r="D324" s="356">
        <v>1126.7833333333333</v>
      </c>
      <c r="E324" s="356">
        <v>1081.3166666666666</v>
      </c>
      <c r="F324" s="356">
        <v>1048.5333333333333</v>
      </c>
      <c r="G324" s="356">
        <v>1003.0666666666666</v>
      </c>
      <c r="H324" s="356">
        <v>1159.5666666666666</v>
      </c>
      <c r="I324" s="356">
        <v>1205.0333333333333</v>
      </c>
      <c r="J324" s="356">
        <v>1237.8166666666666</v>
      </c>
      <c r="K324" s="355">
        <v>1172.25</v>
      </c>
      <c r="L324" s="355">
        <v>1094</v>
      </c>
      <c r="M324" s="355">
        <v>8.8751300000000004</v>
      </c>
      <c r="N324" s="1"/>
      <c r="O324" s="1"/>
    </row>
    <row r="325" spans="1:15" ht="12.75" customHeight="1">
      <c r="A325" s="30">
        <v>315</v>
      </c>
      <c r="B325" s="384" t="s">
        <v>159</v>
      </c>
      <c r="C325" s="355">
        <v>3983.7</v>
      </c>
      <c r="D325" s="356">
        <v>4009.2833333333333</v>
      </c>
      <c r="E325" s="356">
        <v>3900.7666666666664</v>
      </c>
      <c r="F325" s="356">
        <v>3817.833333333333</v>
      </c>
      <c r="G325" s="356">
        <v>3709.3166666666662</v>
      </c>
      <c r="H325" s="356">
        <v>4092.2166666666667</v>
      </c>
      <c r="I325" s="356">
        <v>4200.7333333333336</v>
      </c>
      <c r="J325" s="356">
        <v>4283.666666666667</v>
      </c>
      <c r="K325" s="355">
        <v>4117.8</v>
      </c>
      <c r="L325" s="355">
        <v>3926.35</v>
      </c>
      <c r="M325" s="355">
        <v>11.930720000000001</v>
      </c>
      <c r="N325" s="1"/>
      <c r="O325" s="1"/>
    </row>
    <row r="326" spans="1:15" ht="12.75" customHeight="1">
      <c r="A326" s="30">
        <v>316</v>
      </c>
      <c r="B326" s="384" t="s">
        <v>445</v>
      </c>
      <c r="C326" s="355">
        <v>57.25</v>
      </c>
      <c r="D326" s="356">
        <v>58.416666666666664</v>
      </c>
      <c r="E326" s="356">
        <v>55.633333333333326</v>
      </c>
      <c r="F326" s="356">
        <v>54.016666666666659</v>
      </c>
      <c r="G326" s="356">
        <v>51.23333333333332</v>
      </c>
      <c r="H326" s="356">
        <v>60.033333333333331</v>
      </c>
      <c r="I326" s="356">
        <v>62.816666666666677</v>
      </c>
      <c r="J326" s="356">
        <v>64.433333333333337</v>
      </c>
      <c r="K326" s="355">
        <v>61.2</v>
      </c>
      <c r="L326" s="355">
        <v>56.8</v>
      </c>
      <c r="M326" s="355">
        <v>227.65419</v>
      </c>
      <c r="N326" s="1"/>
      <c r="O326" s="1"/>
    </row>
    <row r="327" spans="1:15" ht="12.75" customHeight="1">
      <c r="A327" s="30">
        <v>317</v>
      </c>
      <c r="B327" s="384" t="s">
        <v>446</v>
      </c>
      <c r="C327" s="355">
        <v>171.6</v>
      </c>
      <c r="D327" s="356">
        <v>171.91666666666666</v>
      </c>
      <c r="E327" s="356">
        <v>170.23333333333332</v>
      </c>
      <c r="F327" s="356">
        <v>168.86666666666667</v>
      </c>
      <c r="G327" s="356">
        <v>167.18333333333334</v>
      </c>
      <c r="H327" s="356">
        <v>173.2833333333333</v>
      </c>
      <c r="I327" s="356">
        <v>174.96666666666664</v>
      </c>
      <c r="J327" s="356">
        <v>176.33333333333329</v>
      </c>
      <c r="K327" s="355">
        <v>173.6</v>
      </c>
      <c r="L327" s="355">
        <v>170.55</v>
      </c>
      <c r="M327" s="355">
        <v>1.9018200000000001</v>
      </c>
      <c r="N327" s="1"/>
      <c r="O327" s="1"/>
    </row>
    <row r="328" spans="1:15" ht="12.75" customHeight="1">
      <c r="A328" s="30">
        <v>318</v>
      </c>
      <c r="B328" s="384" t="s">
        <v>456</v>
      </c>
      <c r="C328" s="355">
        <v>872.6</v>
      </c>
      <c r="D328" s="356">
        <v>876.58333333333337</v>
      </c>
      <c r="E328" s="356">
        <v>856.16666666666674</v>
      </c>
      <c r="F328" s="356">
        <v>839.73333333333335</v>
      </c>
      <c r="G328" s="356">
        <v>819.31666666666672</v>
      </c>
      <c r="H328" s="356">
        <v>893.01666666666677</v>
      </c>
      <c r="I328" s="356">
        <v>913.43333333333351</v>
      </c>
      <c r="J328" s="356">
        <v>929.86666666666679</v>
      </c>
      <c r="K328" s="355">
        <v>897</v>
      </c>
      <c r="L328" s="355">
        <v>860.15</v>
      </c>
      <c r="M328" s="355">
        <v>1.27224</v>
      </c>
      <c r="N328" s="1"/>
      <c r="O328" s="1"/>
    </row>
    <row r="329" spans="1:15" ht="12.75" customHeight="1">
      <c r="A329" s="30">
        <v>319</v>
      </c>
      <c r="B329" s="384" t="s">
        <v>161</v>
      </c>
      <c r="C329" s="355">
        <v>3146.95</v>
      </c>
      <c r="D329" s="356">
        <v>3150.65</v>
      </c>
      <c r="E329" s="356">
        <v>3106.3500000000004</v>
      </c>
      <c r="F329" s="356">
        <v>3065.7500000000005</v>
      </c>
      <c r="G329" s="356">
        <v>3021.4500000000007</v>
      </c>
      <c r="H329" s="356">
        <v>3191.25</v>
      </c>
      <c r="I329" s="356">
        <v>3235.55</v>
      </c>
      <c r="J329" s="356">
        <v>3276.1499999999996</v>
      </c>
      <c r="K329" s="355">
        <v>3194.95</v>
      </c>
      <c r="L329" s="355">
        <v>3110.05</v>
      </c>
      <c r="M329" s="355">
        <v>3.3978600000000001</v>
      </c>
      <c r="N329" s="1"/>
      <c r="O329" s="1"/>
    </row>
    <row r="330" spans="1:15" ht="12.75" customHeight="1">
      <c r="A330" s="30">
        <v>320</v>
      </c>
      <c r="B330" s="384" t="s">
        <v>162</v>
      </c>
      <c r="C330" s="355">
        <v>71515.45</v>
      </c>
      <c r="D330" s="356">
        <v>71798.55</v>
      </c>
      <c r="E330" s="356">
        <v>70917.100000000006</v>
      </c>
      <c r="F330" s="356">
        <v>70318.75</v>
      </c>
      <c r="G330" s="356">
        <v>69437.3</v>
      </c>
      <c r="H330" s="356">
        <v>72396.900000000009</v>
      </c>
      <c r="I330" s="356">
        <v>73278.349999999991</v>
      </c>
      <c r="J330" s="356">
        <v>73876.700000000012</v>
      </c>
      <c r="K330" s="355">
        <v>72680</v>
      </c>
      <c r="L330" s="355">
        <v>71200.2</v>
      </c>
      <c r="M330" s="355">
        <v>0.12365</v>
      </c>
      <c r="N330" s="1"/>
      <c r="O330" s="1"/>
    </row>
    <row r="331" spans="1:15" ht="12.75" customHeight="1">
      <c r="A331" s="30">
        <v>321</v>
      </c>
      <c r="B331" s="384" t="s">
        <v>450</v>
      </c>
      <c r="C331" s="355">
        <v>45.65</v>
      </c>
      <c r="D331" s="356">
        <v>45.666666666666664</v>
      </c>
      <c r="E331" s="356">
        <v>45.083333333333329</v>
      </c>
      <c r="F331" s="356">
        <v>44.516666666666666</v>
      </c>
      <c r="G331" s="356">
        <v>43.93333333333333</v>
      </c>
      <c r="H331" s="356">
        <v>46.233333333333327</v>
      </c>
      <c r="I331" s="356">
        <v>46.816666666666656</v>
      </c>
      <c r="J331" s="356">
        <v>47.383333333333326</v>
      </c>
      <c r="K331" s="355">
        <v>46.25</v>
      </c>
      <c r="L331" s="355">
        <v>45.1</v>
      </c>
      <c r="M331" s="355">
        <v>14.70927</v>
      </c>
      <c r="N331" s="1"/>
      <c r="O331" s="1"/>
    </row>
    <row r="332" spans="1:15" ht="12.75" customHeight="1">
      <c r="A332" s="30">
        <v>322</v>
      </c>
      <c r="B332" s="384" t="s">
        <v>163</v>
      </c>
      <c r="C332" s="355">
        <v>1467.1</v>
      </c>
      <c r="D332" s="356">
        <v>1468.1833333333332</v>
      </c>
      <c r="E332" s="356">
        <v>1444.0166666666664</v>
      </c>
      <c r="F332" s="356">
        <v>1420.9333333333332</v>
      </c>
      <c r="G332" s="356">
        <v>1396.7666666666664</v>
      </c>
      <c r="H332" s="356">
        <v>1491.2666666666664</v>
      </c>
      <c r="I332" s="356">
        <v>1515.4333333333329</v>
      </c>
      <c r="J332" s="356">
        <v>1538.5166666666664</v>
      </c>
      <c r="K332" s="355">
        <v>1492.35</v>
      </c>
      <c r="L332" s="355">
        <v>1445.1</v>
      </c>
      <c r="M332" s="355">
        <v>6.3463399999999996</v>
      </c>
      <c r="N332" s="1"/>
      <c r="O332" s="1"/>
    </row>
    <row r="333" spans="1:15" ht="12.75" customHeight="1">
      <c r="A333" s="30">
        <v>323</v>
      </c>
      <c r="B333" s="384" t="s">
        <v>164</v>
      </c>
      <c r="C333" s="355">
        <v>345.25</v>
      </c>
      <c r="D333" s="356">
        <v>345.38333333333338</v>
      </c>
      <c r="E333" s="356">
        <v>338.26666666666677</v>
      </c>
      <c r="F333" s="356">
        <v>331.28333333333336</v>
      </c>
      <c r="G333" s="356">
        <v>324.16666666666674</v>
      </c>
      <c r="H333" s="356">
        <v>352.36666666666679</v>
      </c>
      <c r="I333" s="356">
        <v>359.48333333333346</v>
      </c>
      <c r="J333" s="356">
        <v>366.46666666666681</v>
      </c>
      <c r="K333" s="355">
        <v>352.5</v>
      </c>
      <c r="L333" s="355">
        <v>338.4</v>
      </c>
      <c r="M333" s="355">
        <v>4.4333400000000003</v>
      </c>
      <c r="N333" s="1"/>
      <c r="O333" s="1"/>
    </row>
    <row r="334" spans="1:15" ht="12.75" customHeight="1">
      <c r="A334" s="30">
        <v>324</v>
      </c>
      <c r="B334" s="384" t="s">
        <v>269</v>
      </c>
      <c r="C334" s="355">
        <v>904.4</v>
      </c>
      <c r="D334" s="356">
        <v>904.38333333333333</v>
      </c>
      <c r="E334" s="356">
        <v>892.01666666666665</v>
      </c>
      <c r="F334" s="356">
        <v>879.63333333333333</v>
      </c>
      <c r="G334" s="356">
        <v>867.26666666666665</v>
      </c>
      <c r="H334" s="356">
        <v>916.76666666666665</v>
      </c>
      <c r="I334" s="356">
        <v>929.13333333333321</v>
      </c>
      <c r="J334" s="356">
        <v>941.51666666666665</v>
      </c>
      <c r="K334" s="355">
        <v>916.75</v>
      </c>
      <c r="L334" s="355">
        <v>892</v>
      </c>
      <c r="M334" s="355">
        <v>2.27237</v>
      </c>
      <c r="N334" s="1"/>
      <c r="O334" s="1"/>
    </row>
    <row r="335" spans="1:15" ht="12.75" customHeight="1">
      <c r="A335" s="30">
        <v>325</v>
      </c>
      <c r="B335" s="384" t="s">
        <v>165</v>
      </c>
      <c r="C335" s="355">
        <v>113.45</v>
      </c>
      <c r="D335" s="356">
        <v>112.14999999999999</v>
      </c>
      <c r="E335" s="356">
        <v>110.24999999999999</v>
      </c>
      <c r="F335" s="356">
        <v>107.05</v>
      </c>
      <c r="G335" s="356">
        <v>105.14999999999999</v>
      </c>
      <c r="H335" s="356">
        <v>115.34999999999998</v>
      </c>
      <c r="I335" s="356">
        <v>117.24999999999999</v>
      </c>
      <c r="J335" s="356">
        <v>120.44999999999997</v>
      </c>
      <c r="K335" s="355">
        <v>114.05</v>
      </c>
      <c r="L335" s="355">
        <v>108.95</v>
      </c>
      <c r="M335" s="355">
        <v>247.51311000000001</v>
      </c>
      <c r="N335" s="1"/>
      <c r="O335" s="1"/>
    </row>
    <row r="336" spans="1:15" ht="12.75" customHeight="1">
      <c r="A336" s="30">
        <v>326</v>
      </c>
      <c r="B336" s="384" t="s">
        <v>166</v>
      </c>
      <c r="C336" s="355">
        <v>5000.25</v>
      </c>
      <c r="D336" s="356">
        <v>4968.4000000000005</v>
      </c>
      <c r="E336" s="356">
        <v>4887.8000000000011</v>
      </c>
      <c r="F336" s="356">
        <v>4775.3500000000004</v>
      </c>
      <c r="G336" s="356">
        <v>4694.7500000000009</v>
      </c>
      <c r="H336" s="356">
        <v>5080.8500000000013</v>
      </c>
      <c r="I336" s="356">
        <v>5161.4500000000016</v>
      </c>
      <c r="J336" s="356">
        <v>5273.9000000000015</v>
      </c>
      <c r="K336" s="355">
        <v>5049</v>
      </c>
      <c r="L336" s="355">
        <v>4855.95</v>
      </c>
      <c r="M336" s="355">
        <v>10.23298</v>
      </c>
      <c r="N336" s="1"/>
      <c r="O336" s="1"/>
    </row>
    <row r="337" spans="1:15" ht="12.75" customHeight="1">
      <c r="A337" s="30">
        <v>327</v>
      </c>
      <c r="B337" s="384" t="s">
        <v>167</v>
      </c>
      <c r="C337" s="355">
        <v>4256.8</v>
      </c>
      <c r="D337" s="356">
        <v>4169.3833333333332</v>
      </c>
      <c r="E337" s="356">
        <v>4011.0666666666666</v>
      </c>
      <c r="F337" s="356">
        <v>3765.3333333333335</v>
      </c>
      <c r="G337" s="356">
        <v>3607.0166666666669</v>
      </c>
      <c r="H337" s="356">
        <v>4415.1166666666668</v>
      </c>
      <c r="I337" s="356">
        <v>4573.4333333333325</v>
      </c>
      <c r="J337" s="356">
        <v>4819.1666666666661</v>
      </c>
      <c r="K337" s="355">
        <v>4327.7</v>
      </c>
      <c r="L337" s="355">
        <v>3923.65</v>
      </c>
      <c r="M337" s="355">
        <v>10.51064</v>
      </c>
      <c r="N337" s="1"/>
      <c r="O337" s="1"/>
    </row>
    <row r="338" spans="1:15" ht="12.75" customHeight="1">
      <c r="A338" s="30">
        <v>328</v>
      </c>
      <c r="B338" s="384" t="s">
        <v>846</v>
      </c>
      <c r="C338" s="355">
        <v>2163.6</v>
      </c>
      <c r="D338" s="356">
        <v>2180.6166666666668</v>
      </c>
      <c r="E338" s="356">
        <v>2132.9833333333336</v>
      </c>
      <c r="F338" s="356">
        <v>2102.3666666666668</v>
      </c>
      <c r="G338" s="356">
        <v>2054.7333333333336</v>
      </c>
      <c r="H338" s="356">
        <v>2211.2333333333336</v>
      </c>
      <c r="I338" s="356">
        <v>2258.8666666666668</v>
      </c>
      <c r="J338" s="356">
        <v>2289.4833333333336</v>
      </c>
      <c r="K338" s="355">
        <v>2228.25</v>
      </c>
      <c r="L338" s="355">
        <v>2150</v>
      </c>
      <c r="M338" s="355">
        <v>1.40744</v>
      </c>
      <c r="N338" s="1"/>
      <c r="O338" s="1"/>
    </row>
    <row r="339" spans="1:15" ht="12.75" customHeight="1">
      <c r="A339" s="30">
        <v>329</v>
      </c>
      <c r="B339" s="384" t="s">
        <v>458</v>
      </c>
      <c r="C339" s="355">
        <v>46.9</v>
      </c>
      <c r="D339" s="356">
        <v>47.083333333333336</v>
      </c>
      <c r="E339" s="356">
        <v>45.916666666666671</v>
      </c>
      <c r="F339" s="356">
        <v>44.933333333333337</v>
      </c>
      <c r="G339" s="356">
        <v>43.766666666666673</v>
      </c>
      <c r="H339" s="356">
        <v>48.06666666666667</v>
      </c>
      <c r="I339" s="356">
        <v>49.233333333333341</v>
      </c>
      <c r="J339" s="356">
        <v>50.216666666666669</v>
      </c>
      <c r="K339" s="355">
        <v>48.25</v>
      </c>
      <c r="L339" s="355">
        <v>46.1</v>
      </c>
      <c r="M339" s="355">
        <v>84.769139999999993</v>
      </c>
      <c r="N339" s="1"/>
      <c r="O339" s="1"/>
    </row>
    <row r="340" spans="1:15" ht="12.75" customHeight="1">
      <c r="A340" s="30">
        <v>330</v>
      </c>
      <c r="B340" s="384" t="s">
        <v>459</v>
      </c>
      <c r="C340" s="355">
        <v>75.150000000000006</v>
      </c>
      <c r="D340" s="356">
        <v>76.016666666666666</v>
      </c>
      <c r="E340" s="356">
        <v>73.533333333333331</v>
      </c>
      <c r="F340" s="356">
        <v>71.916666666666671</v>
      </c>
      <c r="G340" s="356">
        <v>69.433333333333337</v>
      </c>
      <c r="H340" s="356">
        <v>77.633333333333326</v>
      </c>
      <c r="I340" s="356">
        <v>80.116666666666646</v>
      </c>
      <c r="J340" s="356">
        <v>81.73333333333332</v>
      </c>
      <c r="K340" s="355">
        <v>78.5</v>
      </c>
      <c r="L340" s="355">
        <v>74.400000000000006</v>
      </c>
      <c r="M340" s="355">
        <v>128.31712999999999</v>
      </c>
      <c r="N340" s="1"/>
      <c r="O340" s="1"/>
    </row>
    <row r="341" spans="1:15" ht="12.75" customHeight="1">
      <c r="A341" s="30">
        <v>331</v>
      </c>
      <c r="B341" s="384" t="s">
        <v>460</v>
      </c>
      <c r="C341" s="355">
        <v>583.5</v>
      </c>
      <c r="D341" s="356">
        <v>584.30000000000007</v>
      </c>
      <c r="E341" s="356">
        <v>574.05000000000018</v>
      </c>
      <c r="F341" s="356">
        <v>564.60000000000014</v>
      </c>
      <c r="G341" s="356">
        <v>554.35000000000025</v>
      </c>
      <c r="H341" s="356">
        <v>593.75000000000011</v>
      </c>
      <c r="I341" s="356">
        <v>603.99999999999989</v>
      </c>
      <c r="J341" s="356">
        <v>613.45000000000005</v>
      </c>
      <c r="K341" s="355">
        <v>594.54999999999995</v>
      </c>
      <c r="L341" s="355">
        <v>574.85</v>
      </c>
      <c r="M341" s="355">
        <v>0.22314000000000001</v>
      </c>
      <c r="N341" s="1"/>
      <c r="O341" s="1"/>
    </row>
    <row r="342" spans="1:15" ht="12.75" customHeight="1">
      <c r="A342" s="30">
        <v>332</v>
      </c>
      <c r="B342" s="384" t="s">
        <v>168</v>
      </c>
      <c r="C342" s="355">
        <v>18671.7</v>
      </c>
      <c r="D342" s="356">
        <v>18623.633333333335</v>
      </c>
      <c r="E342" s="356">
        <v>18469.066666666669</v>
      </c>
      <c r="F342" s="356">
        <v>18266.433333333334</v>
      </c>
      <c r="G342" s="356">
        <v>18111.866666666669</v>
      </c>
      <c r="H342" s="356">
        <v>18826.26666666667</v>
      </c>
      <c r="I342" s="356">
        <v>18980.833333333336</v>
      </c>
      <c r="J342" s="356">
        <v>19183.466666666671</v>
      </c>
      <c r="K342" s="355">
        <v>18778.2</v>
      </c>
      <c r="L342" s="355">
        <v>18421</v>
      </c>
      <c r="M342" s="355">
        <v>0.26790999999999998</v>
      </c>
      <c r="N342" s="1"/>
      <c r="O342" s="1"/>
    </row>
    <row r="343" spans="1:15" ht="12.75" customHeight="1">
      <c r="A343" s="30">
        <v>333</v>
      </c>
      <c r="B343" s="384" t="s">
        <v>466</v>
      </c>
      <c r="C343" s="355">
        <v>82.55</v>
      </c>
      <c r="D343" s="356">
        <v>82.45</v>
      </c>
      <c r="E343" s="356">
        <v>81.100000000000009</v>
      </c>
      <c r="F343" s="356">
        <v>79.650000000000006</v>
      </c>
      <c r="G343" s="356">
        <v>78.300000000000011</v>
      </c>
      <c r="H343" s="356">
        <v>83.9</v>
      </c>
      <c r="I343" s="356">
        <v>85.25</v>
      </c>
      <c r="J343" s="356">
        <v>86.7</v>
      </c>
      <c r="K343" s="355">
        <v>83.8</v>
      </c>
      <c r="L343" s="355">
        <v>81</v>
      </c>
      <c r="M343" s="355">
        <v>7.6050700000000004</v>
      </c>
      <c r="N343" s="1"/>
      <c r="O343" s="1"/>
    </row>
    <row r="344" spans="1:15" ht="12.75" customHeight="1">
      <c r="A344" s="30">
        <v>334</v>
      </c>
      <c r="B344" s="384" t="s">
        <v>465</v>
      </c>
      <c r="C344" s="355">
        <v>55.85</v>
      </c>
      <c r="D344" s="356">
        <v>56.716666666666661</v>
      </c>
      <c r="E344" s="356">
        <v>54.183333333333323</v>
      </c>
      <c r="F344" s="356">
        <v>52.516666666666659</v>
      </c>
      <c r="G344" s="356">
        <v>49.98333333333332</v>
      </c>
      <c r="H344" s="356">
        <v>58.383333333333326</v>
      </c>
      <c r="I344" s="356">
        <v>60.916666666666671</v>
      </c>
      <c r="J344" s="356">
        <v>62.583333333333329</v>
      </c>
      <c r="K344" s="355">
        <v>59.25</v>
      </c>
      <c r="L344" s="355">
        <v>55.05</v>
      </c>
      <c r="M344" s="355">
        <v>23.50873</v>
      </c>
      <c r="N344" s="1"/>
      <c r="O344" s="1"/>
    </row>
    <row r="345" spans="1:15" ht="12.75" customHeight="1">
      <c r="A345" s="30">
        <v>335</v>
      </c>
      <c r="B345" s="384" t="s">
        <v>464</v>
      </c>
      <c r="C345" s="355">
        <v>645.35</v>
      </c>
      <c r="D345" s="356">
        <v>650.41666666666663</v>
      </c>
      <c r="E345" s="356">
        <v>637.93333333333328</v>
      </c>
      <c r="F345" s="356">
        <v>630.51666666666665</v>
      </c>
      <c r="G345" s="356">
        <v>618.0333333333333</v>
      </c>
      <c r="H345" s="356">
        <v>657.83333333333326</v>
      </c>
      <c r="I345" s="356">
        <v>670.31666666666661</v>
      </c>
      <c r="J345" s="356">
        <v>677.73333333333323</v>
      </c>
      <c r="K345" s="355">
        <v>662.9</v>
      </c>
      <c r="L345" s="355">
        <v>643</v>
      </c>
      <c r="M345" s="355">
        <v>2.6652200000000001</v>
      </c>
      <c r="N345" s="1"/>
      <c r="O345" s="1"/>
    </row>
    <row r="346" spans="1:15" ht="12.75" customHeight="1">
      <c r="A346" s="30">
        <v>336</v>
      </c>
      <c r="B346" s="384" t="s">
        <v>461</v>
      </c>
      <c r="C346" s="355">
        <v>29.9</v>
      </c>
      <c r="D346" s="356">
        <v>29.983333333333334</v>
      </c>
      <c r="E346" s="356">
        <v>29.716666666666669</v>
      </c>
      <c r="F346" s="356">
        <v>29.533333333333335</v>
      </c>
      <c r="G346" s="356">
        <v>29.266666666666669</v>
      </c>
      <c r="H346" s="356">
        <v>30.166666666666668</v>
      </c>
      <c r="I346" s="356">
        <v>30.433333333333334</v>
      </c>
      <c r="J346" s="356">
        <v>30.616666666666667</v>
      </c>
      <c r="K346" s="355">
        <v>30.25</v>
      </c>
      <c r="L346" s="355">
        <v>29.8</v>
      </c>
      <c r="M346" s="355">
        <v>32.682830000000003</v>
      </c>
      <c r="N346" s="1"/>
      <c r="O346" s="1"/>
    </row>
    <row r="347" spans="1:15" ht="12.75" customHeight="1">
      <c r="A347" s="30">
        <v>337</v>
      </c>
      <c r="B347" s="384" t="s">
        <v>537</v>
      </c>
      <c r="C347" s="355">
        <v>139.44999999999999</v>
      </c>
      <c r="D347" s="356">
        <v>142.04999999999998</v>
      </c>
      <c r="E347" s="356">
        <v>136.09999999999997</v>
      </c>
      <c r="F347" s="356">
        <v>132.74999999999997</v>
      </c>
      <c r="G347" s="356">
        <v>126.79999999999995</v>
      </c>
      <c r="H347" s="356">
        <v>145.39999999999998</v>
      </c>
      <c r="I347" s="356">
        <v>151.34999999999997</v>
      </c>
      <c r="J347" s="356">
        <v>154.69999999999999</v>
      </c>
      <c r="K347" s="355">
        <v>148</v>
      </c>
      <c r="L347" s="355">
        <v>138.69999999999999</v>
      </c>
      <c r="M347" s="355">
        <v>9.5025200000000005</v>
      </c>
      <c r="N347" s="1"/>
      <c r="O347" s="1"/>
    </row>
    <row r="348" spans="1:15" ht="12.75" customHeight="1">
      <c r="A348" s="30">
        <v>338</v>
      </c>
      <c r="B348" s="384" t="s">
        <v>467</v>
      </c>
      <c r="C348" s="355">
        <v>2378</v>
      </c>
      <c r="D348" s="356">
        <v>2383.3833333333332</v>
      </c>
      <c r="E348" s="356">
        <v>2336.7166666666662</v>
      </c>
      <c r="F348" s="356">
        <v>2295.4333333333329</v>
      </c>
      <c r="G348" s="356">
        <v>2248.766666666666</v>
      </c>
      <c r="H348" s="356">
        <v>2424.6666666666665</v>
      </c>
      <c r="I348" s="356">
        <v>2471.3333333333335</v>
      </c>
      <c r="J348" s="356">
        <v>2512.6166666666668</v>
      </c>
      <c r="K348" s="355">
        <v>2430.0500000000002</v>
      </c>
      <c r="L348" s="355">
        <v>2342.1</v>
      </c>
      <c r="M348" s="355">
        <v>3.4889999999999997E-2</v>
      </c>
      <c r="N348" s="1"/>
      <c r="O348" s="1"/>
    </row>
    <row r="349" spans="1:15" ht="12.75" customHeight="1">
      <c r="A349" s="30">
        <v>339</v>
      </c>
      <c r="B349" s="384" t="s">
        <v>462</v>
      </c>
      <c r="C349" s="355">
        <v>65.5</v>
      </c>
      <c r="D349" s="356">
        <v>66.2</v>
      </c>
      <c r="E349" s="356">
        <v>64.550000000000011</v>
      </c>
      <c r="F349" s="356">
        <v>63.600000000000009</v>
      </c>
      <c r="G349" s="356">
        <v>61.950000000000017</v>
      </c>
      <c r="H349" s="356">
        <v>67.150000000000006</v>
      </c>
      <c r="I349" s="356">
        <v>68.800000000000011</v>
      </c>
      <c r="J349" s="356">
        <v>69.75</v>
      </c>
      <c r="K349" s="355">
        <v>67.849999999999994</v>
      </c>
      <c r="L349" s="355">
        <v>65.25</v>
      </c>
      <c r="M349" s="355">
        <v>20.447839999999999</v>
      </c>
      <c r="N349" s="1"/>
      <c r="O349" s="1"/>
    </row>
    <row r="350" spans="1:15" ht="12.75" customHeight="1">
      <c r="A350" s="30">
        <v>340</v>
      </c>
      <c r="B350" s="384" t="s">
        <v>169</v>
      </c>
      <c r="C350" s="355">
        <v>145.5</v>
      </c>
      <c r="D350" s="356">
        <v>143.4</v>
      </c>
      <c r="E350" s="356">
        <v>140.80000000000001</v>
      </c>
      <c r="F350" s="356">
        <v>136.1</v>
      </c>
      <c r="G350" s="356">
        <v>133.5</v>
      </c>
      <c r="H350" s="356">
        <v>148.10000000000002</v>
      </c>
      <c r="I350" s="356">
        <v>150.69999999999999</v>
      </c>
      <c r="J350" s="356">
        <v>155.40000000000003</v>
      </c>
      <c r="K350" s="355">
        <v>146</v>
      </c>
      <c r="L350" s="355">
        <v>138.69999999999999</v>
      </c>
      <c r="M350" s="355">
        <v>117.447</v>
      </c>
      <c r="N350" s="1"/>
      <c r="O350" s="1"/>
    </row>
    <row r="351" spans="1:15" ht="12.75" customHeight="1">
      <c r="A351" s="30">
        <v>341</v>
      </c>
      <c r="B351" s="384" t="s">
        <v>463</v>
      </c>
      <c r="C351" s="355">
        <v>228.8</v>
      </c>
      <c r="D351" s="356">
        <v>230.16666666666666</v>
      </c>
      <c r="E351" s="356">
        <v>224.88333333333333</v>
      </c>
      <c r="F351" s="356">
        <v>220.96666666666667</v>
      </c>
      <c r="G351" s="356">
        <v>215.68333333333334</v>
      </c>
      <c r="H351" s="356">
        <v>234.08333333333331</v>
      </c>
      <c r="I351" s="356">
        <v>239.36666666666667</v>
      </c>
      <c r="J351" s="356">
        <v>243.2833333333333</v>
      </c>
      <c r="K351" s="355">
        <v>235.45</v>
      </c>
      <c r="L351" s="355">
        <v>226.25</v>
      </c>
      <c r="M351" s="355">
        <v>7.1127799999999999</v>
      </c>
      <c r="N351" s="1"/>
      <c r="O351" s="1"/>
    </row>
    <row r="352" spans="1:15" ht="12.75" customHeight="1">
      <c r="A352" s="30">
        <v>342</v>
      </c>
      <c r="B352" s="384" t="s">
        <v>171</v>
      </c>
      <c r="C352" s="355">
        <v>141.15</v>
      </c>
      <c r="D352" s="356">
        <v>141.91666666666666</v>
      </c>
      <c r="E352" s="356">
        <v>139.68333333333331</v>
      </c>
      <c r="F352" s="356">
        <v>138.21666666666664</v>
      </c>
      <c r="G352" s="356">
        <v>135.98333333333329</v>
      </c>
      <c r="H352" s="356">
        <v>143.38333333333333</v>
      </c>
      <c r="I352" s="356">
        <v>145.61666666666667</v>
      </c>
      <c r="J352" s="356">
        <v>147.08333333333334</v>
      </c>
      <c r="K352" s="355">
        <v>144.15</v>
      </c>
      <c r="L352" s="355">
        <v>140.44999999999999</v>
      </c>
      <c r="M352" s="355">
        <v>174.13983999999999</v>
      </c>
      <c r="N352" s="1"/>
      <c r="O352" s="1"/>
    </row>
    <row r="353" spans="1:15" ht="12.75" customHeight="1">
      <c r="A353" s="30">
        <v>343</v>
      </c>
      <c r="B353" s="384" t="s">
        <v>270</v>
      </c>
      <c r="C353" s="355">
        <v>968.7</v>
      </c>
      <c r="D353" s="356">
        <v>954.31666666666661</v>
      </c>
      <c r="E353" s="356">
        <v>934.63333333333321</v>
      </c>
      <c r="F353" s="356">
        <v>900.56666666666661</v>
      </c>
      <c r="G353" s="356">
        <v>880.88333333333321</v>
      </c>
      <c r="H353" s="356">
        <v>988.38333333333321</v>
      </c>
      <c r="I353" s="356">
        <v>1008.0666666666666</v>
      </c>
      <c r="J353" s="356">
        <v>1042.1333333333332</v>
      </c>
      <c r="K353" s="355">
        <v>974</v>
      </c>
      <c r="L353" s="355">
        <v>920.25</v>
      </c>
      <c r="M353" s="355">
        <v>24.956949999999999</v>
      </c>
      <c r="N353" s="1"/>
      <c r="O353" s="1"/>
    </row>
    <row r="354" spans="1:15" ht="12.75" customHeight="1">
      <c r="A354" s="30">
        <v>344</v>
      </c>
      <c r="B354" s="384" t="s">
        <v>468</v>
      </c>
      <c r="C354" s="355">
        <v>3571.5</v>
      </c>
      <c r="D354" s="356">
        <v>3557.2166666666672</v>
      </c>
      <c r="E354" s="356">
        <v>3529.5833333333344</v>
      </c>
      <c r="F354" s="356">
        <v>3487.6666666666674</v>
      </c>
      <c r="G354" s="356">
        <v>3460.0333333333347</v>
      </c>
      <c r="H354" s="356">
        <v>3599.1333333333341</v>
      </c>
      <c r="I354" s="356">
        <v>3626.7666666666673</v>
      </c>
      <c r="J354" s="356">
        <v>3668.6833333333338</v>
      </c>
      <c r="K354" s="355">
        <v>3584.85</v>
      </c>
      <c r="L354" s="355">
        <v>3515.3</v>
      </c>
      <c r="M354" s="355">
        <v>0.87744999999999995</v>
      </c>
      <c r="N354" s="1"/>
      <c r="O354" s="1"/>
    </row>
    <row r="355" spans="1:15" ht="12.75" customHeight="1">
      <c r="A355" s="30">
        <v>345</v>
      </c>
      <c r="B355" s="384" t="s">
        <v>271</v>
      </c>
      <c r="C355" s="355">
        <v>233.75</v>
      </c>
      <c r="D355" s="356">
        <v>235.70000000000002</v>
      </c>
      <c r="E355" s="356">
        <v>230.55000000000004</v>
      </c>
      <c r="F355" s="356">
        <v>227.35000000000002</v>
      </c>
      <c r="G355" s="356">
        <v>222.20000000000005</v>
      </c>
      <c r="H355" s="356">
        <v>238.90000000000003</v>
      </c>
      <c r="I355" s="356">
        <v>244.05</v>
      </c>
      <c r="J355" s="356">
        <v>247.25000000000003</v>
      </c>
      <c r="K355" s="355">
        <v>240.85</v>
      </c>
      <c r="L355" s="355">
        <v>232.5</v>
      </c>
      <c r="M355" s="355">
        <v>9.3265899999999995</v>
      </c>
      <c r="N355" s="1"/>
      <c r="O355" s="1"/>
    </row>
    <row r="356" spans="1:15" ht="12.75" customHeight="1">
      <c r="A356" s="30">
        <v>346</v>
      </c>
      <c r="B356" s="384" t="s">
        <v>172</v>
      </c>
      <c r="C356" s="355">
        <v>170.95</v>
      </c>
      <c r="D356" s="356">
        <v>171.45000000000002</v>
      </c>
      <c r="E356" s="356">
        <v>168.00000000000003</v>
      </c>
      <c r="F356" s="356">
        <v>165.05</v>
      </c>
      <c r="G356" s="356">
        <v>161.60000000000002</v>
      </c>
      <c r="H356" s="356">
        <v>174.40000000000003</v>
      </c>
      <c r="I356" s="356">
        <v>177.85000000000002</v>
      </c>
      <c r="J356" s="356">
        <v>180.80000000000004</v>
      </c>
      <c r="K356" s="355">
        <v>174.9</v>
      </c>
      <c r="L356" s="355">
        <v>168.5</v>
      </c>
      <c r="M356" s="355">
        <v>142.20953</v>
      </c>
      <c r="N356" s="1"/>
      <c r="O356" s="1"/>
    </row>
    <row r="357" spans="1:15" ht="12.75" customHeight="1">
      <c r="A357" s="30">
        <v>347</v>
      </c>
      <c r="B357" s="384" t="s">
        <v>469</v>
      </c>
      <c r="C357" s="355">
        <v>337.55</v>
      </c>
      <c r="D357" s="356">
        <v>337.06666666666666</v>
      </c>
      <c r="E357" s="356">
        <v>333.48333333333335</v>
      </c>
      <c r="F357" s="356">
        <v>329.41666666666669</v>
      </c>
      <c r="G357" s="356">
        <v>325.83333333333337</v>
      </c>
      <c r="H357" s="356">
        <v>341.13333333333333</v>
      </c>
      <c r="I357" s="356">
        <v>344.7166666666667</v>
      </c>
      <c r="J357" s="356">
        <v>348.7833333333333</v>
      </c>
      <c r="K357" s="355">
        <v>340.65</v>
      </c>
      <c r="L357" s="355">
        <v>333</v>
      </c>
      <c r="M357" s="355">
        <v>2.5445199999999999</v>
      </c>
      <c r="N357" s="1"/>
      <c r="O357" s="1"/>
    </row>
    <row r="358" spans="1:15" ht="12.75" customHeight="1">
      <c r="A358" s="30">
        <v>348</v>
      </c>
      <c r="B358" s="384" t="s">
        <v>173</v>
      </c>
      <c r="C358" s="355">
        <v>43190.65</v>
      </c>
      <c r="D358" s="356">
        <v>42980.6</v>
      </c>
      <c r="E358" s="356">
        <v>42661.2</v>
      </c>
      <c r="F358" s="356">
        <v>42131.75</v>
      </c>
      <c r="G358" s="356">
        <v>41812.35</v>
      </c>
      <c r="H358" s="356">
        <v>43510.049999999996</v>
      </c>
      <c r="I358" s="356">
        <v>43829.450000000004</v>
      </c>
      <c r="J358" s="356">
        <v>44358.899999999994</v>
      </c>
      <c r="K358" s="355">
        <v>43300</v>
      </c>
      <c r="L358" s="355">
        <v>42451.15</v>
      </c>
      <c r="M358" s="355">
        <v>0.13865</v>
      </c>
      <c r="N358" s="1"/>
      <c r="O358" s="1"/>
    </row>
    <row r="359" spans="1:15" ht="12.75" customHeight="1">
      <c r="A359" s="30">
        <v>349</v>
      </c>
      <c r="B359" s="384" t="s">
        <v>174</v>
      </c>
      <c r="C359" s="355">
        <v>2524</v>
      </c>
      <c r="D359" s="356">
        <v>2490.75</v>
      </c>
      <c r="E359" s="356">
        <v>2443.5500000000002</v>
      </c>
      <c r="F359" s="356">
        <v>2363.1000000000004</v>
      </c>
      <c r="G359" s="356">
        <v>2315.9000000000005</v>
      </c>
      <c r="H359" s="356">
        <v>2571.1999999999998</v>
      </c>
      <c r="I359" s="356">
        <v>2618.3999999999996</v>
      </c>
      <c r="J359" s="356">
        <v>2698.8499999999995</v>
      </c>
      <c r="K359" s="355">
        <v>2537.9499999999998</v>
      </c>
      <c r="L359" s="355">
        <v>2410.3000000000002</v>
      </c>
      <c r="M359" s="355">
        <v>16.324280000000002</v>
      </c>
      <c r="N359" s="1"/>
      <c r="O359" s="1"/>
    </row>
    <row r="360" spans="1:15" ht="12.75" customHeight="1">
      <c r="A360" s="30">
        <v>350</v>
      </c>
      <c r="B360" s="384" t="s">
        <v>473</v>
      </c>
      <c r="C360" s="355">
        <v>4496.7</v>
      </c>
      <c r="D360" s="356">
        <v>4477.333333333333</v>
      </c>
      <c r="E360" s="356">
        <v>4412.6166666666659</v>
      </c>
      <c r="F360" s="356">
        <v>4328.5333333333328</v>
      </c>
      <c r="G360" s="356">
        <v>4263.8166666666657</v>
      </c>
      <c r="H360" s="356">
        <v>4561.4166666666661</v>
      </c>
      <c r="I360" s="356">
        <v>4626.1333333333332</v>
      </c>
      <c r="J360" s="356">
        <v>4710.2166666666662</v>
      </c>
      <c r="K360" s="355">
        <v>4542.05</v>
      </c>
      <c r="L360" s="355">
        <v>4393.25</v>
      </c>
      <c r="M360" s="355">
        <v>3.4289800000000001</v>
      </c>
      <c r="N360" s="1"/>
      <c r="O360" s="1"/>
    </row>
    <row r="361" spans="1:15" ht="12.75" customHeight="1">
      <c r="A361" s="30">
        <v>351</v>
      </c>
      <c r="B361" s="384" t="s">
        <v>175</v>
      </c>
      <c r="C361" s="355">
        <v>215</v>
      </c>
      <c r="D361" s="356">
        <v>215.15</v>
      </c>
      <c r="E361" s="356">
        <v>212.85000000000002</v>
      </c>
      <c r="F361" s="356">
        <v>210.70000000000002</v>
      </c>
      <c r="G361" s="356">
        <v>208.40000000000003</v>
      </c>
      <c r="H361" s="356">
        <v>217.3</v>
      </c>
      <c r="I361" s="356">
        <v>219.60000000000002</v>
      </c>
      <c r="J361" s="356">
        <v>221.75</v>
      </c>
      <c r="K361" s="355">
        <v>217.45</v>
      </c>
      <c r="L361" s="355">
        <v>213</v>
      </c>
      <c r="M361" s="355">
        <v>60.111699999999999</v>
      </c>
      <c r="N361" s="1"/>
      <c r="O361" s="1"/>
    </row>
    <row r="362" spans="1:15" ht="12.75" customHeight="1">
      <c r="A362" s="30">
        <v>352</v>
      </c>
      <c r="B362" s="384" t="s">
        <v>176</v>
      </c>
      <c r="C362" s="355">
        <v>122</v>
      </c>
      <c r="D362" s="356">
        <v>121.64999999999999</v>
      </c>
      <c r="E362" s="356">
        <v>120.09999999999998</v>
      </c>
      <c r="F362" s="356">
        <v>118.19999999999999</v>
      </c>
      <c r="G362" s="356">
        <v>116.64999999999998</v>
      </c>
      <c r="H362" s="356">
        <v>123.54999999999998</v>
      </c>
      <c r="I362" s="356">
        <v>125.1</v>
      </c>
      <c r="J362" s="356">
        <v>126.99999999999999</v>
      </c>
      <c r="K362" s="355">
        <v>123.2</v>
      </c>
      <c r="L362" s="355">
        <v>119.75</v>
      </c>
      <c r="M362" s="355">
        <v>41.019849999999998</v>
      </c>
      <c r="N362" s="1"/>
      <c r="O362" s="1"/>
    </row>
    <row r="363" spans="1:15" ht="12.75" customHeight="1">
      <c r="A363" s="30">
        <v>353</v>
      </c>
      <c r="B363" s="384" t="s">
        <v>177</v>
      </c>
      <c r="C363" s="355">
        <v>4528.25</v>
      </c>
      <c r="D363" s="356">
        <v>4526.833333333333</v>
      </c>
      <c r="E363" s="356">
        <v>4490.5666666666657</v>
      </c>
      <c r="F363" s="356">
        <v>4452.8833333333323</v>
      </c>
      <c r="G363" s="356">
        <v>4416.616666666665</v>
      </c>
      <c r="H363" s="356">
        <v>4564.5166666666664</v>
      </c>
      <c r="I363" s="356">
        <v>4600.7833333333347</v>
      </c>
      <c r="J363" s="356">
        <v>4638.4666666666672</v>
      </c>
      <c r="K363" s="355">
        <v>4563.1000000000004</v>
      </c>
      <c r="L363" s="355">
        <v>4489.1499999999996</v>
      </c>
      <c r="M363" s="355">
        <v>0.20158999999999999</v>
      </c>
      <c r="N363" s="1"/>
      <c r="O363" s="1"/>
    </row>
    <row r="364" spans="1:15" ht="12.75" customHeight="1">
      <c r="A364" s="30">
        <v>354</v>
      </c>
      <c r="B364" s="384" t="s">
        <v>274</v>
      </c>
      <c r="C364" s="355">
        <v>14800.35</v>
      </c>
      <c r="D364" s="356">
        <v>14801.833333333334</v>
      </c>
      <c r="E364" s="356">
        <v>14628.666666666668</v>
      </c>
      <c r="F364" s="356">
        <v>14456.983333333334</v>
      </c>
      <c r="G364" s="356">
        <v>14283.816666666668</v>
      </c>
      <c r="H364" s="356">
        <v>14973.516666666668</v>
      </c>
      <c r="I364" s="356">
        <v>15146.683333333336</v>
      </c>
      <c r="J364" s="356">
        <v>15318.366666666669</v>
      </c>
      <c r="K364" s="355">
        <v>14975</v>
      </c>
      <c r="L364" s="355">
        <v>14630.15</v>
      </c>
      <c r="M364" s="355">
        <v>0.16078999999999999</v>
      </c>
      <c r="N364" s="1"/>
      <c r="O364" s="1"/>
    </row>
    <row r="365" spans="1:15" ht="12.75" customHeight="1">
      <c r="A365" s="30">
        <v>355</v>
      </c>
      <c r="B365" s="384" t="s">
        <v>480</v>
      </c>
      <c r="C365" s="355">
        <v>5083.1000000000004</v>
      </c>
      <c r="D365" s="356">
        <v>5101.4833333333336</v>
      </c>
      <c r="E365" s="356">
        <v>5051.6166666666668</v>
      </c>
      <c r="F365" s="356">
        <v>5020.1333333333332</v>
      </c>
      <c r="G365" s="356">
        <v>4970.2666666666664</v>
      </c>
      <c r="H365" s="356">
        <v>5132.9666666666672</v>
      </c>
      <c r="I365" s="356">
        <v>5182.8333333333339</v>
      </c>
      <c r="J365" s="356">
        <v>5214.3166666666675</v>
      </c>
      <c r="K365" s="355">
        <v>5151.3500000000004</v>
      </c>
      <c r="L365" s="355">
        <v>5070</v>
      </c>
      <c r="M365" s="355">
        <v>4.5359999999999998E-2</v>
      </c>
      <c r="N365" s="1"/>
      <c r="O365" s="1"/>
    </row>
    <row r="366" spans="1:15" ht="12.75" customHeight="1">
      <c r="A366" s="30">
        <v>356</v>
      </c>
      <c r="B366" s="384" t="s">
        <v>474</v>
      </c>
      <c r="C366" s="355" t="e">
        <v>#N/A</v>
      </c>
      <c r="D366" s="356" t="e">
        <v>#N/A</v>
      </c>
      <c r="E366" s="356" t="e">
        <v>#N/A</v>
      </c>
      <c r="F366" s="356" t="e">
        <v>#N/A</v>
      </c>
      <c r="G366" s="356" t="e">
        <v>#N/A</v>
      </c>
      <c r="H366" s="356" t="e">
        <v>#N/A</v>
      </c>
      <c r="I366" s="356" t="e">
        <v>#N/A</v>
      </c>
      <c r="J366" s="356" t="e">
        <v>#N/A</v>
      </c>
      <c r="K366" s="355" t="e">
        <v>#N/A</v>
      </c>
      <c r="L366" s="355" t="e">
        <v>#N/A</v>
      </c>
      <c r="M366" s="355" t="e">
        <v>#N/A</v>
      </c>
      <c r="N366" s="1"/>
      <c r="O366" s="1"/>
    </row>
    <row r="367" spans="1:15" ht="12.75" customHeight="1">
      <c r="A367" s="30">
        <v>357</v>
      </c>
      <c r="B367" s="384" t="s">
        <v>475</v>
      </c>
      <c r="C367" s="355">
        <v>997.55</v>
      </c>
      <c r="D367" s="356">
        <v>985.98333333333323</v>
      </c>
      <c r="E367" s="356">
        <v>965.16666666666652</v>
      </c>
      <c r="F367" s="356">
        <v>932.7833333333333</v>
      </c>
      <c r="G367" s="356">
        <v>911.96666666666658</v>
      </c>
      <c r="H367" s="356">
        <v>1018.3666666666664</v>
      </c>
      <c r="I367" s="356">
        <v>1039.1833333333334</v>
      </c>
      <c r="J367" s="356">
        <v>1071.5666666666664</v>
      </c>
      <c r="K367" s="355">
        <v>1006.8</v>
      </c>
      <c r="L367" s="355">
        <v>953.6</v>
      </c>
      <c r="M367" s="355">
        <v>2.09788</v>
      </c>
      <c r="N367" s="1"/>
      <c r="O367" s="1"/>
    </row>
    <row r="368" spans="1:15" ht="12.75" customHeight="1">
      <c r="A368" s="30">
        <v>358</v>
      </c>
      <c r="B368" s="384" t="s">
        <v>178</v>
      </c>
      <c r="C368" s="355">
        <v>2472.85</v>
      </c>
      <c r="D368" s="356">
        <v>2463.2833333333333</v>
      </c>
      <c r="E368" s="356">
        <v>2449.5666666666666</v>
      </c>
      <c r="F368" s="356">
        <v>2426.2833333333333</v>
      </c>
      <c r="G368" s="356">
        <v>2412.5666666666666</v>
      </c>
      <c r="H368" s="356">
        <v>2486.5666666666666</v>
      </c>
      <c r="I368" s="356">
        <v>2500.2833333333328</v>
      </c>
      <c r="J368" s="356">
        <v>2523.5666666666666</v>
      </c>
      <c r="K368" s="355">
        <v>2477</v>
      </c>
      <c r="L368" s="355">
        <v>2440</v>
      </c>
      <c r="M368" s="355">
        <v>5.5165800000000003</v>
      </c>
      <c r="N368" s="1"/>
      <c r="O368" s="1"/>
    </row>
    <row r="369" spans="1:15" ht="12.75" customHeight="1">
      <c r="A369" s="30">
        <v>359</v>
      </c>
      <c r="B369" s="384" t="s">
        <v>179</v>
      </c>
      <c r="C369" s="355">
        <v>2437.65</v>
      </c>
      <c r="D369" s="356">
        <v>2425.5</v>
      </c>
      <c r="E369" s="356">
        <v>2383.15</v>
      </c>
      <c r="F369" s="356">
        <v>2328.65</v>
      </c>
      <c r="G369" s="356">
        <v>2286.3000000000002</v>
      </c>
      <c r="H369" s="356">
        <v>2480</v>
      </c>
      <c r="I369" s="356">
        <v>2522.3500000000004</v>
      </c>
      <c r="J369" s="356">
        <v>2576.85</v>
      </c>
      <c r="K369" s="355">
        <v>2467.85</v>
      </c>
      <c r="L369" s="355">
        <v>2371</v>
      </c>
      <c r="M369" s="355">
        <v>5.1287200000000004</v>
      </c>
      <c r="N369" s="1"/>
      <c r="O369" s="1"/>
    </row>
    <row r="370" spans="1:15" ht="12.75" customHeight="1">
      <c r="A370" s="30">
        <v>360</v>
      </c>
      <c r="B370" s="384" t="s">
        <v>180</v>
      </c>
      <c r="C370" s="355">
        <v>41.3</v>
      </c>
      <c r="D370" s="356">
        <v>41.199999999999996</v>
      </c>
      <c r="E370" s="356">
        <v>40.399999999999991</v>
      </c>
      <c r="F370" s="356">
        <v>39.499999999999993</v>
      </c>
      <c r="G370" s="356">
        <v>38.699999999999989</v>
      </c>
      <c r="H370" s="356">
        <v>42.099999999999994</v>
      </c>
      <c r="I370" s="356">
        <v>42.899999999999991</v>
      </c>
      <c r="J370" s="356">
        <v>43.8</v>
      </c>
      <c r="K370" s="355">
        <v>42</v>
      </c>
      <c r="L370" s="355">
        <v>40.299999999999997</v>
      </c>
      <c r="M370" s="355">
        <v>835.78351999999995</v>
      </c>
      <c r="N370" s="1"/>
      <c r="O370" s="1"/>
    </row>
    <row r="371" spans="1:15" ht="12.75" customHeight="1">
      <c r="A371" s="30">
        <v>361</v>
      </c>
      <c r="B371" s="384" t="s">
        <v>471</v>
      </c>
      <c r="C371" s="355">
        <v>440.1</v>
      </c>
      <c r="D371" s="356">
        <v>435.5333333333333</v>
      </c>
      <c r="E371" s="356">
        <v>428.56666666666661</v>
      </c>
      <c r="F371" s="356">
        <v>417.0333333333333</v>
      </c>
      <c r="G371" s="356">
        <v>410.06666666666661</v>
      </c>
      <c r="H371" s="356">
        <v>447.06666666666661</v>
      </c>
      <c r="I371" s="356">
        <v>454.0333333333333</v>
      </c>
      <c r="J371" s="356">
        <v>465.56666666666661</v>
      </c>
      <c r="K371" s="355">
        <v>442.5</v>
      </c>
      <c r="L371" s="355">
        <v>424</v>
      </c>
      <c r="M371" s="355">
        <v>2.4781300000000002</v>
      </c>
      <c r="N371" s="1"/>
      <c r="O371" s="1"/>
    </row>
    <row r="372" spans="1:15" ht="12.75" customHeight="1">
      <c r="A372" s="30">
        <v>362</v>
      </c>
      <c r="B372" s="384" t="s">
        <v>472</v>
      </c>
      <c r="C372" s="355">
        <v>297.89999999999998</v>
      </c>
      <c r="D372" s="356">
        <v>303.96666666666664</v>
      </c>
      <c r="E372" s="356">
        <v>289.93333333333328</v>
      </c>
      <c r="F372" s="356">
        <v>281.96666666666664</v>
      </c>
      <c r="G372" s="356">
        <v>267.93333333333328</v>
      </c>
      <c r="H372" s="356">
        <v>311.93333333333328</v>
      </c>
      <c r="I372" s="356">
        <v>325.9666666666667</v>
      </c>
      <c r="J372" s="356">
        <v>333.93333333333328</v>
      </c>
      <c r="K372" s="355">
        <v>318</v>
      </c>
      <c r="L372" s="355">
        <v>296</v>
      </c>
      <c r="M372" s="355">
        <v>23.59177</v>
      </c>
      <c r="N372" s="1"/>
      <c r="O372" s="1"/>
    </row>
    <row r="373" spans="1:15" ht="12.75" customHeight="1">
      <c r="A373" s="30">
        <v>363</v>
      </c>
      <c r="B373" s="384" t="s">
        <v>272</v>
      </c>
      <c r="C373" s="355">
        <v>2539.4</v>
      </c>
      <c r="D373" s="356">
        <v>2539.2166666666667</v>
      </c>
      <c r="E373" s="356">
        <v>2493.4833333333336</v>
      </c>
      <c r="F373" s="356">
        <v>2447.5666666666671</v>
      </c>
      <c r="G373" s="356">
        <v>2401.8333333333339</v>
      </c>
      <c r="H373" s="356">
        <v>2585.1333333333332</v>
      </c>
      <c r="I373" s="356">
        <v>2630.8666666666659</v>
      </c>
      <c r="J373" s="356">
        <v>2676.7833333333328</v>
      </c>
      <c r="K373" s="355">
        <v>2584.9499999999998</v>
      </c>
      <c r="L373" s="355">
        <v>2493.3000000000002</v>
      </c>
      <c r="M373" s="355">
        <v>2.9962900000000001</v>
      </c>
      <c r="N373" s="1"/>
      <c r="O373" s="1"/>
    </row>
    <row r="374" spans="1:15" ht="12.75" customHeight="1">
      <c r="A374" s="30">
        <v>364</v>
      </c>
      <c r="B374" s="384" t="s">
        <v>476</v>
      </c>
      <c r="C374" s="355">
        <v>890.6</v>
      </c>
      <c r="D374" s="356">
        <v>893.5333333333333</v>
      </c>
      <c r="E374" s="356">
        <v>878.06666666666661</v>
      </c>
      <c r="F374" s="356">
        <v>865.5333333333333</v>
      </c>
      <c r="G374" s="356">
        <v>850.06666666666661</v>
      </c>
      <c r="H374" s="356">
        <v>906.06666666666661</v>
      </c>
      <c r="I374" s="356">
        <v>921.5333333333333</v>
      </c>
      <c r="J374" s="356">
        <v>934.06666666666661</v>
      </c>
      <c r="K374" s="355">
        <v>909</v>
      </c>
      <c r="L374" s="355">
        <v>881</v>
      </c>
      <c r="M374" s="355">
        <v>0.35599999999999998</v>
      </c>
      <c r="N374" s="1"/>
      <c r="O374" s="1"/>
    </row>
    <row r="375" spans="1:15" ht="12.75" customHeight="1">
      <c r="A375" s="30">
        <v>365</v>
      </c>
      <c r="B375" s="384" t="s">
        <v>477</v>
      </c>
      <c r="C375" s="355">
        <v>1839.9</v>
      </c>
      <c r="D375" s="356">
        <v>1838.2</v>
      </c>
      <c r="E375" s="356">
        <v>1817.7</v>
      </c>
      <c r="F375" s="356">
        <v>1795.5</v>
      </c>
      <c r="G375" s="356">
        <v>1775</v>
      </c>
      <c r="H375" s="356">
        <v>1860.4</v>
      </c>
      <c r="I375" s="356">
        <v>1880.9</v>
      </c>
      <c r="J375" s="356">
        <v>1903.1000000000001</v>
      </c>
      <c r="K375" s="355">
        <v>1858.7</v>
      </c>
      <c r="L375" s="355">
        <v>1816</v>
      </c>
      <c r="M375" s="355">
        <v>0.70004999999999995</v>
      </c>
      <c r="N375" s="1"/>
      <c r="O375" s="1"/>
    </row>
    <row r="376" spans="1:15" ht="12.75" customHeight="1">
      <c r="A376" s="30">
        <v>366</v>
      </c>
      <c r="B376" s="384" t="s">
        <v>847</v>
      </c>
      <c r="C376" s="355">
        <v>281.89999999999998</v>
      </c>
      <c r="D376" s="356">
        <v>282.23333333333335</v>
      </c>
      <c r="E376" s="356">
        <v>277.4666666666667</v>
      </c>
      <c r="F376" s="356">
        <v>273.03333333333336</v>
      </c>
      <c r="G376" s="356">
        <v>268.26666666666671</v>
      </c>
      <c r="H376" s="356">
        <v>286.66666666666669</v>
      </c>
      <c r="I376" s="356">
        <v>291.43333333333334</v>
      </c>
      <c r="J376" s="356">
        <v>295.86666666666667</v>
      </c>
      <c r="K376" s="355">
        <v>287</v>
      </c>
      <c r="L376" s="355">
        <v>277.8</v>
      </c>
      <c r="M376" s="355">
        <v>22.94012</v>
      </c>
      <c r="N376" s="1"/>
      <c r="O376" s="1"/>
    </row>
    <row r="377" spans="1:15" ht="12.75" customHeight="1">
      <c r="A377" s="30">
        <v>367</v>
      </c>
      <c r="B377" s="384" t="s">
        <v>181</v>
      </c>
      <c r="C377" s="355">
        <v>212.95</v>
      </c>
      <c r="D377" s="356">
        <v>213.76666666666665</v>
      </c>
      <c r="E377" s="356">
        <v>210.48333333333329</v>
      </c>
      <c r="F377" s="356">
        <v>208.01666666666665</v>
      </c>
      <c r="G377" s="356">
        <v>204.73333333333329</v>
      </c>
      <c r="H377" s="356">
        <v>216.23333333333329</v>
      </c>
      <c r="I377" s="356">
        <v>219.51666666666665</v>
      </c>
      <c r="J377" s="356">
        <v>221.98333333333329</v>
      </c>
      <c r="K377" s="355">
        <v>217.05</v>
      </c>
      <c r="L377" s="355">
        <v>211.3</v>
      </c>
      <c r="M377" s="355">
        <v>64.667670000000001</v>
      </c>
      <c r="N377" s="1"/>
      <c r="O377" s="1"/>
    </row>
    <row r="378" spans="1:15" ht="12.75" customHeight="1">
      <c r="A378" s="30">
        <v>368</v>
      </c>
      <c r="B378" s="384" t="s">
        <v>291</v>
      </c>
      <c r="C378" s="355">
        <v>3231.2</v>
      </c>
      <c r="D378" s="356">
        <v>3205.5</v>
      </c>
      <c r="E378" s="356">
        <v>3151</v>
      </c>
      <c r="F378" s="356">
        <v>3070.8</v>
      </c>
      <c r="G378" s="356">
        <v>3016.3</v>
      </c>
      <c r="H378" s="356">
        <v>3285.7</v>
      </c>
      <c r="I378" s="356">
        <v>3340.2</v>
      </c>
      <c r="J378" s="356">
        <v>3420.3999999999996</v>
      </c>
      <c r="K378" s="355">
        <v>3260</v>
      </c>
      <c r="L378" s="355">
        <v>3125.3</v>
      </c>
      <c r="M378" s="355">
        <v>0.79244000000000003</v>
      </c>
      <c r="N378" s="1"/>
      <c r="O378" s="1"/>
    </row>
    <row r="379" spans="1:15" ht="12.75" customHeight="1">
      <c r="A379" s="30">
        <v>369</v>
      </c>
      <c r="B379" s="384" t="s">
        <v>848</v>
      </c>
      <c r="C379" s="355">
        <v>418.85</v>
      </c>
      <c r="D379" s="356">
        <v>417.2833333333333</v>
      </c>
      <c r="E379" s="356">
        <v>404.56666666666661</v>
      </c>
      <c r="F379" s="356">
        <v>390.2833333333333</v>
      </c>
      <c r="G379" s="356">
        <v>377.56666666666661</v>
      </c>
      <c r="H379" s="356">
        <v>431.56666666666661</v>
      </c>
      <c r="I379" s="356">
        <v>444.2833333333333</v>
      </c>
      <c r="J379" s="356">
        <v>458.56666666666661</v>
      </c>
      <c r="K379" s="355">
        <v>430</v>
      </c>
      <c r="L379" s="355">
        <v>403</v>
      </c>
      <c r="M379" s="355">
        <v>11.842560000000001</v>
      </c>
      <c r="N379" s="1"/>
      <c r="O379" s="1"/>
    </row>
    <row r="380" spans="1:15" ht="12.75" customHeight="1">
      <c r="A380" s="30">
        <v>370</v>
      </c>
      <c r="B380" s="384" t="s">
        <v>273</v>
      </c>
      <c r="C380" s="355">
        <v>484.3</v>
      </c>
      <c r="D380" s="356">
        <v>488.34999999999997</v>
      </c>
      <c r="E380" s="356">
        <v>474.94999999999993</v>
      </c>
      <c r="F380" s="356">
        <v>465.59999999999997</v>
      </c>
      <c r="G380" s="356">
        <v>452.19999999999993</v>
      </c>
      <c r="H380" s="356">
        <v>497.69999999999993</v>
      </c>
      <c r="I380" s="356">
        <v>511.09999999999991</v>
      </c>
      <c r="J380" s="356">
        <v>520.44999999999993</v>
      </c>
      <c r="K380" s="355">
        <v>501.75</v>
      </c>
      <c r="L380" s="355">
        <v>479</v>
      </c>
      <c r="M380" s="355">
        <v>9.8406000000000002</v>
      </c>
      <c r="N380" s="1"/>
      <c r="O380" s="1"/>
    </row>
    <row r="381" spans="1:15" ht="12.75" customHeight="1">
      <c r="A381" s="30">
        <v>371</v>
      </c>
      <c r="B381" s="384" t="s">
        <v>478</v>
      </c>
      <c r="C381" s="355">
        <v>676</v>
      </c>
      <c r="D381" s="356">
        <v>678.76666666666677</v>
      </c>
      <c r="E381" s="356">
        <v>669.83333333333348</v>
      </c>
      <c r="F381" s="356">
        <v>663.66666666666674</v>
      </c>
      <c r="G381" s="356">
        <v>654.73333333333346</v>
      </c>
      <c r="H381" s="356">
        <v>684.93333333333351</v>
      </c>
      <c r="I381" s="356">
        <v>693.86666666666667</v>
      </c>
      <c r="J381" s="356">
        <v>700.03333333333353</v>
      </c>
      <c r="K381" s="355">
        <v>687.7</v>
      </c>
      <c r="L381" s="355">
        <v>672.6</v>
      </c>
      <c r="M381" s="355">
        <v>3.15218</v>
      </c>
      <c r="N381" s="1"/>
      <c r="O381" s="1"/>
    </row>
    <row r="382" spans="1:15" ht="12.75" customHeight="1">
      <c r="A382" s="30">
        <v>372</v>
      </c>
      <c r="B382" s="384" t="s">
        <v>479</v>
      </c>
      <c r="C382" s="355">
        <v>138.55000000000001</v>
      </c>
      <c r="D382" s="356">
        <v>139</v>
      </c>
      <c r="E382" s="356">
        <v>135</v>
      </c>
      <c r="F382" s="356">
        <v>131.44999999999999</v>
      </c>
      <c r="G382" s="356">
        <v>127.44999999999999</v>
      </c>
      <c r="H382" s="356">
        <v>142.55000000000001</v>
      </c>
      <c r="I382" s="356">
        <v>146.55000000000001</v>
      </c>
      <c r="J382" s="356">
        <v>150.10000000000002</v>
      </c>
      <c r="K382" s="355">
        <v>143</v>
      </c>
      <c r="L382" s="355">
        <v>135.44999999999999</v>
      </c>
      <c r="M382" s="355">
        <v>11.71829</v>
      </c>
      <c r="N382" s="1"/>
      <c r="O382" s="1"/>
    </row>
    <row r="383" spans="1:15" ht="12.75" customHeight="1">
      <c r="A383" s="30">
        <v>373</v>
      </c>
      <c r="B383" s="384" t="s">
        <v>183</v>
      </c>
      <c r="C383" s="355">
        <v>1602.45</v>
      </c>
      <c r="D383" s="356">
        <v>1593.6499999999999</v>
      </c>
      <c r="E383" s="356">
        <v>1578.7999999999997</v>
      </c>
      <c r="F383" s="356">
        <v>1555.1499999999999</v>
      </c>
      <c r="G383" s="356">
        <v>1540.2999999999997</v>
      </c>
      <c r="H383" s="356">
        <v>1617.2999999999997</v>
      </c>
      <c r="I383" s="356">
        <v>1632.1499999999996</v>
      </c>
      <c r="J383" s="356">
        <v>1655.7999999999997</v>
      </c>
      <c r="K383" s="355">
        <v>1608.5</v>
      </c>
      <c r="L383" s="355">
        <v>1570</v>
      </c>
      <c r="M383" s="355">
        <v>7.1800300000000004</v>
      </c>
      <c r="N383" s="1"/>
      <c r="O383" s="1"/>
    </row>
    <row r="384" spans="1:15" ht="12.75" customHeight="1">
      <c r="A384" s="30">
        <v>374</v>
      </c>
      <c r="B384" s="384" t="s">
        <v>481</v>
      </c>
      <c r="C384" s="355">
        <v>720.1</v>
      </c>
      <c r="D384" s="356">
        <v>719.0333333333333</v>
      </c>
      <c r="E384" s="356">
        <v>714.06666666666661</v>
      </c>
      <c r="F384" s="356">
        <v>708.0333333333333</v>
      </c>
      <c r="G384" s="356">
        <v>703.06666666666661</v>
      </c>
      <c r="H384" s="356">
        <v>725.06666666666661</v>
      </c>
      <c r="I384" s="356">
        <v>730.0333333333333</v>
      </c>
      <c r="J384" s="356">
        <v>736.06666666666661</v>
      </c>
      <c r="K384" s="355">
        <v>724</v>
      </c>
      <c r="L384" s="355">
        <v>713</v>
      </c>
      <c r="M384" s="355">
        <v>2.5156700000000001</v>
      </c>
      <c r="N384" s="1"/>
      <c r="O384" s="1"/>
    </row>
    <row r="385" spans="1:15" ht="12.75" customHeight="1">
      <c r="A385" s="30">
        <v>375</v>
      </c>
      <c r="B385" s="384" t="s">
        <v>483</v>
      </c>
      <c r="C385" s="355">
        <v>1061.55</v>
      </c>
      <c r="D385" s="356">
        <v>1067.4166666666667</v>
      </c>
      <c r="E385" s="356">
        <v>1039.8333333333335</v>
      </c>
      <c r="F385" s="356">
        <v>1018.1166666666668</v>
      </c>
      <c r="G385" s="356">
        <v>990.53333333333353</v>
      </c>
      <c r="H385" s="356">
        <v>1089.1333333333334</v>
      </c>
      <c r="I385" s="356">
        <v>1116.7166666666669</v>
      </c>
      <c r="J385" s="356">
        <v>1138.4333333333334</v>
      </c>
      <c r="K385" s="355">
        <v>1095</v>
      </c>
      <c r="L385" s="355">
        <v>1045.7</v>
      </c>
      <c r="M385" s="355">
        <v>3.6333199999999999</v>
      </c>
      <c r="N385" s="1"/>
      <c r="O385" s="1"/>
    </row>
    <row r="386" spans="1:15" ht="12.75" customHeight="1">
      <c r="A386" s="30">
        <v>376</v>
      </c>
      <c r="B386" s="384" t="s">
        <v>849</v>
      </c>
      <c r="C386" s="355">
        <v>114.55</v>
      </c>
      <c r="D386" s="356">
        <v>115.13333333333333</v>
      </c>
      <c r="E386" s="356">
        <v>112.76666666666665</v>
      </c>
      <c r="F386" s="356">
        <v>110.98333333333332</v>
      </c>
      <c r="G386" s="356">
        <v>108.61666666666665</v>
      </c>
      <c r="H386" s="356">
        <v>116.91666666666666</v>
      </c>
      <c r="I386" s="356">
        <v>119.28333333333333</v>
      </c>
      <c r="J386" s="356">
        <v>121.06666666666666</v>
      </c>
      <c r="K386" s="355">
        <v>117.5</v>
      </c>
      <c r="L386" s="355">
        <v>113.35</v>
      </c>
      <c r="M386" s="355">
        <v>8.7124900000000007</v>
      </c>
      <c r="N386" s="1"/>
      <c r="O386" s="1"/>
    </row>
    <row r="387" spans="1:15" ht="12.75" customHeight="1">
      <c r="A387" s="30">
        <v>377</v>
      </c>
      <c r="B387" s="384" t="s">
        <v>485</v>
      </c>
      <c r="C387" s="355">
        <v>227.85</v>
      </c>
      <c r="D387" s="356">
        <v>223.38333333333333</v>
      </c>
      <c r="E387" s="356">
        <v>217.46666666666664</v>
      </c>
      <c r="F387" s="356">
        <v>207.08333333333331</v>
      </c>
      <c r="G387" s="356">
        <v>201.16666666666663</v>
      </c>
      <c r="H387" s="356">
        <v>233.76666666666665</v>
      </c>
      <c r="I387" s="356">
        <v>239.68333333333334</v>
      </c>
      <c r="J387" s="356">
        <v>250.06666666666666</v>
      </c>
      <c r="K387" s="355">
        <v>229.3</v>
      </c>
      <c r="L387" s="355">
        <v>213</v>
      </c>
      <c r="M387" s="355">
        <v>29.900549999999999</v>
      </c>
      <c r="N387" s="1"/>
      <c r="O387" s="1"/>
    </row>
    <row r="388" spans="1:15" ht="12.75" customHeight="1">
      <c r="A388" s="30">
        <v>378</v>
      </c>
      <c r="B388" s="384" t="s">
        <v>486</v>
      </c>
      <c r="C388" s="355">
        <v>826.65</v>
      </c>
      <c r="D388" s="356">
        <v>834.0333333333333</v>
      </c>
      <c r="E388" s="356">
        <v>815.11666666666656</v>
      </c>
      <c r="F388" s="356">
        <v>803.58333333333326</v>
      </c>
      <c r="G388" s="356">
        <v>784.66666666666652</v>
      </c>
      <c r="H388" s="356">
        <v>845.56666666666661</v>
      </c>
      <c r="I388" s="356">
        <v>864.48333333333335</v>
      </c>
      <c r="J388" s="356">
        <v>876.01666666666665</v>
      </c>
      <c r="K388" s="355">
        <v>852.95</v>
      </c>
      <c r="L388" s="355">
        <v>822.5</v>
      </c>
      <c r="M388" s="355">
        <v>1.4205700000000001</v>
      </c>
      <c r="N388" s="1"/>
      <c r="O388" s="1"/>
    </row>
    <row r="389" spans="1:15" ht="12.75" customHeight="1">
      <c r="A389" s="30">
        <v>379</v>
      </c>
      <c r="B389" s="384" t="s">
        <v>487</v>
      </c>
      <c r="C389" s="355">
        <v>259.39999999999998</v>
      </c>
      <c r="D389" s="356">
        <v>261.2</v>
      </c>
      <c r="E389" s="356">
        <v>256.39999999999998</v>
      </c>
      <c r="F389" s="356">
        <v>253.39999999999998</v>
      </c>
      <c r="G389" s="356">
        <v>248.59999999999997</v>
      </c>
      <c r="H389" s="356">
        <v>264.2</v>
      </c>
      <c r="I389" s="356">
        <v>269.00000000000006</v>
      </c>
      <c r="J389" s="356">
        <v>272</v>
      </c>
      <c r="K389" s="355">
        <v>266</v>
      </c>
      <c r="L389" s="355">
        <v>258.2</v>
      </c>
      <c r="M389" s="355">
        <v>3.4791699999999999</v>
      </c>
      <c r="N389" s="1"/>
      <c r="O389" s="1"/>
    </row>
    <row r="390" spans="1:15" ht="12.75" customHeight="1">
      <c r="A390" s="30">
        <v>380</v>
      </c>
      <c r="B390" s="384" t="s">
        <v>184</v>
      </c>
      <c r="C390" s="355">
        <v>895.5</v>
      </c>
      <c r="D390" s="356">
        <v>889.2833333333333</v>
      </c>
      <c r="E390" s="356">
        <v>875.56666666666661</v>
      </c>
      <c r="F390" s="356">
        <v>855.63333333333333</v>
      </c>
      <c r="G390" s="356">
        <v>841.91666666666663</v>
      </c>
      <c r="H390" s="356">
        <v>909.21666666666658</v>
      </c>
      <c r="I390" s="356">
        <v>922.93333333333328</v>
      </c>
      <c r="J390" s="356">
        <v>942.86666666666656</v>
      </c>
      <c r="K390" s="355">
        <v>903</v>
      </c>
      <c r="L390" s="355">
        <v>869.35</v>
      </c>
      <c r="M390" s="355">
        <v>6.2142600000000003</v>
      </c>
      <c r="N390" s="1"/>
      <c r="O390" s="1"/>
    </row>
    <row r="391" spans="1:15" ht="12.75" customHeight="1">
      <c r="A391" s="30">
        <v>381</v>
      </c>
      <c r="B391" s="384" t="s">
        <v>489</v>
      </c>
      <c r="C391" s="355">
        <v>1959.2</v>
      </c>
      <c r="D391" s="356">
        <v>1950.0666666666666</v>
      </c>
      <c r="E391" s="356">
        <v>1910.1333333333332</v>
      </c>
      <c r="F391" s="356">
        <v>1861.0666666666666</v>
      </c>
      <c r="G391" s="356">
        <v>1821.1333333333332</v>
      </c>
      <c r="H391" s="356">
        <v>1999.1333333333332</v>
      </c>
      <c r="I391" s="356">
        <v>2039.0666666666666</v>
      </c>
      <c r="J391" s="356">
        <v>2088.1333333333332</v>
      </c>
      <c r="K391" s="355">
        <v>1990</v>
      </c>
      <c r="L391" s="355">
        <v>1901</v>
      </c>
      <c r="M391" s="355">
        <v>0.21962999999999999</v>
      </c>
      <c r="N391" s="1"/>
      <c r="O391" s="1"/>
    </row>
    <row r="392" spans="1:15" ht="12.75" customHeight="1">
      <c r="A392" s="30">
        <v>382</v>
      </c>
      <c r="B392" s="384" t="s">
        <v>185</v>
      </c>
      <c r="C392" s="355">
        <v>150.35</v>
      </c>
      <c r="D392" s="356">
        <v>149.6</v>
      </c>
      <c r="E392" s="356">
        <v>147</v>
      </c>
      <c r="F392" s="356">
        <v>143.65</v>
      </c>
      <c r="G392" s="356">
        <v>141.05000000000001</v>
      </c>
      <c r="H392" s="356">
        <v>152.94999999999999</v>
      </c>
      <c r="I392" s="356">
        <v>155.54999999999995</v>
      </c>
      <c r="J392" s="356">
        <v>158.89999999999998</v>
      </c>
      <c r="K392" s="355">
        <v>152.19999999999999</v>
      </c>
      <c r="L392" s="355">
        <v>146.25</v>
      </c>
      <c r="M392" s="355">
        <v>146.0744</v>
      </c>
      <c r="N392" s="1"/>
      <c r="O392" s="1"/>
    </row>
    <row r="393" spans="1:15" ht="12.75" customHeight="1">
      <c r="A393" s="30">
        <v>383</v>
      </c>
      <c r="B393" s="384" t="s">
        <v>488</v>
      </c>
      <c r="C393" s="355">
        <v>77.5</v>
      </c>
      <c r="D393" s="356">
        <v>78.55</v>
      </c>
      <c r="E393" s="356">
        <v>75.349999999999994</v>
      </c>
      <c r="F393" s="356">
        <v>73.2</v>
      </c>
      <c r="G393" s="356">
        <v>70</v>
      </c>
      <c r="H393" s="356">
        <v>80.699999999999989</v>
      </c>
      <c r="I393" s="356">
        <v>83.9</v>
      </c>
      <c r="J393" s="356">
        <v>86.049999999999983</v>
      </c>
      <c r="K393" s="355">
        <v>81.75</v>
      </c>
      <c r="L393" s="355">
        <v>76.400000000000006</v>
      </c>
      <c r="M393" s="355">
        <v>46.3536</v>
      </c>
      <c r="N393" s="1"/>
      <c r="O393" s="1"/>
    </row>
    <row r="394" spans="1:15" ht="12.75" customHeight="1">
      <c r="A394" s="30">
        <v>384</v>
      </c>
      <c r="B394" s="384" t="s">
        <v>186</v>
      </c>
      <c r="C394" s="355">
        <v>139.55000000000001</v>
      </c>
      <c r="D394" s="356">
        <v>138.96666666666667</v>
      </c>
      <c r="E394" s="356">
        <v>137.78333333333333</v>
      </c>
      <c r="F394" s="356">
        <v>136.01666666666665</v>
      </c>
      <c r="G394" s="356">
        <v>134.83333333333331</v>
      </c>
      <c r="H394" s="356">
        <v>140.73333333333335</v>
      </c>
      <c r="I394" s="356">
        <v>141.91666666666669</v>
      </c>
      <c r="J394" s="356">
        <v>143.68333333333337</v>
      </c>
      <c r="K394" s="355">
        <v>140.15</v>
      </c>
      <c r="L394" s="355">
        <v>137.19999999999999</v>
      </c>
      <c r="M394" s="355">
        <v>73.275109999999998</v>
      </c>
      <c r="N394" s="1"/>
      <c r="O394" s="1"/>
    </row>
    <row r="395" spans="1:15" ht="12.75" customHeight="1">
      <c r="A395" s="30">
        <v>385</v>
      </c>
      <c r="B395" s="384" t="s">
        <v>490</v>
      </c>
      <c r="C395" s="355">
        <v>167.8</v>
      </c>
      <c r="D395" s="356">
        <v>165.88333333333333</v>
      </c>
      <c r="E395" s="356">
        <v>162.56666666666666</v>
      </c>
      <c r="F395" s="356">
        <v>157.33333333333334</v>
      </c>
      <c r="G395" s="356">
        <v>154.01666666666668</v>
      </c>
      <c r="H395" s="356">
        <v>171.11666666666665</v>
      </c>
      <c r="I395" s="356">
        <v>174.43333333333331</v>
      </c>
      <c r="J395" s="356">
        <v>179.66666666666663</v>
      </c>
      <c r="K395" s="355">
        <v>169.2</v>
      </c>
      <c r="L395" s="355">
        <v>160.65</v>
      </c>
      <c r="M395" s="355">
        <v>51.87227</v>
      </c>
      <c r="N395" s="1"/>
      <c r="O395" s="1"/>
    </row>
    <row r="396" spans="1:15" ht="12.75" customHeight="1">
      <c r="A396" s="30">
        <v>386</v>
      </c>
      <c r="B396" s="384" t="s">
        <v>491</v>
      </c>
      <c r="C396" s="355">
        <v>1264.8</v>
      </c>
      <c r="D396" s="356">
        <v>1258.25</v>
      </c>
      <c r="E396" s="356">
        <v>1246.5</v>
      </c>
      <c r="F396" s="356">
        <v>1228.2</v>
      </c>
      <c r="G396" s="356">
        <v>1216.45</v>
      </c>
      <c r="H396" s="356">
        <v>1276.55</v>
      </c>
      <c r="I396" s="356">
        <v>1288.3</v>
      </c>
      <c r="J396" s="356">
        <v>1306.5999999999999</v>
      </c>
      <c r="K396" s="355">
        <v>1270</v>
      </c>
      <c r="L396" s="355">
        <v>1239.95</v>
      </c>
      <c r="M396" s="355">
        <v>1.4874799999999999</v>
      </c>
      <c r="N396" s="1"/>
      <c r="O396" s="1"/>
    </row>
    <row r="397" spans="1:15" ht="12.75" customHeight="1">
      <c r="A397" s="30">
        <v>387</v>
      </c>
      <c r="B397" s="384" t="s">
        <v>187</v>
      </c>
      <c r="C397" s="355">
        <v>2378.6999999999998</v>
      </c>
      <c r="D397" s="356">
        <v>2382.1333333333332</v>
      </c>
      <c r="E397" s="356">
        <v>2343.6666666666665</v>
      </c>
      <c r="F397" s="356">
        <v>2308.6333333333332</v>
      </c>
      <c r="G397" s="356">
        <v>2270.1666666666665</v>
      </c>
      <c r="H397" s="356">
        <v>2417.1666666666665</v>
      </c>
      <c r="I397" s="356">
        <v>2455.6333333333337</v>
      </c>
      <c r="J397" s="356">
        <v>2490.6666666666665</v>
      </c>
      <c r="K397" s="355">
        <v>2420.6</v>
      </c>
      <c r="L397" s="355">
        <v>2347.1</v>
      </c>
      <c r="M397" s="355">
        <v>60.92033</v>
      </c>
      <c r="N397" s="1"/>
      <c r="O397" s="1"/>
    </row>
    <row r="398" spans="1:15" ht="12.75" customHeight="1">
      <c r="A398" s="30">
        <v>388</v>
      </c>
      <c r="B398" s="384" t="s">
        <v>850</v>
      </c>
      <c r="C398" s="355">
        <v>433.9</v>
      </c>
      <c r="D398" s="356">
        <v>433.91666666666669</v>
      </c>
      <c r="E398" s="356">
        <v>425.03333333333336</v>
      </c>
      <c r="F398" s="356">
        <v>416.16666666666669</v>
      </c>
      <c r="G398" s="356">
        <v>407.28333333333336</v>
      </c>
      <c r="H398" s="356">
        <v>442.78333333333336</v>
      </c>
      <c r="I398" s="356">
        <v>451.66666666666669</v>
      </c>
      <c r="J398" s="356">
        <v>460.53333333333336</v>
      </c>
      <c r="K398" s="355">
        <v>442.8</v>
      </c>
      <c r="L398" s="355">
        <v>425.05</v>
      </c>
      <c r="M398" s="355">
        <v>0.77902000000000005</v>
      </c>
      <c r="N398" s="1"/>
      <c r="O398" s="1"/>
    </row>
    <row r="399" spans="1:15" ht="12.75" customHeight="1">
      <c r="A399" s="30">
        <v>389</v>
      </c>
      <c r="B399" s="384" t="s">
        <v>482</v>
      </c>
      <c r="C399" s="355">
        <v>273.05</v>
      </c>
      <c r="D399" s="356">
        <v>274.15000000000003</v>
      </c>
      <c r="E399" s="356">
        <v>269.90000000000009</v>
      </c>
      <c r="F399" s="356">
        <v>266.75000000000006</v>
      </c>
      <c r="G399" s="356">
        <v>262.50000000000011</v>
      </c>
      <c r="H399" s="356">
        <v>277.30000000000007</v>
      </c>
      <c r="I399" s="356">
        <v>281.54999999999995</v>
      </c>
      <c r="J399" s="356">
        <v>284.70000000000005</v>
      </c>
      <c r="K399" s="355">
        <v>278.39999999999998</v>
      </c>
      <c r="L399" s="355">
        <v>271</v>
      </c>
      <c r="M399" s="355">
        <v>2.0758899999999998</v>
      </c>
      <c r="N399" s="1"/>
      <c r="O399" s="1"/>
    </row>
    <row r="400" spans="1:15" ht="12.75" customHeight="1">
      <c r="A400" s="30">
        <v>390</v>
      </c>
      <c r="B400" s="384" t="s">
        <v>492</v>
      </c>
      <c r="C400" s="355">
        <v>1217.8499999999999</v>
      </c>
      <c r="D400" s="356">
        <v>1223.1333333333332</v>
      </c>
      <c r="E400" s="356">
        <v>1196.2666666666664</v>
      </c>
      <c r="F400" s="356">
        <v>1174.6833333333332</v>
      </c>
      <c r="G400" s="356">
        <v>1147.8166666666664</v>
      </c>
      <c r="H400" s="356">
        <v>1244.7166666666665</v>
      </c>
      <c r="I400" s="356">
        <v>1271.5833333333333</v>
      </c>
      <c r="J400" s="356">
        <v>1293.1666666666665</v>
      </c>
      <c r="K400" s="355">
        <v>1250</v>
      </c>
      <c r="L400" s="355">
        <v>1201.55</v>
      </c>
      <c r="M400" s="355">
        <v>0.78607000000000005</v>
      </c>
      <c r="N400" s="1"/>
      <c r="O400" s="1"/>
    </row>
    <row r="401" spans="1:15" ht="12.75" customHeight="1">
      <c r="A401" s="30">
        <v>391</v>
      </c>
      <c r="B401" s="384" t="s">
        <v>493</v>
      </c>
      <c r="C401" s="355">
        <v>1825.6</v>
      </c>
      <c r="D401" s="356">
        <v>1829.1833333333334</v>
      </c>
      <c r="E401" s="356">
        <v>1769.4666666666667</v>
      </c>
      <c r="F401" s="356">
        <v>1713.3333333333333</v>
      </c>
      <c r="G401" s="356">
        <v>1653.6166666666666</v>
      </c>
      <c r="H401" s="356">
        <v>1885.3166666666668</v>
      </c>
      <c r="I401" s="356">
        <v>1945.0333333333335</v>
      </c>
      <c r="J401" s="356">
        <v>2001.166666666667</v>
      </c>
      <c r="K401" s="355">
        <v>1888.9</v>
      </c>
      <c r="L401" s="355">
        <v>1773.05</v>
      </c>
      <c r="M401" s="355">
        <v>11.479520000000001</v>
      </c>
      <c r="N401" s="1"/>
      <c r="O401" s="1"/>
    </row>
    <row r="402" spans="1:15" ht="12.75" customHeight="1">
      <c r="A402" s="30">
        <v>392</v>
      </c>
      <c r="B402" s="384" t="s">
        <v>484</v>
      </c>
      <c r="C402" s="355">
        <v>35.700000000000003</v>
      </c>
      <c r="D402" s="356">
        <v>36.216666666666669</v>
      </c>
      <c r="E402" s="356">
        <v>35.083333333333336</v>
      </c>
      <c r="F402" s="356">
        <v>34.466666666666669</v>
      </c>
      <c r="G402" s="356">
        <v>33.333333333333336</v>
      </c>
      <c r="H402" s="356">
        <v>36.833333333333336</v>
      </c>
      <c r="I402" s="356">
        <v>37.966666666666661</v>
      </c>
      <c r="J402" s="356">
        <v>38.583333333333336</v>
      </c>
      <c r="K402" s="355">
        <v>37.35</v>
      </c>
      <c r="L402" s="355">
        <v>35.6</v>
      </c>
      <c r="M402" s="355">
        <v>91.696770000000001</v>
      </c>
      <c r="N402" s="1"/>
      <c r="O402" s="1"/>
    </row>
    <row r="403" spans="1:15" ht="12.75" customHeight="1">
      <c r="A403" s="30">
        <v>393</v>
      </c>
      <c r="B403" s="384" t="s">
        <v>188</v>
      </c>
      <c r="C403" s="355">
        <v>103.3</v>
      </c>
      <c r="D403" s="356">
        <v>101.88333333333333</v>
      </c>
      <c r="E403" s="356">
        <v>99.566666666666649</v>
      </c>
      <c r="F403" s="356">
        <v>95.833333333333329</v>
      </c>
      <c r="G403" s="356">
        <v>93.516666666666652</v>
      </c>
      <c r="H403" s="356">
        <v>105.61666666666665</v>
      </c>
      <c r="I403" s="356">
        <v>107.93333333333331</v>
      </c>
      <c r="J403" s="356">
        <v>111.66666666666664</v>
      </c>
      <c r="K403" s="355">
        <v>104.2</v>
      </c>
      <c r="L403" s="355">
        <v>98.15</v>
      </c>
      <c r="M403" s="355">
        <v>714.10207000000003</v>
      </c>
      <c r="N403" s="1"/>
      <c r="O403" s="1"/>
    </row>
    <row r="404" spans="1:15" ht="12.75" customHeight="1">
      <c r="A404" s="30">
        <v>394</v>
      </c>
      <c r="B404" s="384" t="s">
        <v>276</v>
      </c>
      <c r="C404" s="355">
        <v>7525.9</v>
      </c>
      <c r="D404" s="356">
        <v>7518.9000000000005</v>
      </c>
      <c r="E404" s="356">
        <v>7462.0000000000009</v>
      </c>
      <c r="F404" s="356">
        <v>7398.1</v>
      </c>
      <c r="G404" s="356">
        <v>7341.2000000000007</v>
      </c>
      <c r="H404" s="356">
        <v>7582.8000000000011</v>
      </c>
      <c r="I404" s="356">
        <v>7639.7000000000007</v>
      </c>
      <c r="J404" s="356">
        <v>7703.6000000000013</v>
      </c>
      <c r="K404" s="355">
        <v>7575.8</v>
      </c>
      <c r="L404" s="355">
        <v>7455</v>
      </c>
      <c r="M404" s="355">
        <v>5.919E-2</v>
      </c>
      <c r="N404" s="1"/>
      <c r="O404" s="1"/>
    </row>
    <row r="405" spans="1:15" ht="12.75" customHeight="1">
      <c r="A405" s="30">
        <v>395</v>
      </c>
      <c r="B405" s="384" t="s">
        <v>275</v>
      </c>
      <c r="C405" s="355">
        <v>881.55</v>
      </c>
      <c r="D405" s="356">
        <v>879.66666666666663</v>
      </c>
      <c r="E405" s="356">
        <v>872.43333333333328</v>
      </c>
      <c r="F405" s="356">
        <v>863.31666666666661</v>
      </c>
      <c r="G405" s="356">
        <v>856.08333333333326</v>
      </c>
      <c r="H405" s="356">
        <v>888.7833333333333</v>
      </c>
      <c r="I405" s="356">
        <v>896.01666666666665</v>
      </c>
      <c r="J405" s="356">
        <v>905.13333333333333</v>
      </c>
      <c r="K405" s="355">
        <v>886.9</v>
      </c>
      <c r="L405" s="355">
        <v>870.55</v>
      </c>
      <c r="M405" s="355">
        <v>8.3426500000000008</v>
      </c>
      <c r="N405" s="1"/>
      <c r="O405" s="1"/>
    </row>
    <row r="406" spans="1:15" ht="12.75" customHeight="1">
      <c r="A406" s="30">
        <v>396</v>
      </c>
      <c r="B406" s="384" t="s">
        <v>189</v>
      </c>
      <c r="C406" s="355">
        <v>1214.95</v>
      </c>
      <c r="D406" s="356">
        <v>1222.5166666666667</v>
      </c>
      <c r="E406" s="356">
        <v>1195.0333333333333</v>
      </c>
      <c r="F406" s="356">
        <v>1175.1166666666666</v>
      </c>
      <c r="G406" s="356">
        <v>1147.6333333333332</v>
      </c>
      <c r="H406" s="356">
        <v>1242.4333333333334</v>
      </c>
      <c r="I406" s="356">
        <v>1269.9166666666665</v>
      </c>
      <c r="J406" s="356">
        <v>1289.8333333333335</v>
      </c>
      <c r="K406" s="355">
        <v>1250</v>
      </c>
      <c r="L406" s="355">
        <v>1202.5999999999999</v>
      </c>
      <c r="M406" s="355">
        <v>15.93083</v>
      </c>
      <c r="N406" s="1"/>
      <c r="O406" s="1"/>
    </row>
    <row r="407" spans="1:15" ht="12.75" customHeight="1">
      <c r="A407" s="30">
        <v>397</v>
      </c>
      <c r="B407" s="384" t="s">
        <v>190</v>
      </c>
      <c r="C407" s="355">
        <v>532.29999999999995</v>
      </c>
      <c r="D407" s="356">
        <v>532.08333333333337</v>
      </c>
      <c r="E407" s="356">
        <v>520.2166666666667</v>
      </c>
      <c r="F407" s="356">
        <v>508.13333333333333</v>
      </c>
      <c r="G407" s="356">
        <v>496.26666666666665</v>
      </c>
      <c r="H407" s="356">
        <v>544.16666666666674</v>
      </c>
      <c r="I407" s="356">
        <v>556.0333333333333</v>
      </c>
      <c r="J407" s="356">
        <v>568.11666666666679</v>
      </c>
      <c r="K407" s="355">
        <v>543.95000000000005</v>
      </c>
      <c r="L407" s="355">
        <v>520</v>
      </c>
      <c r="M407" s="355">
        <v>322.45355999999998</v>
      </c>
      <c r="N407" s="1"/>
      <c r="O407" s="1"/>
    </row>
    <row r="408" spans="1:15" ht="12.75" customHeight="1">
      <c r="A408" s="30">
        <v>398</v>
      </c>
      <c r="B408" s="384" t="s">
        <v>497</v>
      </c>
      <c r="C408" s="355">
        <v>9321</v>
      </c>
      <c r="D408" s="356">
        <v>9214.6666666666661</v>
      </c>
      <c r="E408" s="356">
        <v>9071.3333333333321</v>
      </c>
      <c r="F408" s="356">
        <v>8821.6666666666661</v>
      </c>
      <c r="G408" s="356">
        <v>8678.3333333333321</v>
      </c>
      <c r="H408" s="356">
        <v>9464.3333333333321</v>
      </c>
      <c r="I408" s="356">
        <v>9607.6666666666642</v>
      </c>
      <c r="J408" s="356">
        <v>9857.3333333333321</v>
      </c>
      <c r="K408" s="355">
        <v>9358</v>
      </c>
      <c r="L408" s="355">
        <v>8965</v>
      </c>
      <c r="M408" s="355">
        <v>0.32005</v>
      </c>
      <c r="N408" s="1"/>
      <c r="O408" s="1"/>
    </row>
    <row r="409" spans="1:15" ht="12.75" customHeight="1">
      <c r="A409" s="30">
        <v>399</v>
      </c>
      <c r="B409" s="384" t="s">
        <v>498</v>
      </c>
      <c r="C409" s="355">
        <v>105.65</v>
      </c>
      <c r="D409" s="356">
        <v>106.03333333333335</v>
      </c>
      <c r="E409" s="356">
        <v>103.66666666666669</v>
      </c>
      <c r="F409" s="356">
        <v>101.68333333333334</v>
      </c>
      <c r="G409" s="356">
        <v>99.316666666666677</v>
      </c>
      <c r="H409" s="356">
        <v>108.01666666666669</v>
      </c>
      <c r="I409" s="356">
        <v>110.38333333333334</v>
      </c>
      <c r="J409" s="356">
        <v>112.3666666666667</v>
      </c>
      <c r="K409" s="355">
        <v>108.4</v>
      </c>
      <c r="L409" s="355">
        <v>104.05</v>
      </c>
      <c r="M409" s="355">
        <v>4.4443200000000003</v>
      </c>
      <c r="N409" s="1"/>
      <c r="O409" s="1"/>
    </row>
    <row r="410" spans="1:15" ht="12.75" customHeight="1">
      <c r="A410" s="30">
        <v>400</v>
      </c>
      <c r="B410" s="384" t="s">
        <v>503</v>
      </c>
      <c r="C410" s="355">
        <v>129.9</v>
      </c>
      <c r="D410" s="356">
        <v>131.08333333333334</v>
      </c>
      <c r="E410" s="356">
        <v>126.31666666666669</v>
      </c>
      <c r="F410" s="356">
        <v>122.73333333333335</v>
      </c>
      <c r="G410" s="356">
        <v>117.9666666666667</v>
      </c>
      <c r="H410" s="356">
        <v>134.66666666666669</v>
      </c>
      <c r="I410" s="356">
        <v>139.43333333333334</v>
      </c>
      <c r="J410" s="356">
        <v>143.01666666666668</v>
      </c>
      <c r="K410" s="355">
        <v>135.85</v>
      </c>
      <c r="L410" s="355">
        <v>127.5</v>
      </c>
      <c r="M410" s="355">
        <v>126.2488</v>
      </c>
      <c r="N410" s="1"/>
      <c r="O410" s="1"/>
    </row>
    <row r="411" spans="1:15" ht="12.75" customHeight="1">
      <c r="A411" s="30">
        <v>401</v>
      </c>
      <c r="B411" s="384" t="s">
        <v>499</v>
      </c>
      <c r="C411" s="355">
        <v>163.55000000000001</v>
      </c>
      <c r="D411" s="356">
        <v>163.33333333333334</v>
      </c>
      <c r="E411" s="356">
        <v>161.7166666666667</v>
      </c>
      <c r="F411" s="356">
        <v>159.88333333333335</v>
      </c>
      <c r="G411" s="356">
        <v>158.26666666666671</v>
      </c>
      <c r="H411" s="356">
        <v>165.16666666666669</v>
      </c>
      <c r="I411" s="356">
        <v>166.7833333333333</v>
      </c>
      <c r="J411" s="356">
        <v>168.61666666666667</v>
      </c>
      <c r="K411" s="355">
        <v>164.95</v>
      </c>
      <c r="L411" s="355">
        <v>161.5</v>
      </c>
      <c r="M411" s="355">
        <v>5.7702999999999998</v>
      </c>
      <c r="N411" s="1"/>
      <c r="O411" s="1"/>
    </row>
    <row r="412" spans="1:15" ht="12.75" customHeight="1">
      <c r="A412" s="30">
        <v>402</v>
      </c>
      <c r="B412" s="384" t="s">
        <v>501</v>
      </c>
      <c r="C412" s="355">
        <v>3401.2</v>
      </c>
      <c r="D412" s="356">
        <v>3370.6166666666668</v>
      </c>
      <c r="E412" s="356">
        <v>3295.6833333333334</v>
      </c>
      <c r="F412" s="356">
        <v>3190.1666666666665</v>
      </c>
      <c r="G412" s="356">
        <v>3115.2333333333331</v>
      </c>
      <c r="H412" s="356">
        <v>3476.1333333333337</v>
      </c>
      <c r="I412" s="356">
        <v>3551.0666666666671</v>
      </c>
      <c r="J412" s="356">
        <v>3656.5833333333339</v>
      </c>
      <c r="K412" s="355">
        <v>3445.55</v>
      </c>
      <c r="L412" s="355">
        <v>3265.1</v>
      </c>
      <c r="M412" s="355">
        <v>0.33139999999999997</v>
      </c>
      <c r="N412" s="1"/>
      <c r="O412" s="1"/>
    </row>
    <row r="413" spans="1:15" ht="12.75" customHeight="1">
      <c r="A413" s="30">
        <v>403</v>
      </c>
      <c r="B413" s="384" t="s">
        <v>500</v>
      </c>
      <c r="C413" s="355">
        <v>593.25</v>
      </c>
      <c r="D413" s="356">
        <v>594.2166666666667</v>
      </c>
      <c r="E413" s="356">
        <v>575.43333333333339</v>
      </c>
      <c r="F413" s="356">
        <v>557.61666666666667</v>
      </c>
      <c r="G413" s="356">
        <v>538.83333333333337</v>
      </c>
      <c r="H413" s="356">
        <v>612.03333333333342</v>
      </c>
      <c r="I413" s="356">
        <v>630.81666666666672</v>
      </c>
      <c r="J413" s="356">
        <v>648.63333333333344</v>
      </c>
      <c r="K413" s="355">
        <v>613</v>
      </c>
      <c r="L413" s="355">
        <v>576.4</v>
      </c>
      <c r="M413" s="355">
        <v>6.8463700000000003</v>
      </c>
      <c r="N413" s="1"/>
      <c r="O413" s="1"/>
    </row>
    <row r="414" spans="1:15" ht="12.75" customHeight="1">
      <c r="A414" s="30">
        <v>404</v>
      </c>
      <c r="B414" s="384" t="s">
        <v>502</v>
      </c>
      <c r="C414" s="355">
        <v>503.35</v>
      </c>
      <c r="D414" s="356">
        <v>505.25</v>
      </c>
      <c r="E414" s="356">
        <v>496.20000000000005</v>
      </c>
      <c r="F414" s="356">
        <v>489.05000000000007</v>
      </c>
      <c r="G414" s="356">
        <v>480.00000000000011</v>
      </c>
      <c r="H414" s="356">
        <v>512.4</v>
      </c>
      <c r="I414" s="356">
        <v>521.44999999999993</v>
      </c>
      <c r="J414" s="356">
        <v>528.59999999999991</v>
      </c>
      <c r="K414" s="355">
        <v>514.29999999999995</v>
      </c>
      <c r="L414" s="355">
        <v>498.1</v>
      </c>
      <c r="M414" s="355">
        <v>2.3950900000000002</v>
      </c>
      <c r="N414" s="1"/>
      <c r="O414" s="1"/>
    </row>
    <row r="415" spans="1:15" ht="12.75" customHeight="1">
      <c r="A415" s="30">
        <v>405</v>
      </c>
      <c r="B415" s="384" t="s">
        <v>191</v>
      </c>
      <c r="C415" s="355">
        <v>25489.65</v>
      </c>
      <c r="D415" s="356">
        <v>25154.899999999998</v>
      </c>
      <c r="E415" s="356">
        <v>24674.799999999996</v>
      </c>
      <c r="F415" s="356">
        <v>23859.949999999997</v>
      </c>
      <c r="G415" s="356">
        <v>23379.849999999995</v>
      </c>
      <c r="H415" s="356">
        <v>25969.749999999996</v>
      </c>
      <c r="I415" s="356">
        <v>26449.849999999995</v>
      </c>
      <c r="J415" s="356">
        <v>27264.699999999997</v>
      </c>
      <c r="K415" s="355">
        <v>25635</v>
      </c>
      <c r="L415" s="355">
        <v>24340.05</v>
      </c>
      <c r="M415" s="355">
        <v>0.78151000000000004</v>
      </c>
      <c r="N415" s="1"/>
      <c r="O415" s="1"/>
    </row>
    <row r="416" spans="1:15" ht="12.75" customHeight="1">
      <c r="A416" s="30">
        <v>406</v>
      </c>
      <c r="B416" s="384" t="s">
        <v>504</v>
      </c>
      <c r="C416" s="355">
        <v>1842.85</v>
      </c>
      <c r="D416" s="356">
        <v>1826.9666666666665</v>
      </c>
      <c r="E416" s="356">
        <v>1795.9333333333329</v>
      </c>
      <c r="F416" s="356">
        <v>1749.0166666666664</v>
      </c>
      <c r="G416" s="356">
        <v>1717.9833333333329</v>
      </c>
      <c r="H416" s="356">
        <v>1873.883333333333</v>
      </c>
      <c r="I416" s="356">
        <v>1904.9166666666663</v>
      </c>
      <c r="J416" s="356">
        <v>1951.833333333333</v>
      </c>
      <c r="K416" s="355">
        <v>1858</v>
      </c>
      <c r="L416" s="355">
        <v>1780.05</v>
      </c>
      <c r="M416" s="355">
        <v>0.39613999999999999</v>
      </c>
      <c r="N416" s="1"/>
      <c r="O416" s="1"/>
    </row>
    <row r="417" spans="1:15" ht="12.75" customHeight="1">
      <c r="A417" s="30">
        <v>407</v>
      </c>
      <c r="B417" s="384" t="s">
        <v>192</v>
      </c>
      <c r="C417" s="355">
        <v>2418.1</v>
      </c>
      <c r="D417" s="356">
        <v>2390.6333333333332</v>
      </c>
      <c r="E417" s="356">
        <v>2347.5666666666666</v>
      </c>
      <c r="F417" s="356">
        <v>2277.0333333333333</v>
      </c>
      <c r="G417" s="356">
        <v>2233.9666666666667</v>
      </c>
      <c r="H417" s="356">
        <v>2461.1666666666665</v>
      </c>
      <c r="I417" s="356">
        <v>2504.2333333333331</v>
      </c>
      <c r="J417" s="356">
        <v>2574.7666666666664</v>
      </c>
      <c r="K417" s="355">
        <v>2433.6999999999998</v>
      </c>
      <c r="L417" s="355">
        <v>2320.1</v>
      </c>
      <c r="M417" s="355">
        <v>5.0972600000000003</v>
      </c>
      <c r="N417" s="1"/>
      <c r="O417" s="1"/>
    </row>
    <row r="418" spans="1:15" ht="12.75" customHeight="1">
      <c r="A418" s="30">
        <v>408</v>
      </c>
      <c r="B418" s="384" t="s">
        <v>494</v>
      </c>
      <c r="C418" s="355">
        <v>519.75</v>
      </c>
      <c r="D418" s="356">
        <v>513.15</v>
      </c>
      <c r="E418" s="356">
        <v>502.29999999999995</v>
      </c>
      <c r="F418" s="356">
        <v>484.84999999999997</v>
      </c>
      <c r="G418" s="356">
        <v>473.99999999999994</v>
      </c>
      <c r="H418" s="356">
        <v>530.59999999999991</v>
      </c>
      <c r="I418" s="356">
        <v>541.45000000000005</v>
      </c>
      <c r="J418" s="356">
        <v>558.9</v>
      </c>
      <c r="K418" s="355">
        <v>524</v>
      </c>
      <c r="L418" s="355">
        <v>495.7</v>
      </c>
      <c r="M418" s="355">
        <v>3.5507399999999998</v>
      </c>
      <c r="N418" s="1"/>
      <c r="O418" s="1"/>
    </row>
    <row r="419" spans="1:15" ht="12.75" customHeight="1">
      <c r="A419" s="30">
        <v>409</v>
      </c>
      <c r="B419" s="384" t="s">
        <v>495</v>
      </c>
      <c r="C419" s="355">
        <v>30.7</v>
      </c>
      <c r="D419" s="356">
        <v>30.716666666666669</v>
      </c>
      <c r="E419" s="356">
        <v>30.483333333333338</v>
      </c>
      <c r="F419" s="356">
        <v>30.266666666666669</v>
      </c>
      <c r="G419" s="356">
        <v>30.033333333333339</v>
      </c>
      <c r="H419" s="356">
        <v>30.933333333333337</v>
      </c>
      <c r="I419" s="356">
        <v>31.166666666666671</v>
      </c>
      <c r="J419" s="356">
        <v>31.383333333333336</v>
      </c>
      <c r="K419" s="355">
        <v>30.95</v>
      </c>
      <c r="L419" s="355">
        <v>30.5</v>
      </c>
      <c r="M419" s="355">
        <v>17.850539999999999</v>
      </c>
      <c r="N419" s="1"/>
      <c r="O419" s="1"/>
    </row>
    <row r="420" spans="1:15" ht="12.75" customHeight="1">
      <c r="A420" s="30">
        <v>410</v>
      </c>
      <c r="B420" s="384" t="s">
        <v>496</v>
      </c>
      <c r="C420" s="355">
        <v>3600.1</v>
      </c>
      <c r="D420" s="356">
        <v>3618.7833333333333</v>
      </c>
      <c r="E420" s="356">
        <v>3556.3166666666666</v>
      </c>
      <c r="F420" s="356">
        <v>3512.5333333333333</v>
      </c>
      <c r="G420" s="356">
        <v>3450.0666666666666</v>
      </c>
      <c r="H420" s="356">
        <v>3662.5666666666666</v>
      </c>
      <c r="I420" s="356">
        <v>3725.0333333333328</v>
      </c>
      <c r="J420" s="356">
        <v>3768.8166666666666</v>
      </c>
      <c r="K420" s="355">
        <v>3681.25</v>
      </c>
      <c r="L420" s="355">
        <v>3575</v>
      </c>
      <c r="M420" s="355">
        <v>0.76080000000000003</v>
      </c>
      <c r="N420" s="1"/>
      <c r="O420" s="1"/>
    </row>
    <row r="421" spans="1:15" ht="12.75" customHeight="1">
      <c r="A421" s="30">
        <v>411</v>
      </c>
      <c r="B421" s="384" t="s">
        <v>505</v>
      </c>
      <c r="C421" s="355">
        <v>867.75</v>
      </c>
      <c r="D421" s="356">
        <v>865.58333333333337</v>
      </c>
      <c r="E421" s="356">
        <v>856.16666666666674</v>
      </c>
      <c r="F421" s="356">
        <v>844.58333333333337</v>
      </c>
      <c r="G421" s="356">
        <v>835.16666666666674</v>
      </c>
      <c r="H421" s="356">
        <v>877.16666666666674</v>
      </c>
      <c r="I421" s="356">
        <v>886.58333333333348</v>
      </c>
      <c r="J421" s="356">
        <v>898.16666666666674</v>
      </c>
      <c r="K421" s="355">
        <v>875</v>
      </c>
      <c r="L421" s="355">
        <v>854</v>
      </c>
      <c r="M421" s="355">
        <v>4.4695</v>
      </c>
      <c r="N421" s="1"/>
      <c r="O421" s="1"/>
    </row>
    <row r="422" spans="1:15" ht="12.75" customHeight="1">
      <c r="A422" s="30">
        <v>412</v>
      </c>
      <c r="B422" s="384" t="s">
        <v>507</v>
      </c>
      <c r="C422" s="355">
        <v>945.2</v>
      </c>
      <c r="D422" s="356">
        <v>945.36666666666667</v>
      </c>
      <c r="E422" s="356">
        <v>935.83333333333337</v>
      </c>
      <c r="F422" s="356">
        <v>926.4666666666667</v>
      </c>
      <c r="G422" s="356">
        <v>916.93333333333339</v>
      </c>
      <c r="H422" s="356">
        <v>954.73333333333335</v>
      </c>
      <c r="I422" s="356">
        <v>964.26666666666665</v>
      </c>
      <c r="J422" s="356">
        <v>973.63333333333333</v>
      </c>
      <c r="K422" s="355">
        <v>954.9</v>
      </c>
      <c r="L422" s="355">
        <v>936</v>
      </c>
      <c r="M422" s="355">
        <v>0.50146999999999997</v>
      </c>
      <c r="N422" s="1"/>
      <c r="O422" s="1"/>
    </row>
    <row r="423" spans="1:15" ht="12.75" customHeight="1">
      <c r="A423" s="30">
        <v>413</v>
      </c>
      <c r="B423" s="384" t="s">
        <v>506</v>
      </c>
      <c r="C423" s="355">
        <v>2300.85</v>
      </c>
      <c r="D423" s="356">
        <v>2303.7833333333333</v>
      </c>
      <c r="E423" s="356">
        <v>2257.0666666666666</v>
      </c>
      <c r="F423" s="356">
        <v>2213.2833333333333</v>
      </c>
      <c r="G423" s="356">
        <v>2166.5666666666666</v>
      </c>
      <c r="H423" s="356">
        <v>2347.5666666666666</v>
      </c>
      <c r="I423" s="356">
        <v>2394.2833333333328</v>
      </c>
      <c r="J423" s="356">
        <v>2438.0666666666666</v>
      </c>
      <c r="K423" s="355">
        <v>2350.5</v>
      </c>
      <c r="L423" s="355">
        <v>2260</v>
      </c>
      <c r="M423" s="355">
        <v>0.60472999999999999</v>
      </c>
      <c r="N423" s="1"/>
      <c r="O423" s="1"/>
    </row>
    <row r="424" spans="1:15" ht="12.75" customHeight="1">
      <c r="A424" s="30">
        <v>414</v>
      </c>
      <c r="B424" s="384" t="s">
        <v>508</v>
      </c>
      <c r="C424" s="355">
        <v>823.85</v>
      </c>
      <c r="D424" s="356">
        <v>824.73333333333323</v>
      </c>
      <c r="E424" s="356">
        <v>817.11666666666645</v>
      </c>
      <c r="F424" s="356">
        <v>810.38333333333321</v>
      </c>
      <c r="G424" s="356">
        <v>802.76666666666642</v>
      </c>
      <c r="H424" s="356">
        <v>831.46666666666647</v>
      </c>
      <c r="I424" s="356">
        <v>839.08333333333326</v>
      </c>
      <c r="J424" s="356">
        <v>845.81666666666649</v>
      </c>
      <c r="K424" s="355">
        <v>832.35</v>
      </c>
      <c r="L424" s="355">
        <v>818</v>
      </c>
      <c r="M424" s="355">
        <v>0.66759000000000002</v>
      </c>
      <c r="N424" s="1"/>
      <c r="O424" s="1"/>
    </row>
    <row r="425" spans="1:15" ht="12.75" customHeight="1">
      <c r="A425" s="30">
        <v>415</v>
      </c>
      <c r="B425" s="384" t="s">
        <v>509</v>
      </c>
      <c r="C425" s="355">
        <v>337.1</v>
      </c>
      <c r="D425" s="356">
        <v>337.98333333333335</v>
      </c>
      <c r="E425" s="356">
        <v>332.4666666666667</v>
      </c>
      <c r="F425" s="356">
        <v>327.83333333333337</v>
      </c>
      <c r="G425" s="356">
        <v>322.31666666666672</v>
      </c>
      <c r="H425" s="356">
        <v>342.61666666666667</v>
      </c>
      <c r="I425" s="356">
        <v>348.13333333333333</v>
      </c>
      <c r="J425" s="356">
        <v>352.76666666666665</v>
      </c>
      <c r="K425" s="355">
        <v>343.5</v>
      </c>
      <c r="L425" s="355">
        <v>333.35</v>
      </c>
      <c r="M425" s="355">
        <v>0.91737000000000002</v>
      </c>
      <c r="N425" s="1"/>
      <c r="O425" s="1"/>
    </row>
    <row r="426" spans="1:15" ht="12.75" customHeight="1">
      <c r="A426" s="30">
        <v>416</v>
      </c>
      <c r="B426" s="384" t="s">
        <v>517</v>
      </c>
      <c r="C426" s="355">
        <v>327.95</v>
      </c>
      <c r="D426" s="356">
        <v>324.64999999999998</v>
      </c>
      <c r="E426" s="356">
        <v>317.14999999999998</v>
      </c>
      <c r="F426" s="356">
        <v>306.35000000000002</v>
      </c>
      <c r="G426" s="356">
        <v>298.85000000000002</v>
      </c>
      <c r="H426" s="356">
        <v>335.44999999999993</v>
      </c>
      <c r="I426" s="356">
        <v>342.94999999999993</v>
      </c>
      <c r="J426" s="356">
        <v>353.74999999999989</v>
      </c>
      <c r="K426" s="355">
        <v>332.15</v>
      </c>
      <c r="L426" s="355">
        <v>313.85000000000002</v>
      </c>
      <c r="M426" s="355">
        <v>14.2052</v>
      </c>
      <c r="N426" s="1"/>
      <c r="O426" s="1"/>
    </row>
    <row r="427" spans="1:15" ht="12.75" customHeight="1">
      <c r="A427" s="30">
        <v>417</v>
      </c>
      <c r="B427" s="384" t="s">
        <v>510</v>
      </c>
      <c r="C427" s="355">
        <v>60.5</v>
      </c>
      <c r="D427" s="356">
        <v>60.866666666666667</v>
      </c>
      <c r="E427" s="356">
        <v>59.783333333333331</v>
      </c>
      <c r="F427" s="356">
        <v>59.066666666666663</v>
      </c>
      <c r="G427" s="356">
        <v>57.983333333333327</v>
      </c>
      <c r="H427" s="356">
        <v>61.583333333333336</v>
      </c>
      <c r="I427" s="356">
        <v>62.666666666666664</v>
      </c>
      <c r="J427" s="356">
        <v>63.38333333333334</v>
      </c>
      <c r="K427" s="355">
        <v>61.95</v>
      </c>
      <c r="L427" s="355">
        <v>60.15</v>
      </c>
      <c r="M427" s="355">
        <v>50.326920000000001</v>
      </c>
      <c r="N427" s="1"/>
      <c r="O427" s="1"/>
    </row>
    <row r="428" spans="1:15" ht="12.75" customHeight="1">
      <c r="A428" s="30">
        <v>418</v>
      </c>
      <c r="B428" s="384" t="s">
        <v>193</v>
      </c>
      <c r="C428" s="355">
        <v>2447.1999999999998</v>
      </c>
      <c r="D428" s="356">
        <v>2432.7666666666664</v>
      </c>
      <c r="E428" s="356">
        <v>2380.5333333333328</v>
      </c>
      <c r="F428" s="356">
        <v>2313.8666666666663</v>
      </c>
      <c r="G428" s="356">
        <v>2261.6333333333328</v>
      </c>
      <c r="H428" s="356">
        <v>2499.4333333333329</v>
      </c>
      <c r="I428" s="356">
        <v>2551.6666666666665</v>
      </c>
      <c r="J428" s="356">
        <v>2618.333333333333</v>
      </c>
      <c r="K428" s="355">
        <v>2485</v>
      </c>
      <c r="L428" s="355">
        <v>2366.1</v>
      </c>
      <c r="M428" s="355">
        <v>8.1290999999999993</v>
      </c>
      <c r="N428" s="1"/>
      <c r="O428" s="1"/>
    </row>
    <row r="429" spans="1:15" ht="12.75" customHeight="1">
      <c r="A429" s="30">
        <v>419</v>
      </c>
      <c r="B429" s="384" t="s">
        <v>194</v>
      </c>
      <c r="C429" s="355">
        <v>1280.25</v>
      </c>
      <c r="D429" s="356">
        <v>1268.2666666666667</v>
      </c>
      <c r="E429" s="356">
        <v>1246.5333333333333</v>
      </c>
      <c r="F429" s="356">
        <v>1212.8166666666666</v>
      </c>
      <c r="G429" s="356">
        <v>1191.0833333333333</v>
      </c>
      <c r="H429" s="356">
        <v>1301.9833333333333</v>
      </c>
      <c r="I429" s="356">
        <v>1323.7166666666665</v>
      </c>
      <c r="J429" s="356">
        <v>1357.4333333333334</v>
      </c>
      <c r="K429" s="355">
        <v>1290</v>
      </c>
      <c r="L429" s="355">
        <v>1234.55</v>
      </c>
      <c r="M429" s="355">
        <v>11.057980000000001</v>
      </c>
      <c r="N429" s="1"/>
      <c r="O429" s="1"/>
    </row>
    <row r="430" spans="1:15" ht="12.75" customHeight="1">
      <c r="A430" s="30">
        <v>420</v>
      </c>
      <c r="B430" s="384" t="s">
        <v>514</v>
      </c>
      <c r="C430" s="355">
        <v>399.35</v>
      </c>
      <c r="D430" s="356">
        <v>398.76666666666665</v>
      </c>
      <c r="E430" s="356">
        <v>394.63333333333333</v>
      </c>
      <c r="F430" s="356">
        <v>389.91666666666669</v>
      </c>
      <c r="G430" s="356">
        <v>385.78333333333336</v>
      </c>
      <c r="H430" s="356">
        <v>403.48333333333329</v>
      </c>
      <c r="I430" s="356">
        <v>407.61666666666662</v>
      </c>
      <c r="J430" s="356">
        <v>412.33333333333326</v>
      </c>
      <c r="K430" s="355">
        <v>402.9</v>
      </c>
      <c r="L430" s="355">
        <v>394.05</v>
      </c>
      <c r="M430" s="355">
        <v>4.7595000000000001</v>
      </c>
      <c r="N430" s="1"/>
      <c r="O430" s="1"/>
    </row>
    <row r="431" spans="1:15" ht="12.75" customHeight="1">
      <c r="A431" s="30">
        <v>421</v>
      </c>
      <c r="B431" s="384" t="s">
        <v>511</v>
      </c>
      <c r="C431" s="355">
        <v>95.5</v>
      </c>
      <c r="D431" s="356">
        <v>95.833333333333329</v>
      </c>
      <c r="E431" s="356">
        <v>94.666666666666657</v>
      </c>
      <c r="F431" s="356">
        <v>93.833333333333329</v>
      </c>
      <c r="G431" s="356">
        <v>92.666666666666657</v>
      </c>
      <c r="H431" s="356">
        <v>96.666666666666657</v>
      </c>
      <c r="I431" s="356">
        <v>97.833333333333314</v>
      </c>
      <c r="J431" s="356">
        <v>98.666666666666657</v>
      </c>
      <c r="K431" s="355">
        <v>97</v>
      </c>
      <c r="L431" s="355">
        <v>95</v>
      </c>
      <c r="M431" s="355">
        <v>4.3557399999999999</v>
      </c>
      <c r="N431" s="1"/>
      <c r="O431" s="1"/>
    </row>
    <row r="432" spans="1:15" ht="12.75" customHeight="1">
      <c r="A432" s="30">
        <v>422</v>
      </c>
      <c r="B432" s="384" t="s">
        <v>513</v>
      </c>
      <c r="C432" s="355">
        <v>210.45</v>
      </c>
      <c r="D432" s="356">
        <v>209.56666666666669</v>
      </c>
      <c r="E432" s="356">
        <v>206.73333333333338</v>
      </c>
      <c r="F432" s="356">
        <v>203.01666666666668</v>
      </c>
      <c r="G432" s="356">
        <v>200.18333333333337</v>
      </c>
      <c r="H432" s="356">
        <v>213.28333333333339</v>
      </c>
      <c r="I432" s="356">
        <v>216.1166666666667</v>
      </c>
      <c r="J432" s="356">
        <v>219.8333333333334</v>
      </c>
      <c r="K432" s="355">
        <v>212.4</v>
      </c>
      <c r="L432" s="355">
        <v>205.85</v>
      </c>
      <c r="M432" s="355">
        <v>19.850940000000001</v>
      </c>
      <c r="N432" s="1"/>
      <c r="O432" s="1"/>
    </row>
    <row r="433" spans="1:15" ht="12.75" customHeight="1">
      <c r="A433" s="30">
        <v>423</v>
      </c>
      <c r="B433" s="384" t="s">
        <v>515</v>
      </c>
      <c r="C433" s="355">
        <v>586.79999999999995</v>
      </c>
      <c r="D433" s="356">
        <v>586.6</v>
      </c>
      <c r="E433" s="356">
        <v>573.20000000000005</v>
      </c>
      <c r="F433" s="356">
        <v>559.6</v>
      </c>
      <c r="G433" s="356">
        <v>546.20000000000005</v>
      </c>
      <c r="H433" s="356">
        <v>600.20000000000005</v>
      </c>
      <c r="I433" s="356">
        <v>613.59999999999991</v>
      </c>
      <c r="J433" s="356">
        <v>627.20000000000005</v>
      </c>
      <c r="K433" s="355">
        <v>600</v>
      </c>
      <c r="L433" s="355">
        <v>573</v>
      </c>
      <c r="M433" s="355">
        <v>0.88802999999999999</v>
      </c>
      <c r="N433" s="1"/>
      <c r="O433" s="1"/>
    </row>
    <row r="434" spans="1:15" ht="12.75" customHeight="1">
      <c r="A434" s="30">
        <v>424</v>
      </c>
      <c r="B434" s="384" t="s">
        <v>516</v>
      </c>
      <c r="C434" s="355">
        <v>387.8</v>
      </c>
      <c r="D434" s="356">
        <v>389.63333333333338</v>
      </c>
      <c r="E434" s="356">
        <v>384.26666666666677</v>
      </c>
      <c r="F434" s="356">
        <v>380.73333333333341</v>
      </c>
      <c r="G434" s="356">
        <v>375.36666666666679</v>
      </c>
      <c r="H434" s="356">
        <v>393.16666666666674</v>
      </c>
      <c r="I434" s="356">
        <v>398.53333333333342</v>
      </c>
      <c r="J434" s="356">
        <v>402.06666666666672</v>
      </c>
      <c r="K434" s="355">
        <v>395</v>
      </c>
      <c r="L434" s="355">
        <v>386.1</v>
      </c>
      <c r="M434" s="355">
        <v>2.4545699999999999</v>
      </c>
      <c r="N434" s="1"/>
      <c r="O434" s="1"/>
    </row>
    <row r="435" spans="1:15" ht="12.75" customHeight="1">
      <c r="A435" s="30">
        <v>425</v>
      </c>
      <c r="B435" s="384" t="s">
        <v>518</v>
      </c>
      <c r="C435" s="355">
        <v>2228.5500000000002</v>
      </c>
      <c r="D435" s="356">
        <v>2233.7166666666667</v>
      </c>
      <c r="E435" s="356">
        <v>2208.8833333333332</v>
      </c>
      <c r="F435" s="356">
        <v>2189.2166666666667</v>
      </c>
      <c r="G435" s="356">
        <v>2164.3833333333332</v>
      </c>
      <c r="H435" s="356">
        <v>2253.3833333333332</v>
      </c>
      <c r="I435" s="356">
        <v>2278.2166666666662</v>
      </c>
      <c r="J435" s="356">
        <v>2297.8833333333332</v>
      </c>
      <c r="K435" s="355">
        <v>2258.5500000000002</v>
      </c>
      <c r="L435" s="355">
        <v>2214.0500000000002</v>
      </c>
      <c r="M435" s="355">
        <v>6.1929999999999999E-2</v>
      </c>
      <c r="N435" s="1"/>
      <c r="O435" s="1"/>
    </row>
    <row r="436" spans="1:15" ht="12.75" customHeight="1">
      <c r="A436" s="30">
        <v>426</v>
      </c>
      <c r="B436" s="384" t="s">
        <v>519</v>
      </c>
      <c r="C436" s="355">
        <v>858.8</v>
      </c>
      <c r="D436" s="356">
        <v>856.51666666666677</v>
      </c>
      <c r="E436" s="356">
        <v>844.43333333333351</v>
      </c>
      <c r="F436" s="356">
        <v>830.06666666666672</v>
      </c>
      <c r="G436" s="356">
        <v>817.98333333333346</v>
      </c>
      <c r="H436" s="356">
        <v>870.88333333333355</v>
      </c>
      <c r="I436" s="356">
        <v>882.96666666666681</v>
      </c>
      <c r="J436" s="356">
        <v>897.3333333333336</v>
      </c>
      <c r="K436" s="355">
        <v>868.6</v>
      </c>
      <c r="L436" s="355">
        <v>842.15</v>
      </c>
      <c r="M436" s="355">
        <v>0.36577999999999999</v>
      </c>
      <c r="N436" s="1"/>
      <c r="O436" s="1"/>
    </row>
    <row r="437" spans="1:15" ht="12.75" customHeight="1">
      <c r="A437" s="30">
        <v>427</v>
      </c>
      <c r="B437" s="384" t="s">
        <v>195</v>
      </c>
      <c r="C437" s="355">
        <v>891.75</v>
      </c>
      <c r="D437" s="356">
        <v>875.5333333333333</v>
      </c>
      <c r="E437" s="356">
        <v>856.06666666666661</v>
      </c>
      <c r="F437" s="356">
        <v>820.38333333333333</v>
      </c>
      <c r="G437" s="356">
        <v>800.91666666666663</v>
      </c>
      <c r="H437" s="356">
        <v>911.21666666666658</v>
      </c>
      <c r="I437" s="356">
        <v>930.68333333333328</v>
      </c>
      <c r="J437" s="356">
        <v>966.36666666666656</v>
      </c>
      <c r="K437" s="355">
        <v>895</v>
      </c>
      <c r="L437" s="355">
        <v>839.85</v>
      </c>
      <c r="M437" s="355">
        <v>123.37459</v>
      </c>
      <c r="N437" s="1"/>
      <c r="O437" s="1"/>
    </row>
    <row r="438" spans="1:15" ht="12.75" customHeight="1">
      <c r="A438" s="30">
        <v>428</v>
      </c>
      <c r="B438" s="384" t="s">
        <v>520</v>
      </c>
      <c r="C438" s="355">
        <v>516.70000000000005</v>
      </c>
      <c r="D438" s="356">
        <v>516.23333333333346</v>
      </c>
      <c r="E438" s="356">
        <v>508.1166666666669</v>
      </c>
      <c r="F438" s="356">
        <v>499.53333333333342</v>
      </c>
      <c r="G438" s="356">
        <v>491.41666666666686</v>
      </c>
      <c r="H438" s="356">
        <v>524.81666666666695</v>
      </c>
      <c r="I438" s="356">
        <v>532.93333333333351</v>
      </c>
      <c r="J438" s="356">
        <v>541.51666666666699</v>
      </c>
      <c r="K438" s="355">
        <v>524.35</v>
      </c>
      <c r="L438" s="355">
        <v>507.65</v>
      </c>
      <c r="M438" s="355">
        <v>4.6343399999999999</v>
      </c>
      <c r="N438" s="1"/>
      <c r="O438" s="1"/>
    </row>
    <row r="439" spans="1:15" ht="12.75" customHeight="1">
      <c r="A439" s="30">
        <v>429</v>
      </c>
      <c r="B439" s="384" t="s">
        <v>196</v>
      </c>
      <c r="C439" s="355">
        <v>504.5</v>
      </c>
      <c r="D439" s="356">
        <v>503</v>
      </c>
      <c r="E439" s="356">
        <v>498.5</v>
      </c>
      <c r="F439" s="356">
        <v>492.5</v>
      </c>
      <c r="G439" s="356">
        <v>488</v>
      </c>
      <c r="H439" s="356">
        <v>509</v>
      </c>
      <c r="I439" s="356">
        <v>513.5</v>
      </c>
      <c r="J439" s="356">
        <v>519.5</v>
      </c>
      <c r="K439" s="355">
        <v>507.5</v>
      </c>
      <c r="L439" s="355">
        <v>497</v>
      </c>
      <c r="M439" s="355">
        <v>5.4314099999999996</v>
      </c>
      <c r="N439" s="1"/>
      <c r="O439" s="1"/>
    </row>
    <row r="440" spans="1:15" ht="12.75" customHeight="1">
      <c r="A440" s="30">
        <v>430</v>
      </c>
      <c r="B440" s="384" t="s">
        <v>523</v>
      </c>
      <c r="C440" s="355">
        <v>699.7</v>
      </c>
      <c r="D440" s="356">
        <v>702.15</v>
      </c>
      <c r="E440" s="356">
        <v>691.84999999999991</v>
      </c>
      <c r="F440" s="356">
        <v>683.99999999999989</v>
      </c>
      <c r="G440" s="356">
        <v>673.69999999999982</v>
      </c>
      <c r="H440" s="356">
        <v>710</v>
      </c>
      <c r="I440" s="356">
        <v>720.3</v>
      </c>
      <c r="J440" s="356">
        <v>728.15000000000009</v>
      </c>
      <c r="K440" s="355">
        <v>712.45</v>
      </c>
      <c r="L440" s="355">
        <v>694.3</v>
      </c>
      <c r="M440" s="355">
        <v>0.49941999999999998</v>
      </c>
      <c r="N440" s="1"/>
      <c r="O440" s="1"/>
    </row>
    <row r="441" spans="1:15" ht="12.75" customHeight="1">
      <c r="A441" s="30">
        <v>431</v>
      </c>
      <c r="B441" s="384" t="s">
        <v>521</v>
      </c>
      <c r="C441" s="355">
        <v>404</v>
      </c>
      <c r="D441" s="356">
        <v>405.91666666666669</v>
      </c>
      <c r="E441" s="356">
        <v>398.88333333333338</v>
      </c>
      <c r="F441" s="356">
        <v>393.76666666666671</v>
      </c>
      <c r="G441" s="356">
        <v>386.73333333333341</v>
      </c>
      <c r="H441" s="356">
        <v>411.03333333333336</v>
      </c>
      <c r="I441" s="356">
        <v>418.06666666666666</v>
      </c>
      <c r="J441" s="356">
        <v>423.18333333333334</v>
      </c>
      <c r="K441" s="355">
        <v>412.95</v>
      </c>
      <c r="L441" s="355">
        <v>400.8</v>
      </c>
      <c r="M441" s="355">
        <v>1.16598</v>
      </c>
      <c r="N441" s="1"/>
      <c r="O441" s="1"/>
    </row>
    <row r="442" spans="1:15" ht="12.75" customHeight="1">
      <c r="A442" s="30">
        <v>432</v>
      </c>
      <c r="B442" s="384" t="s">
        <v>522</v>
      </c>
      <c r="C442" s="355">
        <v>2137.9499999999998</v>
      </c>
      <c r="D442" s="356">
        <v>2123.9999999999995</v>
      </c>
      <c r="E442" s="356">
        <v>2098.3999999999992</v>
      </c>
      <c r="F442" s="356">
        <v>2058.8499999999995</v>
      </c>
      <c r="G442" s="356">
        <v>2033.2499999999991</v>
      </c>
      <c r="H442" s="356">
        <v>2163.5499999999993</v>
      </c>
      <c r="I442" s="356">
        <v>2189.1499999999996</v>
      </c>
      <c r="J442" s="356">
        <v>2228.6999999999994</v>
      </c>
      <c r="K442" s="355">
        <v>2149.6</v>
      </c>
      <c r="L442" s="355">
        <v>2084.4499999999998</v>
      </c>
      <c r="M442" s="355">
        <v>0.29730000000000001</v>
      </c>
      <c r="N442" s="1"/>
      <c r="O442" s="1"/>
    </row>
    <row r="443" spans="1:15" ht="12.75" customHeight="1">
      <c r="A443" s="30">
        <v>433</v>
      </c>
      <c r="B443" s="384" t="s">
        <v>524</v>
      </c>
      <c r="C443" s="355">
        <v>538.35</v>
      </c>
      <c r="D443" s="356">
        <v>539.2166666666667</v>
      </c>
      <c r="E443" s="356">
        <v>532.13333333333344</v>
      </c>
      <c r="F443" s="356">
        <v>525.91666666666674</v>
      </c>
      <c r="G443" s="356">
        <v>518.83333333333348</v>
      </c>
      <c r="H443" s="356">
        <v>545.43333333333339</v>
      </c>
      <c r="I443" s="356">
        <v>552.51666666666665</v>
      </c>
      <c r="J443" s="356">
        <v>558.73333333333335</v>
      </c>
      <c r="K443" s="355">
        <v>546.29999999999995</v>
      </c>
      <c r="L443" s="355">
        <v>533</v>
      </c>
      <c r="M443" s="355">
        <v>1.33816</v>
      </c>
      <c r="N443" s="1"/>
      <c r="O443" s="1"/>
    </row>
    <row r="444" spans="1:15" ht="12.75" customHeight="1">
      <c r="A444" s="30">
        <v>434</v>
      </c>
      <c r="B444" s="384" t="s">
        <v>525</v>
      </c>
      <c r="C444" s="355">
        <v>12.3</v>
      </c>
      <c r="D444" s="356">
        <v>12.116666666666667</v>
      </c>
      <c r="E444" s="356">
        <v>11.733333333333334</v>
      </c>
      <c r="F444" s="356">
        <v>11.166666666666668</v>
      </c>
      <c r="G444" s="356">
        <v>10.783333333333335</v>
      </c>
      <c r="H444" s="356">
        <v>12.683333333333334</v>
      </c>
      <c r="I444" s="356">
        <v>13.066666666666666</v>
      </c>
      <c r="J444" s="356">
        <v>13.633333333333333</v>
      </c>
      <c r="K444" s="355">
        <v>12.5</v>
      </c>
      <c r="L444" s="355">
        <v>11.55</v>
      </c>
      <c r="M444" s="355">
        <v>2310.9580700000001</v>
      </c>
      <c r="N444" s="1"/>
      <c r="O444" s="1"/>
    </row>
    <row r="445" spans="1:15" ht="12.75" customHeight="1">
      <c r="A445" s="30">
        <v>435</v>
      </c>
      <c r="B445" s="384" t="s">
        <v>512</v>
      </c>
      <c r="C445" s="355">
        <v>398.1</v>
      </c>
      <c r="D445" s="356">
        <v>401.26666666666665</v>
      </c>
      <c r="E445" s="356">
        <v>389.7833333333333</v>
      </c>
      <c r="F445" s="356">
        <v>381.46666666666664</v>
      </c>
      <c r="G445" s="356">
        <v>369.98333333333329</v>
      </c>
      <c r="H445" s="356">
        <v>409.58333333333331</v>
      </c>
      <c r="I445" s="356">
        <v>421.06666666666666</v>
      </c>
      <c r="J445" s="356">
        <v>429.38333333333333</v>
      </c>
      <c r="K445" s="355">
        <v>412.75</v>
      </c>
      <c r="L445" s="355">
        <v>392.95</v>
      </c>
      <c r="M445" s="355">
        <v>14.6244</v>
      </c>
      <c r="N445" s="1"/>
      <c r="O445" s="1"/>
    </row>
    <row r="446" spans="1:15" ht="12.75" customHeight="1">
      <c r="A446" s="30">
        <v>436</v>
      </c>
      <c r="B446" s="384" t="s">
        <v>526</v>
      </c>
      <c r="C446" s="355">
        <v>998</v>
      </c>
      <c r="D446" s="356">
        <v>1001.2666666666668</v>
      </c>
      <c r="E446" s="356">
        <v>987.53333333333353</v>
      </c>
      <c r="F446" s="356">
        <v>977.06666666666672</v>
      </c>
      <c r="G446" s="356">
        <v>963.33333333333348</v>
      </c>
      <c r="H446" s="356">
        <v>1011.7333333333336</v>
      </c>
      <c r="I446" s="356">
        <v>1025.4666666666669</v>
      </c>
      <c r="J446" s="356">
        <v>1035.9333333333336</v>
      </c>
      <c r="K446" s="355">
        <v>1015</v>
      </c>
      <c r="L446" s="355">
        <v>990.8</v>
      </c>
      <c r="M446" s="355">
        <v>0.14229</v>
      </c>
      <c r="N446" s="1"/>
      <c r="O446" s="1"/>
    </row>
    <row r="447" spans="1:15" ht="12.75" customHeight="1">
      <c r="A447" s="30">
        <v>437</v>
      </c>
      <c r="B447" s="384" t="s">
        <v>277</v>
      </c>
      <c r="C447" s="355">
        <v>577.65</v>
      </c>
      <c r="D447" s="356">
        <v>575.6</v>
      </c>
      <c r="E447" s="356">
        <v>571.20000000000005</v>
      </c>
      <c r="F447" s="356">
        <v>564.75</v>
      </c>
      <c r="G447" s="356">
        <v>560.35</v>
      </c>
      <c r="H447" s="356">
        <v>582.05000000000007</v>
      </c>
      <c r="I447" s="356">
        <v>586.44999999999993</v>
      </c>
      <c r="J447" s="356">
        <v>592.90000000000009</v>
      </c>
      <c r="K447" s="355">
        <v>580</v>
      </c>
      <c r="L447" s="355">
        <v>569.15</v>
      </c>
      <c r="M447" s="355">
        <v>2.4144600000000001</v>
      </c>
      <c r="N447" s="1"/>
      <c r="O447" s="1"/>
    </row>
    <row r="448" spans="1:15" ht="12.75" customHeight="1">
      <c r="A448" s="30">
        <v>438</v>
      </c>
      <c r="B448" s="384" t="s">
        <v>531</v>
      </c>
      <c r="C448" s="355">
        <v>1762.1</v>
      </c>
      <c r="D448" s="356">
        <v>1763</v>
      </c>
      <c r="E448" s="356">
        <v>1734.1</v>
      </c>
      <c r="F448" s="356">
        <v>1706.1</v>
      </c>
      <c r="G448" s="356">
        <v>1677.1999999999998</v>
      </c>
      <c r="H448" s="356">
        <v>1791</v>
      </c>
      <c r="I448" s="356">
        <v>1819.9</v>
      </c>
      <c r="J448" s="356">
        <v>1847.9</v>
      </c>
      <c r="K448" s="355">
        <v>1791.9</v>
      </c>
      <c r="L448" s="355">
        <v>1735</v>
      </c>
      <c r="M448" s="355">
        <v>2.31365</v>
      </c>
      <c r="N448" s="1"/>
      <c r="O448" s="1"/>
    </row>
    <row r="449" spans="1:15" ht="12.75" customHeight="1">
      <c r="A449" s="30">
        <v>439</v>
      </c>
      <c r="B449" s="384" t="s">
        <v>532</v>
      </c>
      <c r="C449" s="355">
        <v>12947.9</v>
      </c>
      <c r="D449" s="356">
        <v>12974.65</v>
      </c>
      <c r="E449" s="356">
        <v>12861.4</v>
      </c>
      <c r="F449" s="356">
        <v>12774.9</v>
      </c>
      <c r="G449" s="356">
        <v>12661.65</v>
      </c>
      <c r="H449" s="356">
        <v>13061.15</v>
      </c>
      <c r="I449" s="356">
        <v>13174.4</v>
      </c>
      <c r="J449" s="356">
        <v>13260.9</v>
      </c>
      <c r="K449" s="355">
        <v>13087.9</v>
      </c>
      <c r="L449" s="355">
        <v>12888.15</v>
      </c>
      <c r="M449" s="355">
        <v>4.3200000000000001E-3</v>
      </c>
      <c r="N449" s="1"/>
      <c r="O449" s="1"/>
    </row>
    <row r="450" spans="1:15" ht="12.75" customHeight="1">
      <c r="A450" s="30">
        <v>440</v>
      </c>
      <c r="B450" s="384" t="s">
        <v>197</v>
      </c>
      <c r="C450" s="355">
        <v>953.25</v>
      </c>
      <c r="D450" s="356">
        <v>945.16666666666663</v>
      </c>
      <c r="E450" s="356">
        <v>933.63333333333321</v>
      </c>
      <c r="F450" s="356">
        <v>914.01666666666654</v>
      </c>
      <c r="G450" s="356">
        <v>902.48333333333312</v>
      </c>
      <c r="H450" s="356">
        <v>964.7833333333333</v>
      </c>
      <c r="I450" s="356">
        <v>976.31666666666683</v>
      </c>
      <c r="J450" s="356">
        <v>995.93333333333339</v>
      </c>
      <c r="K450" s="355">
        <v>956.7</v>
      </c>
      <c r="L450" s="355">
        <v>925.55</v>
      </c>
      <c r="M450" s="355">
        <v>12.740819999999999</v>
      </c>
      <c r="N450" s="1"/>
      <c r="O450" s="1"/>
    </row>
    <row r="451" spans="1:15" ht="12.75" customHeight="1">
      <c r="A451" s="30">
        <v>441</v>
      </c>
      <c r="B451" s="384" t="s">
        <v>533</v>
      </c>
      <c r="C451" s="355">
        <v>214.9</v>
      </c>
      <c r="D451" s="356">
        <v>215.28333333333333</v>
      </c>
      <c r="E451" s="356">
        <v>212.16666666666666</v>
      </c>
      <c r="F451" s="356">
        <v>209.43333333333334</v>
      </c>
      <c r="G451" s="356">
        <v>206.31666666666666</v>
      </c>
      <c r="H451" s="356">
        <v>218.01666666666665</v>
      </c>
      <c r="I451" s="356">
        <v>221.13333333333333</v>
      </c>
      <c r="J451" s="356">
        <v>223.86666666666665</v>
      </c>
      <c r="K451" s="355">
        <v>218.4</v>
      </c>
      <c r="L451" s="355">
        <v>212.55</v>
      </c>
      <c r="M451" s="355">
        <v>10.1279</v>
      </c>
      <c r="N451" s="1"/>
      <c r="O451" s="1"/>
    </row>
    <row r="452" spans="1:15" ht="12.75" customHeight="1">
      <c r="A452" s="30">
        <v>442</v>
      </c>
      <c r="B452" s="384" t="s">
        <v>534</v>
      </c>
      <c r="C452" s="355">
        <v>1305.6500000000001</v>
      </c>
      <c r="D452" s="356">
        <v>1296.9166666666667</v>
      </c>
      <c r="E452" s="356">
        <v>1280.8333333333335</v>
      </c>
      <c r="F452" s="356">
        <v>1256.0166666666667</v>
      </c>
      <c r="G452" s="356">
        <v>1239.9333333333334</v>
      </c>
      <c r="H452" s="356">
        <v>1321.7333333333336</v>
      </c>
      <c r="I452" s="356">
        <v>1337.8166666666671</v>
      </c>
      <c r="J452" s="356">
        <v>1362.6333333333337</v>
      </c>
      <c r="K452" s="355">
        <v>1313</v>
      </c>
      <c r="L452" s="355">
        <v>1272.0999999999999</v>
      </c>
      <c r="M452" s="355">
        <v>4.2448100000000002</v>
      </c>
      <c r="N452" s="1"/>
      <c r="O452" s="1"/>
    </row>
    <row r="453" spans="1:15" ht="12.75" customHeight="1">
      <c r="A453" s="30">
        <v>443</v>
      </c>
      <c r="B453" s="384" t="s">
        <v>198</v>
      </c>
      <c r="C453" s="355">
        <v>736.1</v>
      </c>
      <c r="D453" s="356">
        <v>730.71666666666658</v>
      </c>
      <c r="E453" s="356">
        <v>722.43333333333317</v>
      </c>
      <c r="F453" s="356">
        <v>708.76666666666654</v>
      </c>
      <c r="G453" s="356">
        <v>700.48333333333312</v>
      </c>
      <c r="H453" s="356">
        <v>744.38333333333321</v>
      </c>
      <c r="I453" s="356">
        <v>752.66666666666674</v>
      </c>
      <c r="J453" s="356">
        <v>766.33333333333326</v>
      </c>
      <c r="K453" s="355">
        <v>739</v>
      </c>
      <c r="L453" s="355">
        <v>717.05</v>
      </c>
      <c r="M453" s="355">
        <v>20.63749</v>
      </c>
      <c r="N453" s="1"/>
      <c r="O453" s="1"/>
    </row>
    <row r="454" spans="1:15" ht="12.75" customHeight="1">
      <c r="A454" s="30">
        <v>444</v>
      </c>
      <c r="B454" s="384" t="s">
        <v>278</v>
      </c>
      <c r="C454" s="355">
        <v>7464.85</v>
      </c>
      <c r="D454" s="356">
        <v>7609.75</v>
      </c>
      <c r="E454" s="356">
        <v>7255.1</v>
      </c>
      <c r="F454" s="356">
        <v>7045.35</v>
      </c>
      <c r="G454" s="356">
        <v>6690.7000000000007</v>
      </c>
      <c r="H454" s="356">
        <v>7819.5</v>
      </c>
      <c r="I454" s="356">
        <v>8174.15</v>
      </c>
      <c r="J454" s="356">
        <v>8383.9</v>
      </c>
      <c r="K454" s="355">
        <v>7964.4</v>
      </c>
      <c r="L454" s="355">
        <v>7400</v>
      </c>
      <c r="M454" s="355">
        <v>8.56691</v>
      </c>
      <c r="N454" s="1"/>
      <c r="O454" s="1"/>
    </row>
    <row r="455" spans="1:15" ht="12.75" customHeight="1">
      <c r="A455" s="30">
        <v>445</v>
      </c>
      <c r="B455" s="384" t="s">
        <v>199</v>
      </c>
      <c r="C455" s="355">
        <v>504.3</v>
      </c>
      <c r="D455" s="356">
        <v>504.01666666666665</v>
      </c>
      <c r="E455" s="356">
        <v>493.2833333333333</v>
      </c>
      <c r="F455" s="356">
        <v>482.26666666666665</v>
      </c>
      <c r="G455" s="356">
        <v>471.5333333333333</v>
      </c>
      <c r="H455" s="356">
        <v>515.0333333333333</v>
      </c>
      <c r="I455" s="356">
        <v>525.76666666666665</v>
      </c>
      <c r="J455" s="356">
        <v>536.7833333333333</v>
      </c>
      <c r="K455" s="355">
        <v>514.75</v>
      </c>
      <c r="L455" s="355">
        <v>493</v>
      </c>
      <c r="M455" s="355">
        <v>480.30230999999998</v>
      </c>
      <c r="N455" s="1"/>
      <c r="O455" s="1"/>
    </row>
    <row r="456" spans="1:15" ht="12.75" customHeight="1">
      <c r="A456" s="30">
        <v>446</v>
      </c>
      <c r="B456" s="384" t="s">
        <v>535</v>
      </c>
      <c r="C456" s="355">
        <v>253.3</v>
      </c>
      <c r="D456" s="356">
        <v>256.2</v>
      </c>
      <c r="E456" s="356">
        <v>247.59999999999997</v>
      </c>
      <c r="F456" s="356">
        <v>241.89999999999998</v>
      </c>
      <c r="G456" s="356">
        <v>233.29999999999995</v>
      </c>
      <c r="H456" s="356">
        <v>261.89999999999998</v>
      </c>
      <c r="I456" s="356">
        <v>270.5</v>
      </c>
      <c r="J456" s="356">
        <v>276.2</v>
      </c>
      <c r="K456" s="355">
        <v>264.8</v>
      </c>
      <c r="L456" s="355">
        <v>250.5</v>
      </c>
      <c r="M456" s="355">
        <v>44.260509999999996</v>
      </c>
      <c r="N456" s="1"/>
      <c r="O456" s="1"/>
    </row>
    <row r="457" spans="1:15" ht="12.75" customHeight="1">
      <c r="A457" s="30">
        <v>447</v>
      </c>
      <c r="B457" s="384" t="s">
        <v>200</v>
      </c>
      <c r="C457" s="355">
        <v>249.85</v>
      </c>
      <c r="D457" s="356">
        <v>250.35</v>
      </c>
      <c r="E457" s="356">
        <v>244.3</v>
      </c>
      <c r="F457" s="356">
        <v>238.75000000000003</v>
      </c>
      <c r="G457" s="356">
        <v>232.70000000000005</v>
      </c>
      <c r="H457" s="356">
        <v>255.89999999999998</v>
      </c>
      <c r="I457" s="356">
        <v>261.95</v>
      </c>
      <c r="J457" s="356">
        <v>267.49999999999994</v>
      </c>
      <c r="K457" s="355">
        <v>256.39999999999998</v>
      </c>
      <c r="L457" s="355">
        <v>244.8</v>
      </c>
      <c r="M457" s="355">
        <v>741.85275000000001</v>
      </c>
      <c r="N457" s="1"/>
      <c r="O457" s="1"/>
    </row>
    <row r="458" spans="1:15" ht="12.75" customHeight="1">
      <c r="A458" s="30">
        <v>448</v>
      </c>
      <c r="B458" s="384" t="s">
        <v>201</v>
      </c>
      <c r="C458" s="355">
        <v>1167.3499999999999</v>
      </c>
      <c r="D458" s="356">
        <v>1142.7333333333333</v>
      </c>
      <c r="E458" s="356">
        <v>1111.0166666666667</v>
      </c>
      <c r="F458" s="356">
        <v>1054.6833333333334</v>
      </c>
      <c r="G458" s="356">
        <v>1022.9666666666667</v>
      </c>
      <c r="H458" s="356">
        <v>1199.0666666666666</v>
      </c>
      <c r="I458" s="356">
        <v>1230.7833333333333</v>
      </c>
      <c r="J458" s="356">
        <v>1287.1166666666666</v>
      </c>
      <c r="K458" s="355">
        <v>1174.45</v>
      </c>
      <c r="L458" s="355">
        <v>1086.4000000000001</v>
      </c>
      <c r="M458" s="355">
        <v>170.75268</v>
      </c>
      <c r="N458" s="1"/>
      <c r="O458" s="1"/>
    </row>
    <row r="459" spans="1:15" ht="12.75" customHeight="1">
      <c r="A459" s="30">
        <v>449</v>
      </c>
      <c r="B459" s="384" t="s">
        <v>851</v>
      </c>
      <c r="C459" s="355">
        <v>733.85</v>
      </c>
      <c r="D459" s="356">
        <v>738.63333333333333</v>
      </c>
      <c r="E459" s="356">
        <v>720.2166666666667</v>
      </c>
      <c r="F459" s="356">
        <v>706.58333333333337</v>
      </c>
      <c r="G459" s="356">
        <v>688.16666666666674</v>
      </c>
      <c r="H459" s="356">
        <v>752.26666666666665</v>
      </c>
      <c r="I459" s="356">
        <v>770.68333333333339</v>
      </c>
      <c r="J459" s="356">
        <v>784.31666666666661</v>
      </c>
      <c r="K459" s="355">
        <v>757.05</v>
      </c>
      <c r="L459" s="355">
        <v>725</v>
      </c>
      <c r="M459" s="355">
        <v>4.8720400000000001</v>
      </c>
      <c r="N459" s="1"/>
      <c r="O459" s="1"/>
    </row>
    <row r="460" spans="1:15" ht="12.75" customHeight="1">
      <c r="A460" s="30">
        <v>450</v>
      </c>
      <c r="B460" s="384" t="s">
        <v>527</v>
      </c>
      <c r="C460" s="355">
        <v>1943.15</v>
      </c>
      <c r="D460" s="356">
        <v>1954.3166666666666</v>
      </c>
      <c r="E460" s="356">
        <v>1903.8333333333333</v>
      </c>
      <c r="F460" s="356">
        <v>1864.5166666666667</v>
      </c>
      <c r="G460" s="356">
        <v>1814.0333333333333</v>
      </c>
      <c r="H460" s="356">
        <v>1993.6333333333332</v>
      </c>
      <c r="I460" s="356">
        <v>2044.1166666666668</v>
      </c>
      <c r="J460" s="356">
        <v>2083.4333333333334</v>
      </c>
      <c r="K460" s="355">
        <v>2004.8</v>
      </c>
      <c r="L460" s="355">
        <v>1915</v>
      </c>
      <c r="M460" s="355">
        <v>0.23122000000000001</v>
      </c>
      <c r="N460" s="1"/>
      <c r="O460" s="1"/>
    </row>
    <row r="461" spans="1:15" ht="12.75" customHeight="1">
      <c r="A461" s="30">
        <v>451</v>
      </c>
      <c r="B461" s="384" t="s">
        <v>528</v>
      </c>
      <c r="C461" s="355">
        <v>732.95</v>
      </c>
      <c r="D461" s="356">
        <v>731.9666666666667</v>
      </c>
      <c r="E461" s="356">
        <v>718.98333333333335</v>
      </c>
      <c r="F461" s="356">
        <v>705.01666666666665</v>
      </c>
      <c r="G461" s="356">
        <v>692.0333333333333</v>
      </c>
      <c r="H461" s="356">
        <v>745.93333333333339</v>
      </c>
      <c r="I461" s="356">
        <v>758.91666666666674</v>
      </c>
      <c r="J461" s="356">
        <v>772.88333333333344</v>
      </c>
      <c r="K461" s="355">
        <v>744.95</v>
      </c>
      <c r="L461" s="355">
        <v>718</v>
      </c>
      <c r="M461" s="355">
        <v>9.4079999999999997E-2</v>
      </c>
      <c r="N461" s="1"/>
      <c r="O461" s="1"/>
    </row>
    <row r="462" spans="1:15" ht="12.75" customHeight="1">
      <c r="A462" s="30">
        <v>452</v>
      </c>
      <c r="B462" s="384" t="s">
        <v>202</v>
      </c>
      <c r="C462" s="355">
        <v>3800.65</v>
      </c>
      <c r="D462" s="356">
        <v>3781.6833333333329</v>
      </c>
      <c r="E462" s="356">
        <v>3755.3666666666659</v>
      </c>
      <c r="F462" s="356">
        <v>3710.083333333333</v>
      </c>
      <c r="G462" s="356">
        <v>3683.766666666666</v>
      </c>
      <c r="H462" s="356">
        <v>3826.9666666666658</v>
      </c>
      <c r="I462" s="356">
        <v>3853.2833333333324</v>
      </c>
      <c r="J462" s="356">
        <v>3898.5666666666657</v>
      </c>
      <c r="K462" s="355">
        <v>3808</v>
      </c>
      <c r="L462" s="355">
        <v>3736.4</v>
      </c>
      <c r="M462" s="355">
        <v>21.051690000000001</v>
      </c>
      <c r="N462" s="1"/>
      <c r="O462" s="1"/>
    </row>
    <row r="463" spans="1:15" ht="12.75" customHeight="1">
      <c r="A463" s="30">
        <v>453</v>
      </c>
      <c r="B463" s="384" t="s">
        <v>536</v>
      </c>
      <c r="C463" s="355">
        <v>4408</v>
      </c>
      <c r="D463" s="356">
        <v>4401.3499999999995</v>
      </c>
      <c r="E463" s="356">
        <v>4305.6999999999989</v>
      </c>
      <c r="F463" s="356">
        <v>4203.3999999999996</v>
      </c>
      <c r="G463" s="356">
        <v>4107.7499999999991</v>
      </c>
      <c r="H463" s="356">
        <v>4503.6499999999987</v>
      </c>
      <c r="I463" s="356">
        <v>4599.2999999999984</v>
      </c>
      <c r="J463" s="356">
        <v>4701.5999999999985</v>
      </c>
      <c r="K463" s="355">
        <v>4497</v>
      </c>
      <c r="L463" s="355">
        <v>4299.05</v>
      </c>
      <c r="M463" s="355">
        <v>0.37025999999999998</v>
      </c>
      <c r="N463" s="1"/>
      <c r="O463" s="1"/>
    </row>
    <row r="464" spans="1:15" ht="12.75" customHeight="1">
      <c r="A464" s="30">
        <v>454</v>
      </c>
      <c r="B464" s="384" t="s">
        <v>203</v>
      </c>
      <c r="C464" s="355">
        <v>1505.75</v>
      </c>
      <c r="D464" s="356">
        <v>1498.5666666666666</v>
      </c>
      <c r="E464" s="356">
        <v>1482.1833333333332</v>
      </c>
      <c r="F464" s="356">
        <v>1458.6166666666666</v>
      </c>
      <c r="G464" s="356">
        <v>1442.2333333333331</v>
      </c>
      <c r="H464" s="356">
        <v>1522.1333333333332</v>
      </c>
      <c r="I464" s="356">
        <v>1538.5166666666664</v>
      </c>
      <c r="J464" s="356">
        <v>1562.0833333333333</v>
      </c>
      <c r="K464" s="355">
        <v>1514.95</v>
      </c>
      <c r="L464" s="355">
        <v>1475</v>
      </c>
      <c r="M464" s="355">
        <v>25.42754</v>
      </c>
      <c r="N464" s="1"/>
      <c r="O464" s="1"/>
    </row>
    <row r="465" spans="1:15" ht="12.75" customHeight="1">
      <c r="A465" s="30">
        <v>455</v>
      </c>
      <c r="B465" s="384" t="s">
        <v>538</v>
      </c>
      <c r="C465" s="355">
        <v>2068.5500000000002</v>
      </c>
      <c r="D465" s="356">
        <v>2059.666666666667</v>
      </c>
      <c r="E465" s="356">
        <v>2027.9333333333338</v>
      </c>
      <c r="F465" s="356">
        <v>1987.3166666666668</v>
      </c>
      <c r="G465" s="356">
        <v>1955.5833333333337</v>
      </c>
      <c r="H465" s="356">
        <v>2100.2833333333338</v>
      </c>
      <c r="I465" s="356">
        <v>2132.0166666666673</v>
      </c>
      <c r="J465" s="356">
        <v>2172.6333333333341</v>
      </c>
      <c r="K465" s="355">
        <v>2091.4</v>
      </c>
      <c r="L465" s="355">
        <v>2019.05</v>
      </c>
      <c r="M465" s="355">
        <v>0.97011999999999998</v>
      </c>
      <c r="N465" s="1"/>
      <c r="O465" s="1"/>
    </row>
    <row r="466" spans="1:15" ht="12.75" customHeight="1">
      <c r="A466" s="30">
        <v>456</v>
      </c>
      <c r="B466" s="384" t="s">
        <v>539</v>
      </c>
      <c r="C466" s="355">
        <v>965.75</v>
      </c>
      <c r="D466" s="356">
        <v>971.36666666666667</v>
      </c>
      <c r="E466" s="356">
        <v>954.73333333333335</v>
      </c>
      <c r="F466" s="356">
        <v>943.7166666666667</v>
      </c>
      <c r="G466" s="356">
        <v>927.08333333333337</v>
      </c>
      <c r="H466" s="356">
        <v>982.38333333333333</v>
      </c>
      <c r="I466" s="356">
        <v>999.01666666666677</v>
      </c>
      <c r="J466" s="356">
        <v>1010.0333333333333</v>
      </c>
      <c r="K466" s="355">
        <v>988</v>
      </c>
      <c r="L466" s="355">
        <v>960.35</v>
      </c>
      <c r="M466" s="355">
        <v>0.62397999999999998</v>
      </c>
      <c r="N466" s="1"/>
      <c r="O466" s="1"/>
    </row>
    <row r="467" spans="1:15" ht="12.75" customHeight="1">
      <c r="A467" s="30">
        <v>457</v>
      </c>
      <c r="B467" s="384" t="s">
        <v>543</v>
      </c>
      <c r="C467" s="355">
        <v>1686.75</v>
      </c>
      <c r="D467" s="356">
        <v>1684.2</v>
      </c>
      <c r="E467" s="356">
        <v>1664.95</v>
      </c>
      <c r="F467" s="356">
        <v>1643.15</v>
      </c>
      <c r="G467" s="356">
        <v>1623.9</v>
      </c>
      <c r="H467" s="356">
        <v>1706</v>
      </c>
      <c r="I467" s="356">
        <v>1725.25</v>
      </c>
      <c r="J467" s="356">
        <v>1747.05</v>
      </c>
      <c r="K467" s="355">
        <v>1703.45</v>
      </c>
      <c r="L467" s="355">
        <v>1662.4</v>
      </c>
      <c r="M467" s="355">
        <v>0.40460000000000002</v>
      </c>
      <c r="N467" s="1"/>
      <c r="O467" s="1"/>
    </row>
    <row r="468" spans="1:15" ht="12.75" customHeight="1">
      <c r="A468" s="30">
        <v>458</v>
      </c>
      <c r="B468" s="384" t="s">
        <v>540</v>
      </c>
      <c r="C468" s="355">
        <v>1996.75</v>
      </c>
      <c r="D468" s="356">
        <v>1983.4333333333334</v>
      </c>
      <c r="E468" s="356">
        <v>1934.3166666666668</v>
      </c>
      <c r="F468" s="356">
        <v>1871.8833333333334</v>
      </c>
      <c r="G468" s="356">
        <v>1822.7666666666669</v>
      </c>
      <c r="H468" s="356">
        <v>2045.8666666666668</v>
      </c>
      <c r="I468" s="356">
        <v>2094.9833333333336</v>
      </c>
      <c r="J468" s="356">
        <v>2157.416666666667</v>
      </c>
      <c r="K468" s="355">
        <v>2032.55</v>
      </c>
      <c r="L468" s="355">
        <v>1921</v>
      </c>
      <c r="M468" s="355">
        <v>0.23773</v>
      </c>
      <c r="N468" s="1"/>
      <c r="O468" s="1"/>
    </row>
    <row r="469" spans="1:15" ht="12.75" customHeight="1">
      <c r="A469" s="30">
        <v>459</v>
      </c>
      <c r="B469" s="384" t="s">
        <v>204</v>
      </c>
      <c r="C469" s="355">
        <v>2431.8000000000002</v>
      </c>
      <c r="D469" s="356">
        <v>2410.9499999999998</v>
      </c>
      <c r="E469" s="356">
        <v>2379.7999999999997</v>
      </c>
      <c r="F469" s="356">
        <v>2327.7999999999997</v>
      </c>
      <c r="G469" s="356">
        <v>2296.6499999999996</v>
      </c>
      <c r="H469" s="356">
        <v>2462.9499999999998</v>
      </c>
      <c r="I469" s="356">
        <v>2494.0999999999995</v>
      </c>
      <c r="J469" s="356">
        <v>2546.1</v>
      </c>
      <c r="K469" s="355">
        <v>2442.1</v>
      </c>
      <c r="L469" s="355">
        <v>2358.9499999999998</v>
      </c>
      <c r="M469" s="355">
        <v>12.464309999999999</v>
      </c>
      <c r="N469" s="1"/>
      <c r="O469" s="1"/>
    </row>
    <row r="470" spans="1:15" ht="12.75" customHeight="1">
      <c r="A470" s="30">
        <v>460</v>
      </c>
      <c r="B470" s="384" t="s">
        <v>205</v>
      </c>
      <c r="C470" s="355">
        <v>2678.65</v>
      </c>
      <c r="D470" s="356">
        <v>2672.7666666666669</v>
      </c>
      <c r="E470" s="356">
        <v>2657.8833333333337</v>
      </c>
      <c r="F470" s="356">
        <v>2637.1166666666668</v>
      </c>
      <c r="G470" s="356">
        <v>2622.2333333333336</v>
      </c>
      <c r="H470" s="356">
        <v>2693.5333333333338</v>
      </c>
      <c r="I470" s="356">
        <v>2708.416666666667</v>
      </c>
      <c r="J470" s="356">
        <v>2729.1833333333338</v>
      </c>
      <c r="K470" s="355">
        <v>2687.65</v>
      </c>
      <c r="L470" s="355">
        <v>2652</v>
      </c>
      <c r="M470" s="355">
        <v>2.2442700000000002</v>
      </c>
      <c r="N470" s="1"/>
      <c r="O470" s="1"/>
    </row>
    <row r="471" spans="1:15" ht="12.75" customHeight="1">
      <c r="A471" s="30">
        <v>461</v>
      </c>
      <c r="B471" s="384" t="s">
        <v>206</v>
      </c>
      <c r="C471" s="355">
        <v>544.04999999999995</v>
      </c>
      <c r="D471" s="356">
        <v>542.73333333333335</v>
      </c>
      <c r="E471" s="356">
        <v>533.51666666666665</v>
      </c>
      <c r="F471" s="356">
        <v>522.98333333333335</v>
      </c>
      <c r="G471" s="356">
        <v>513.76666666666665</v>
      </c>
      <c r="H471" s="356">
        <v>553.26666666666665</v>
      </c>
      <c r="I471" s="356">
        <v>562.48333333333335</v>
      </c>
      <c r="J471" s="356">
        <v>573.01666666666665</v>
      </c>
      <c r="K471" s="355">
        <v>551.95000000000005</v>
      </c>
      <c r="L471" s="355">
        <v>532.20000000000005</v>
      </c>
      <c r="M471" s="355">
        <v>8.3246099999999998</v>
      </c>
      <c r="N471" s="1"/>
      <c r="O471" s="1"/>
    </row>
    <row r="472" spans="1:15" ht="12.75" customHeight="1">
      <c r="A472" s="30">
        <v>462</v>
      </c>
      <c r="B472" s="384" t="s">
        <v>207</v>
      </c>
      <c r="C472" s="355">
        <v>1060.4000000000001</v>
      </c>
      <c r="D472" s="356">
        <v>1052.2666666666667</v>
      </c>
      <c r="E472" s="356">
        <v>1039.6833333333334</v>
      </c>
      <c r="F472" s="356">
        <v>1018.9666666666667</v>
      </c>
      <c r="G472" s="356">
        <v>1006.3833333333334</v>
      </c>
      <c r="H472" s="356">
        <v>1072.9833333333333</v>
      </c>
      <c r="I472" s="356">
        <v>1085.5666666666668</v>
      </c>
      <c r="J472" s="356">
        <v>1106.2833333333333</v>
      </c>
      <c r="K472" s="355">
        <v>1064.8499999999999</v>
      </c>
      <c r="L472" s="355">
        <v>1031.55</v>
      </c>
      <c r="M472" s="355">
        <v>5.2149799999999997</v>
      </c>
      <c r="N472" s="1"/>
      <c r="O472" s="1"/>
    </row>
    <row r="473" spans="1:15" ht="12.75" customHeight="1">
      <c r="A473" s="30">
        <v>463</v>
      </c>
      <c r="B473" s="384" t="s">
        <v>541</v>
      </c>
      <c r="C473" s="355">
        <v>60.3</v>
      </c>
      <c r="D473" s="356">
        <v>60.716666666666669</v>
      </c>
      <c r="E473" s="356">
        <v>59.083333333333336</v>
      </c>
      <c r="F473" s="356">
        <v>57.866666666666667</v>
      </c>
      <c r="G473" s="356">
        <v>56.233333333333334</v>
      </c>
      <c r="H473" s="356">
        <v>61.933333333333337</v>
      </c>
      <c r="I473" s="356">
        <v>63.566666666666663</v>
      </c>
      <c r="J473" s="356">
        <v>64.783333333333331</v>
      </c>
      <c r="K473" s="355">
        <v>62.35</v>
      </c>
      <c r="L473" s="355">
        <v>59.5</v>
      </c>
      <c r="M473" s="355">
        <v>46.956200000000003</v>
      </c>
      <c r="N473" s="1"/>
      <c r="O473" s="1"/>
    </row>
    <row r="474" spans="1:15" ht="12.75" customHeight="1">
      <c r="A474" s="30">
        <v>464</v>
      </c>
      <c r="B474" s="384" t="s">
        <v>542</v>
      </c>
      <c r="C474" s="355">
        <v>206.1</v>
      </c>
      <c r="D474" s="356">
        <v>207.08333333333334</v>
      </c>
      <c r="E474" s="356">
        <v>200.16666666666669</v>
      </c>
      <c r="F474" s="356">
        <v>194.23333333333335</v>
      </c>
      <c r="G474" s="356">
        <v>187.31666666666669</v>
      </c>
      <c r="H474" s="356">
        <v>213.01666666666668</v>
      </c>
      <c r="I474" s="356">
        <v>219.93333333333337</v>
      </c>
      <c r="J474" s="356">
        <v>225.86666666666667</v>
      </c>
      <c r="K474" s="355">
        <v>214</v>
      </c>
      <c r="L474" s="355">
        <v>201.15</v>
      </c>
      <c r="M474" s="355">
        <v>10.64635</v>
      </c>
      <c r="N474" s="1"/>
      <c r="O474" s="1"/>
    </row>
    <row r="475" spans="1:15" ht="12.75" customHeight="1">
      <c r="A475" s="30">
        <v>465</v>
      </c>
      <c r="B475" s="384" t="s">
        <v>529</v>
      </c>
      <c r="C475" s="355">
        <v>941.65</v>
      </c>
      <c r="D475" s="356">
        <v>954.11666666666667</v>
      </c>
      <c r="E475" s="356">
        <v>924.5333333333333</v>
      </c>
      <c r="F475" s="356">
        <v>907.41666666666663</v>
      </c>
      <c r="G475" s="356">
        <v>877.83333333333326</v>
      </c>
      <c r="H475" s="356">
        <v>971.23333333333335</v>
      </c>
      <c r="I475" s="356">
        <v>1000.8166666666666</v>
      </c>
      <c r="J475" s="356">
        <v>1017.9333333333334</v>
      </c>
      <c r="K475" s="355">
        <v>983.7</v>
      </c>
      <c r="L475" s="355">
        <v>937</v>
      </c>
      <c r="M475" s="355">
        <v>1.3758300000000001</v>
      </c>
      <c r="N475" s="1"/>
      <c r="O475" s="1"/>
    </row>
    <row r="476" spans="1:15" ht="12.75" customHeight="1">
      <c r="A476" s="30">
        <v>466</v>
      </c>
      <c r="B476" s="384" t="s">
        <v>852</v>
      </c>
      <c r="C476" s="355">
        <v>141.75</v>
      </c>
      <c r="D476" s="356">
        <v>141.75</v>
      </c>
      <c r="E476" s="356">
        <v>141.75</v>
      </c>
      <c r="F476" s="356">
        <v>141.75</v>
      </c>
      <c r="G476" s="356">
        <v>141.75</v>
      </c>
      <c r="H476" s="356">
        <v>141.75</v>
      </c>
      <c r="I476" s="356">
        <v>141.75</v>
      </c>
      <c r="J476" s="356">
        <v>141.75</v>
      </c>
      <c r="K476" s="355">
        <v>141.75</v>
      </c>
      <c r="L476" s="355">
        <v>141.75</v>
      </c>
      <c r="M476" s="355">
        <v>3.4224000000000001</v>
      </c>
      <c r="N476" s="1"/>
      <c r="O476" s="1"/>
    </row>
    <row r="477" spans="1:15" ht="12.75" customHeight="1">
      <c r="A477" s="30">
        <v>467</v>
      </c>
      <c r="B477" s="384" t="s">
        <v>530</v>
      </c>
      <c r="C477" s="355">
        <v>56.75</v>
      </c>
      <c r="D477" s="356">
        <v>57.5</v>
      </c>
      <c r="E477" s="356">
        <v>55.35</v>
      </c>
      <c r="F477" s="356">
        <v>53.95</v>
      </c>
      <c r="G477" s="356">
        <v>51.800000000000004</v>
      </c>
      <c r="H477" s="356">
        <v>58.9</v>
      </c>
      <c r="I477" s="356">
        <v>61.050000000000004</v>
      </c>
      <c r="J477" s="356">
        <v>62.449999999999996</v>
      </c>
      <c r="K477" s="355">
        <v>59.65</v>
      </c>
      <c r="L477" s="355">
        <v>56.1</v>
      </c>
      <c r="M477" s="355">
        <v>116.48848</v>
      </c>
      <c r="N477" s="1"/>
      <c r="O477" s="1"/>
    </row>
    <row r="478" spans="1:15" ht="12.75" customHeight="1">
      <c r="A478" s="30">
        <v>468</v>
      </c>
      <c r="B478" s="384" t="s">
        <v>208</v>
      </c>
      <c r="C478" s="355">
        <v>626.25</v>
      </c>
      <c r="D478" s="356">
        <v>620.91666666666663</v>
      </c>
      <c r="E478" s="356">
        <v>611.93333333333328</v>
      </c>
      <c r="F478" s="356">
        <v>597.61666666666667</v>
      </c>
      <c r="G478" s="356">
        <v>588.63333333333333</v>
      </c>
      <c r="H478" s="356">
        <v>635.23333333333323</v>
      </c>
      <c r="I478" s="356">
        <v>644.21666666666658</v>
      </c>
      <c r="J478" s="356">
        <v>658.53333333333319</v>
      </c>
      <c r="K478" s="355">
        <v>629.9</v>
      </c>
      <c r="L478" s="355">
        <v>606.6</v>
      </c>
      <c r="M478" s="355">
        <v>15.47133</v>
      </c>
      <c r="N478" s="1"/>
      <c r="O478" s="1"/>
    </row>
    <row r="479" spans="1:15" ht="12.75" customHeight="1">
      <c r="A479" s="30">
        <v>469</v>
      </c>
      <c r="B479" s="384" t="s">
        <v>209</v>
      </c>
      <c r="C479" s="355">
        <v>1650.4</v>
      </c>
      <c r="D479" s="356">
        <v>1640.8999999999999</v>
      </c>
      <c r="E479" s="356">
        <v>1626.6999999999998</v>
      </c>
      <c r="F479" s="356">
        <v>1603</v>
      </c>
      <c r="G479" s="356">
        <v>1588.8</v>
      </c>
      <c r="H479" s="356">
        <v>1664.5999999999997</v>
      </c>
      <c r="I479" s="356">
        <v>1678.8</v>
      </c>
      <c r="J479" s="356">
        <v>1702.4999999999995</v>
      </c>
      <c r="K479" s="355">
        <v>1655.1</v>
      </c>
      <c r="L479" s="355">
        <v>1617.2</v>
      </c>
      <c r="M479" s="355">
        <v>2.00962</v>
      </c>
      <c r="N479" s="1"/>
      <c r="O479" s="1"/>
    </row>
    <row r="480" spans="1:15" ht="12.75" customHeight="1">
      <c r="A480" s="30">
        <v>470</v>
      </c>
      <c r="B480" s="384" t="s">
        <v>544</v>
      </c>
      <c r="C480" s="355">
        <v>13.55</v>
      </c>
      <c r="D480" s="356">
        <v>13.733333333333334</v>
      </c>
      <c r="E480" s="356">
        <v>13.266666666666669</v>
      </c>
      <c r="F480" s="356">
        <v>12.983333333333334</v>
      </c>
      <c r="G480" s="356">
        <v>12.516666666666669</v>
      </c>
      <c r="H480" s="356">
        <v>14.016666666666669</v>
      </c>
      <c r="I480" s="356">
        <v>14.483333333333334</v>
      </c>
      <c r="J480" s="356">
        <v>14.766666666666669</v>
      </c>
      <c r="K480" s="355">
        <v>14.2</v>
      </c>
      <c r="L480" s="355">
        <v>13.45</v>
      </c>
      <c r="M480" s="355">
        <v>134.59586999999999</v>
      </c>
      <c r="N480" s="1"/>
      <c r="O480" s="1"/>
    </row>
    <row r="481" spans="1:15" ht="12.75" customHeight="1">
      <c r="A481" s="30">
        <v>471</v>
      </c>
      <c r="B481" s="384" t="s">
        <v>545</v>
      </c>
      <c r="C481" s="355">
        <v>507.95</v>
      </c>
      <c r="D481" s="356">
        <v>508.55</v>
      </c>
      <c r="E481" s="356">
        <v>504.4</v>
      </c>
      <c r="F481" s="356">
        <v>500.84999999999997</v>
      </c>
      <c r="G481" s="356">
        <v>496.69999999999993</v>
      </c>
      <c r="H481" s="356">
        <v>512.1</v>
      </c>
      <c r="I481" s="356">
        <v>516.25</v>
      </c>
      <c r="J481" s="356">
        <v>519.80000000000007</v>
      </c>
      <c r="K481" s="355">
        <v>512.70000000000005</v>
      </c>
      <c r="L481" s="355">
        <v>505</v>
      </c>
      <c r="M481" s="355">
        <v>0.91146000000000005</v>
      </c>
      <c r="N481" s="1"/>
      <c r="O481" s="1"/>
    </row>
    <row r="482" spans="1:15" ht="12.75" customHeight="1">
      <c r="A482" s="30">
        <v>472</v>
      </c>
      <c r="B482" s="384" t="s">
        <v>547</v>
      </c>
      <c r="C482" s="355">
        <v>137.69999999999999</v>
      </c>
      <c r="D482" s="356">
        <v>138.01666666666665</v>
      </c>
      <c r="E482" s="356">
        <v>136.18333333333331</v>
      </c>
      <c r="F482" s="356">
        <v>134.66666666666666</v>
      </c>
      <c r="G482" s="356">
        <v>132.83333333333331</v>
      </c>
      <c r="H482" s="356">
        <v>139.5333333333333</v>
      </c>
      <c r="I482" s="356">
        <v>141.36666666666667</v>
      </c>
      <c r="J482" s="356">
        <v>142.8833333333333</v>
      </c>
      <c r="K482" s="355">
        <v>139.85</v>
      </c>
      <c r="L482" s="355">
        <v>136.5</v>
      </c>
      <c r="M482" s="355">
        <v>3.38489</v>
      </c>
      <c r="N482" s="1"/>
      <c r="O482" s="1"/>
    </row>
    <row r="483" spans="1:15" ht="12.75" customHeight="1">
      <c r="A483" s="30">
        <v>473</v>
      </c>
      <c r="B483" s="384" t="s">
        <v>548</v>
      </c>
      <c r="C483" s="355">
        <v>19.149999999999999</v>
      </c>
      <c r="D483" s="356">
        <v>19.233333333333331</v>
      </c>
      <c r="E483" s="356">
        <v>19.016666666666662</v>
      </c>
      <c r="F483" s="356">
        <v>18.883333333333333</v>
      </c>
      <c r="G483" s="356">
        <v>18.666666666666664</v>
      </c>
      <c r="H483" s="356">
        <v>19.36666666666666</v>
      </c>
      <c r="I483" s="356">
        <v>19.583333333333329</v>
      </c>
      <c r="J483" s="356">
        <v>19.716666666666658</v>
      </c>
      <c r="K483" s="355">
        <v>19.45</v>
      </c>
      <c r="L483" s="355">
        <v>19.100000000000001</v>
      </c>
      <c r="M483" s="355">
        <v>8.9601199999999999</v>
      </c>
      <c r="N483" s="1"/>
      <c r="O483" s="1"/>
    </row>
    <row r="484" spans="1:15" ht="12.75" customHeight="1">
      <c r="A484" s="30">
        <v>474</v>
      </c>
      <c r="B484" s="384" t="s">
        <v>210</v>
      </c>
      <c r="C484" s="355">
        <v>7516.25</v>
      </c>
      <c r="D484" s="356">
        <v>7428.9833333333336</v>
      </c>
      <c r="E484" s="356">
        <v>7322.4666666666672</v>
      </c>
      <c r="F484" s="356">
        <v>7128.6833333333334</v>
      </c>
      <c r="G484" s="356">
        <v>7022.166666666667</v>
      </c>
      <c r="H484" s="356">
        <v>7622.7666666666673</v>
      </c>
      <c r="I484" s="356">
        <v>7729.2833333333338</v>
      </c>
      <c r="J484" s="356">
        <v>7923.0666666666675</v>
      </c>
      <c r="K484" s="355">
        <v>7535.5</v>
      </c>
      <c r="L484" s="355">
        <v>7235.2</v>
      </c>
      <c r="M484" s="355">
        <v>7.3134800000000002</v>
      </c>
      <c r="N484" s="1"/>
      <c r="O484" s="1"/>
    </row>
    <row r="485" spans="1:15" ht="12.75" customHeight="1">
      <c r="A485" s="30">
        <v>475</v>
      </c>
      <c r="B485" s="384" t="s">
        <v>279</v>
      </c>
      <c r="C485" s="355">
        <v>46.55</v>
      </c>
      <c r="D485" s="356">
        <v>46.666666666666664</v>
      </c>
      <c r="E485" s="356">
        <v>44.983333333333327</v>
      </c>
      <c r="F485" s="356">
        <v>43.416666666666664</v>
      </c>
      <c r="G485" s="356">
        <v>41.733333333333327</v>
      </c>
      <c r="H485" s="356">
        <v>48.233333333333327</v>
      </c>
      <c r="I485" s="356">
        <v>49.916666666666664</v>
      </c>
      <c r="J485" s="356">
        <v>51.483333333333327</v>
      </c>
      <c r="K485" s="355">
        <v>48.35</v>
      </c>
      <c r="L485" s="355">
        <v>45.1</v>
      </c>
      <c r="M485" s="355">
        <v>238.83572000000001</v>
      </c>
      <c r="N485" s="1"/>
      <c r="O485" s="1"/>
    </row>
    <row r="486" spans="1:15" ht="12.75" customHeight="1">
      <c r="A486" s="30">
        <v>476</v>
      </c>
      <c r="B486" s="384" t="s">
        <v>211</v>
      </c>
      <c r="C486" s="355">
        <v>785</v>
      </c>
      <c r="D486" s="356">
        <v>782.5</v>
      </c>
      <c r="E486" s="356">
        <v>769.4</v>
      </c>
      <c r="F486" s="356">
        <v>753.8</v>
      </c>
      <c r="G486" s="356">
        <v>740.69999999999993</v>
      </c>
      <c r="H486" s="356">
        <v>798.1</v>
      </c>
      <c r="I486" s="356">
        <v>811.19999999999993</v>
      </c>
      <c r="J486" s="356">
        <v>826.80000000000007</v>
      </c>
      <c r="K486" s="355">
        <v>795.6</v>
      </c>
      <c r="L486" s="355">
        <v>766.9</v>
      </c>
      <c r="M486" s="355">
        <v>36.938249999999996</v>
      </c>
      <c r="N486" s="1"/>
      <c r="O486" s="1"/>
    </row>
    <row r="487" spans="1:15" ht="12.75" customHeight="1">
      <c r="A487" s="30">
        <v>477</v>
      </c>
      <c r="B487" s="384" t="s">
        <v>546</v>
      </c>
      <c r="C487" s="355">
        <v>882.9</v>
      </c>
      <c r="D487" s="356">
        <v>890.13333333333321</v>
      </c>
      <c r="E487" s="356">
        <v>867.81666666666638</v>
      </c>
      <c r="F487" s="356">
        <v>852.73333333333312</v>
      </c>
      <c r="G487" s="356">
        <v>830.41666666666629</v>
      </c>
      <c r="H487" s="356">
        <v>905.21666666666647</v>
      </c>
      <c r="I487" s="356">
        <v>927.5333333333333</v>
      </c>
      <c r="J487" s="356">
        <v>942.61666666666656</v>
      </c>
      <c r="K487" s="355">
        <v>912.45</v>
      </c>
      <c r="L487" s="355">
        <v>875.05</v>
      </c>
      <c r="M487" s="355">
        <v>5.5502599999999997</v>
      </c>
      <c r="N487" s="1"/>
      <c r="O487" s="1"/>
    </row>
    <row r="488" spans="1:15" ht="12.75" customHeight="1">
      <c r="A488" s="30">
        <v>478</v>
      </c>
      <c r="B488" s="384" t="s">
        <v>551</v>
      </c>
      <c r="C488" s="355">
        <v>443.05</v>
      </c>
      <c r="D488" s="356">
        <v>449.5333333333333</v>
      </c>
      <c r="E488" s="356">
        <v>431.06666666666661</v>
      </c>
      <c r="F488" s="356">
        <v>419.08333333333331</v>
      </c>
      <c r="G488" s="356">
        <v>400.61666666666662</v>
      </c>
      <c r="H488" s="356">
        <v>461.51666666666659</v>
      </c>
      <c r="I488" s="356">
        <v>479.98333333333329</v>
      </c>
      <c r="J488" s="356">
        <v>491.96666666666658</v>
      </c>
      <c r="K488" s="355">
        <v>468</v>
      </c>
      <c r="L488" s="355">
        <v>437.55</v>
      </c>
      <c r="M488" s="355">
        <v>6.52318</v>
      </c>
      <c r="N488" s="1"/>
      <c r="O488" s="1"/>
    </row>
    <row r="489" spans="1:15" ht="12.75" customHeight="1">
      <c r="A489" s="30">
        <v>479</v>
      </c>
      <c r="B489" s="384" t="s">
        <v>552</v>
      </c>
      <c r="C489" s="355">
        <v>39.1</v>
      </c>
      <c r="D489" s="356">
        <v>39.200000000000003</v>
      </c>
      <c r="E489" s="356">
        <v>38.600000000000009</v>
      </c>
      <c r="F489" s="356">
        <v>38.100000000000009</v>
      </c>
      <c r="G489" s="356">
        <v>37.500000000000014</v>
      </c>
      <c r="H489" s="356">
        <v>39.700000000000003</v>
      </c>
      <c r="I489" s="356">
        <v>40.299999999999997</v>
      </c>
      <c r="J489" s="356">
        <v>40.799999999999997</v>
      </c>
      <c r="K489" s="355">
        <v>39.799999999999997</v>
      </c>
      <c r="L489" s="355">
        <v>38.700000000000003</v>
      </c>
      <c r="M489" s="355">
        <v>22.877379999999999</v>
      </c>
      <c r="N489" s="1"/>
      <c r="O489" s="1"/>
    </row>
    <row r="490" spans="1:15" ht="12.75" customHeight="1">
      <c r="A490" s="30">
        <v>480</v>
      </c>
      <c r="B490" s="384" t="s">
        <v>553</v>
      </c>
      <c r="C490" s="355">
        <v>1118.8</v>
      </c>
      <c r="D490" s="356">
        <v>1123.95</v>
      </c>
      <c r="E490" s="356">
        <v>1103.7</v>
      </c>
      <c r="F490" s="356">
        <v>1088.5999999999999</v>
      </c>
      <c r="G490" s="356">
        <v>1068.3499999999999</v>
      </c>
      <c r="H490" s="356">
        <v>1139.0500000000002</v>
      </c>
      <c r="I490" s="356">
        <v>1159.3000000000002</v>
      </c>
      <c r="J490" s="356">
        <v>1174.4000000000003</v>
      </c>
      <c r="K490" s="355">
        <v>1144.2</v>
      </c>
      <c r="L490" s="355">
        <v>1108.8499999999999</v>
      </c>
      <c r="M490" s="355">
        <v>0.48832999999999999</v>
      </c>
      <c r="N490" s="1"/>
      <c r="O490" s="1"/>
    </row>
    <row r="491" spans="1:15" ht="12.75" customHeight="1">
      <c r="A491" s="30">
        <v>481</v>
      </c>
      <c r="B491" s="384" t="s">
        <v>555</v>
      </c>
      <c r="C491" s="355">
        <v>395.3</v>
      </c>
      <c r="D491" s="356">
        <v>397.63333333333338</v>
      </c>
      <c r="E491" s="356">
        <v>385.26666666666677</v>
      </c>
      <c r="F491" s="356">
        <v>375.23333333333341</v>
      </c>
      <c r="G491" s="356">
        <v>362.86666666666679</v>
      </c>
      <c r="H491" s="356">
        <v>407.66666666666674</v>
      </c>
      <c r="I491" s="356">
        <v>420.03333333333342</v>
      </c>
      <c r="J491" s="356">
        <v>430.06666666666672</v>
      </c>
      <c r="K491" s="355">
        <v>410</v>
      </c>
      <c r="L491" s="355">
        <v>387.6</v>
      </c>
      <c r="M491" s="355">
        <v>2.0569799999999998</v>
      </c>
      <c r="N491" s="1"/>
      <c r="O491" s="1"/>
    </row>
    <row r="492" spans="1:15" ht="12.75" customHeight="1">
      <c r="A492" s="30">
        <v>482</v>
      </c>
      <c r="B492" s="384" t="s">
        <v>281</v>
      </c>
      <c r="C492" s="355">
        <v>917.75</v>
      </c>
      <c r="D492" s="356">
        <v>912.01666666666677</v>
      </c>
      <c r="E492" s="356">
        <v>902.03333333333353</v>
      </c>
      <c r="F492" s="356">
        <v>886.31666666666672</v>
      </c>
      <c r="G492" s="356">
        <v>876.33333333333348</v>
      </c>
      <c r="H492" s="356">
        <v>927.73333333333358</v>
      </c>
      <c r="I492" s="356">
        <v>937.71666666666692</v>
      </c>
      <c r="J492" s="356">
        <v>953.43333333333362</v>
      </c>
      <c r="K492" s="355">
        <v>922</v>
      </c>
      <c r="L492" s="355">
        <v>896.3</v>
      </c>
      <c r="M492" s="355">
        <v>1.9434199999999999</v>
      </c>
      <c r="N492" s="1"/>
      <c r="O492" s="1"/>
    </row>
    <row r="493" spans="1:15" ht="12.75" customHeight="1">
      <c r="A493" s="30">
        <v>483</v>
      </c>
      <c r="B493" s="384" t="s">
        <v>212</v>
      </c>
      <c r="C493" s="355">
        <v>338.15</v>
      </c>
      <c r="D493" s="356">
        <v>333.05</v>
      </c>
      <c r="E493" s="356">
        <v>327.10000000000002</v>
      </c>
      <c r="F493" s="356">
        <v>316.05</v>
      </c>
      <c r="G493" s="356">
        <v>310.10000000000002</v>
      </c>
      <c r="H493" s="356">
        <v>344.1</v>
      </c>
      <c r="I493" s="356">
        <v>350.04999999999995</v>
      </c>
      <c r="J493" s="356">
        <v>361.1</v>
      </c>
      <c r="K493" s="355">
        <v>339</v>
      </c>
      <c r="L493" s="355">
        <v>322</v>
      </c>
      <c r="M493" s="355">
        <v>120.26843</v>
      </c>
      <c r="N493" s="1"/>
      <c r="O493" s="1"/>
    </row>
    <row r="494" spans="1:15" ht="12.75" customHeight="1">
      <c r="A494" s="30">
        <v>484</v>
      </c>
      <c r="B494" s="384" t="s">
        <v>556</v>
      </c>
      <c r="C494" s="355">
        <v>2566.1999999999998</v>
      </c>
      <c r="D494" s="356">
        <v>2575.7166666666667</v>
      </c>
      <c r="E494" s="356">
        <v>2542.3833333333332</v>
      </c>
      <c r="F494" s="356">
        <v>2518.5666666666666</v>
      </c>
      <c r="G494" s="356">
        <v>2485.2333333333331</v>
      </c>
      <c r="H494" s="356">
        <v>2599.5333333333333</v>
      </c>
      <c r="I494" s="356">
        <v>2632.8666666666663</v>
      </c>
      <c r="J494" s="356">
        <v>2656.6833333333334</v>
      </c>
      <c r="K494" s="355">
        <v>2609.0500000000002</v>
      </c>
      <c r="L494" s="355">
        <v>2551.9</v>
      </c>
      <c r="M494" s="355">
        <v>0.34897</v>
      </c>
      <c r="N494" s="1"/>
      <c r="O494" s="1"/>
    </row>
    <row r="495" spans="1:15" ht="12.75" customHeight="1">
      <c r="A495" s="30">
        <v>485</v>
      </c>
      <c r="B495" s="384" t="s">
        <v>280</v>
      </c>
      <c r="C495" s="355">
        <v>216.9</v>
      </c>
      <c r="D495" s="356">
        <v>217.61666666666665</v>
      </c>
      <c r="E495" s="356">
        <v>215.48333333333329</v>
      </c>
      <c r="F495" s="356">
        <v>214.06666666666663</v>
      </c>
      <c r="G495" s="356">
        <v>211.93333333333328</v>
      </c>
      <c r="H495" s="356">
        <v>219.0333333333333</v>
      </c>
      <c r="I495" s="356">
        <v>221.16666666666669</v>
      </c>
      <c r="J495" s="356">
        <v>222.58333333333331</v>
      </c>
      <c r="K495" s="355">
        <v>219.75</v>
      </c>
      <c r="L495" s="355">
        <v>216.2</v>
      </c>
      <c r="M495" s="355">
        <v>2.8494199999999998</v>
      </c>
      <c r="N495" s="1"/>
      <c r="O495" s="1"/>
    </row>
    <row r="496" spans="1:15" ht="12.75" customHeight="1">
      <c r="A496" s="30">
        <v>486</v>
      </c>
      <c r="B496" s="384" t="s">
        <v>557</v>
      </c>
      <c r="C496" s="355">
        <v>1945.45</v>
      </c>
      <c r="D496" s="356">
        <v>1959.45</v>
      </c>
      <c r="E496" s="356">
        <v>1889</v>
      </c>
      <c r="F496" s="356">
        <v>1832.55</v>
      </c>
      <c r="G496" s="356">
        <v>1762.1</v>
      </c>
      <c r="H496" s="356">
        <v>2015.9</v>
      </c>
      <c r="I496" s="356">
        <v>2086.3500000000004</v>
      </c>
      <c r="J496" s="356">
        <v>2142.8000000000002</v>
      </c>
      <c r="K496" s="355">
        <v>2029.9</v>
      </c>
      <c r="L496" s="355">
        <v>1903</v>
      </c>
      <c r="M496" s="355">
        <v>1.2297199999999999</v>
      </c>
      <c r="N496" s="1"/>
      <c r="O496" s="1"/>
    </row>
    <row r="497" spans="1:15" ht="12.75" customHeight="1">
      <c r="A497" s="30">
        <v>487</v>
      </c>
      <c r="B497" s="384" t="s">
        <v>550</v>
      </c>
      <c r="C497" s="355">
        <v>602.29999999999995</v>
      </c>
      <c r="D497" s="356">
        <v>603.63333333333333</v>
      </c>
      <c r="E497" s="356">
        <v>590.9666666666667</v>
      </c>
      <c r="F497" s="356">
        <v>579.63333333333333</v>
      </c>
      <c r="G497" s="356">
        <v>566.9666666666667</v>
      </c>
      <c r="H497" s="356">
        <v>614.9666666666667</v>
      </c>
      <c r="I497" s="356">
        <v>627.63333333333344</v>
      </c>
      <c r="J497" s="356">
        <v>638.9666666666667</v>
      </c>
      <c r="K497" s="355">
        <v>616.29999999999995</v>
      </c>
      <c r="L497" s="355">
        <v>592.29999999999995</v>
      </c>
      <c r="M497" s="355">
        <v>3.8624900000000002</v>
      </c>
      <c r="N497" s="1"/>
      <c r="O497" s="1"/>
    </row>
    <row r="498" spans="1:15" ht="12.75" customHeight="1">
      <c r="A498" s="30">
        <v>488</v>
      </c>
      <c r="B498" s="384" t="s">
        <v>549</v>
      </c>
      <c r="C498" s="355">
        <v>3764.55</v>
      </c>
      <c r="D498" s="356">
        <v>3768.5</v>
      </c>
      <c r="E498" s="356">
        <v>3721.05</v>
      </c>
      <c r="F498" s="356">
        <v>3677.55</v>
      </c>
      <c r="G498" s="356">
        <v>3630.1000000000004</v>
      </c>
      <c r="H498" s="356">
        <v>3812</v>
      </c>
      <c r="I498" s="356">
        <v>3859.45</v>
      </c>
      <c r="J498" s="356">
        <v>3902.95</v>
      </c>
      <c r="K498" s="355">
        <v>3815.95</v>
      </c>
      <c r="L498" s="355">
        <v>3725</v>
      </c>
      <c r="M498" s="355">
        <v>4.6940000000000003E-2</v>
      </c>
      <c r="N498" s="1"/>
      <c r="O498" s="1"/>
    </row>
    <row r="499" spans="1:15" ht="12.75" customHeight="1">
      <c r="A499" s="30">
        <v>489</v>
      </c>
      <c r="B499" s="384" t="s">
        <v>213</v>
      </c>
      <c r="C499" s="355">
        <v>1183.1500000000001</v>
      </c>
      <c r="D499" s="356">
        <v>1186.0166666666667</v>
      </c>
      <c r="E499" s="356">
        <v>1166.8333333333333</v>
      </c>
      <c r="F499" s="356">
        <v>1150.5166666666667</v>
      </c>
      <c r="G499" s="356">
        <v>1131.3333333333333</v>
      </c>
      <c r="H499" s="356">
        <v>1202.3333333333333</v>
      </c>
      <c r="I499" s="356">
        <v>1221.5166666666667</v>
      </c>
      <c r="J499" s="356">
        <v>1237.8333333333333</v>
      </c>
      <c r="K499" s="355">
        <v>1205.2</v>
      </c>
      <c r="L499" s="355">
        <v>1169.7</v>
      </c>
      <c r="M499" s="355">
        <v>6.3536000000000001</v>
      </c>
      <c r="N499" s="1"/>
      <c r="O499" s="1"/>
    </row>
    <row r="500" spans="1:15" ht="12.75" customHeight="1">
      <c r="A500" s="30">
        <v>490</v>
      </c>
      <c r="B500" s="384" t="s">
        <v>554</v>
      </c>
      <c r="C500" s="355">
        <v>2399.5500000000002</v>
      </c>
      <c r="D500" s="356">
        <v>2416</v>
      </c>
      <c r="E500" s="356">
        <v>2374.5500000000002</v>
      </c>
      <c r="F500" s="356">
        <v>2349.5500000000002</v>
      </c>
      <c r="G500" s="356">
        <v>2308.1000000000004</v>
      </c>
      <c r="H500" s="356">
        <v>2441</v>
      </c>
      <c r="I500" s="356">
        <v>2482.4499999999998</v>
      </c>
      <c r="J500" s="356">
        <v>2507.4499999999998</v>
      </c>
      <c r="K500" s="355">
        <v>2457.4499999999998</v>
      </c>
      <c r="L500" s="355">
        <v>2391</v>
      </c>
      <c r="M500" s="355">
        <v>1.34789</v>
      </c>
      <c r="N500" s="1"/>
      <c r="O500" s="1"/>
    </row>
    <row r="501" spans="1:15" ht="12.75" customHeight="1">
      <c r="A501" s="30">
        <v>491</v>
      </c>
      <c r="B501" s="384" t="s">
        <v>558</v>
      </c>
      <c r="C501" s="355">
        <v>7975.7</v>
      </c>
      <c r="D501" s="356">
        <v>8008.7333333333336</v>
      </c>
      <c r="E501" s="356">
        <v>7869.2166666666672</v>
      </c>
      <c r="F501" s="356">
        <v>7762.7333333333336</v>
      </c>
      <c r="G501" s="356">
        <v>7623.2166666666672</v>
      </c>
      <c r="H501" s="356">
        <v>8115.2166666666672</v>
      </c>
      <c r="I501" s="356">
        <v>8254.7333333333336</v>
      </c>
      <c r="J501" s="356">
        <v>8361.2166666666672</v>
      </c>
      <c r="K501" s="355">
        <v>8148.25</v>
      </c>
      <c r="L501" s="355">
        <v>7902.25</v>
      </c>
      <c r="M501" s="355">
        <v>5.0500000000000003E-2</v>
      </c>
      <c r="N501" s="1"/>
      <c r="O501" s="1"/>
    </row>
    <row r="502" spans="1:15" ht="12.75" customHeight="1">
      <c r="A502" s="30">
        <v>492</v>
      </c>
      <c r="B502" s="384" t="s">
        <v>559</v>
      </c>
      <c r="C502" s="355">
        <v>189.05</v>
      </c>
      <c r="D502" s="356">
        <v>186.91666666666666</v>
      </c>
      <c r="E502" s="356">
        <v>183.83333333333331</v>
      </c>
      <c r="F502" s="356">
        <v>178.61666666666665</v>
      </c>
      <c r="G502" s="356">
        <v>175.5333333333333</v>
      </c>
      <c r="H502" s="356">
        <v>192.13333333333333</v>
      </c>
      <c r="I502" s="356">
        <v>195.21666666666664</v>
      </c>
      <c r="J502" s="356">
        <v>200.43333333333334</v>
      </c>
      <c r="K502" s="355">
        <v>190</v>
      </c>
      <c r="L502" s="355">
        <v>181.7</v>
      </c>
      <c r="M502" s="355">
        <v>21.373550000000002</v>
      </c>
      <c r="N502" s="1"/>
      <c r="O502" s="1"/>
    </row>
    <row r="503" spans="1:15" ht="12.75" customHeight="1">
      <c r="A503" s="30">
        <v>493</v>
      </c>
      <c r="B503" s="384" t="s">
        <v>560</v>
      </c>
      <c r="C503" s="355">
        <v>143.1</v>
      </c>
      <c r="D503" s="356">
        <v>143.61666666666665</v>
      </c>
      <c r="E503" s="356">
        <v>141.43333333333328</v>
      </c>
      <c r="F503" s="356">
        <v>139.76666666666662</v>
      </c>
      <c r="G503" s="356">
        <v>137.58333333333326</v>
      </c>
      <c r="H503" s="356">
        <v>145.2833333333333</v>
      </c>
      <c r="I503" s="356">
        <v>147.46666666666664</v>
      </c>
      <c r="J503" s="356">
        <v>149.13333333333333</v>
      </c>
      <c r="K503" s="355">
        <v>145.80000000000001</v>
      </c>
      <c r="L503" s="355">
        <v>141.94999999999999</v>
      </c>
      <c r="M503" s="355">
        <v>10.349259999999999</v>
      </c>
      <c r="N503" s="1"/>
      <c r="O503" s="1"/>
    </row>
    <row r="504" spans="1:15" ht="12.75" customHeight="1">
      <c r="A504" s="30">
        <v>494</v>
      </c>
      <c r="B504" s="384" t="s">
        <v>561</v>
      </c>
      <c r="C504" s="355">
        <v>494.75</v>
      </c>
      <c r="D504" s="356">
        <v>498.61666666666662</v>
      </c>
      <c r="E504" s="356">
        <v>487.33333333333326</v>
      </c>
      <c r="F504" s="356">
        <v>479.91666666666663</v>
      </c>
      <c r="G504" s="356">
        <v>468.63333333333327</v>
      </c>
      <c r="H504" s="356">
        <v>506.03333333333325</v>
      </c>
      <c r="I504" s="356">
        <v>517.31666666666661</v>
      </c>
      <c r="J504" s="356">
        <v>524.73333333333323</v>
      </c>
      <c r="K504" s="355">
        <v>509.9</v>
      </c>
      <c r="L504" s="355">
        <v>491.2</v>
      </c>
      <c r="M504" s="355">
        <v>0.54422000000000004</v>
      </c>
      <c r="N504" s="1"/>
      <c r="O504" s="1"/>
    </row>
    <row r="505" spans="1:15" ht="12.75" customHeight="1">
      <c r="A505" s="30">
        <v>495</v>
      </c>
      <c r="B505" s="384" t="s">
        <v>282</v>
      </c>
      <c r="C505" s="355">
        <v>1833.85</v>
      </c>
      <c r="D505" s="356">
        <v>1838.8666666666668</v>
      </c>
      <c r="E505" s="356">
        <v>1808.7333333333336</v>
      </c>
      <c r="F505" s="356">
        <v>1783.6166666666668</v>
      </c>
      <c r="G505" s="356">
        <v>1753.4833333333336</v>
      </c>
      <c r="H505" s="356">
        <v>1863.9833333333336</v>
      </c>
      <c r="I505" s="356">
        <v>1894.1166666666668</v>
      </c>
      <c r="J505" s="356">
        <v>1919.2333333333336</v>
      </c>
      <c r="K505" s="355">
        <v>1869</v>
      </c>
      <c r="L505" s="355">
        <v>1813.75</v>
      </c>
      <c r="M505" s="355">
        <v>0.67915000000000003</v>
      </c>
      <c r="N505" s="1"/>
      <c r="O505" s="1"/>
    </row>
    <row r="506" spans="1:15" ht="12.75" customHeight="1">
      <c r="A506" s="30">
        <v>496</v>
      </c>
      <c r="B506" s="384" t="s">
        <v>214</v>
      </c>
      <c r="C506" s="355">
        <v>576.65</v>
      </c>
      <c r="D506" s="356">
        <v>575.16666666666663</v>
      </c>
      <c r="E506" s="356">
        <v>567.93333333333328</v>
      </c>
      <c r="F506" s="356">
        <v>559.2166666666667</v>
      </c>
      <c r="G506" s="356">
        <v>551.98333333333335</v>
      </c>
      <c r="H506" s="356">
        <v>583.88333333333321</v>
      </c>
      <c r="I506" s="356">
        <v>591.11666666666656</v>
      </c>
      <c r="J506" s="356">
        <v>599.83333333333314</v>
      </c>
      <c r="K506" s="355">
        <v>582.4</v>
      </c>
      <c r="L506" s="355">
        <v>566.45000000000005</v>
      </c>
      <c r="M506" s="355">
        <v>104.60101</v>
      </c>
      <c r="N506" s="1"/>
      <c r="O506" s="1"/>
    </row>
    <row r="507" spans="1:15" ht="12.75" customHeight="1">
      <c r="A507" s="30">
        <v>497</v>
      </c>
      <c r="B507" s="384" t="s">
        <v>562</v>
      </c>
      <c r="C507" s="355">
        <v>393.75</v>
      </c>
      <c r="D507" s="356">
        <v>394.65000000000003</v>
      </c>
      <c r="E507" s="356">
        <v>390.55000000000007</v>
      </c>
      <c r="F507" s="356">
        <v>387.35</v>
      </c>
      <c r="G507" s="356">
        <v>383.25000000000006</v>
      </c>
      <c r="H507" s="356">
        <v>397.85000000000008</v>
      </c>
      <c r="I507" s="356">
        <v>401.9500000000001</v>
      </c>
      <c r="J507" s="356">
        <v>405.15000000000009</v>
      </c>
      <c r="K507" s="355">
        <v>398.75</v>
      </c>
      <c r="L507" s="355">
        <v>391.45</v>
      </c>
      <c r="M507" s="355">
        <v>2.35283</v>
      </c>
      <c r="N507" s="1"/>
      <c r="O507" s="1"/>
    </row>
    <row r="508" spans="1:15" ht="12.75" customHeight="1">
      <c r="A508" s="30">
        <v>498</v>
      </c>
      <c r="B508" s="384" t="s">
        <v>283</v>
      </c>
      <c r="C508" s="355">
        <v>13.35</v>
      </c>
      <c r="D508" s="356">
        <v>13.35</v>
      </c>
      <c r="E508" s="356">
        <v>13.1</v>
      </c>
      <c r="F508" s="356">
        <v>12.85</v>
      </c>
      <c r="G508" s="356">
        <v>12.6</v>
      </c>
      <c r="H508" s="356">
        <v>13.6</v>
      </c>
      <c r="I508" s="356">
        <v>13.85</v>
      </c>
      <c r="J508" s="356">
        <v>14.1</v>
      </c>
      <c r="K508" s="355">
        <v>13.6</v>
      </c>
      <c r="L508" s="355">
        <v>13.1</v>
      </c>
      <c r="M508" s="355">
        <v>1087.61671</v>
      </c>
      <c r="N508" s="1"/>
      <c r="O508" s="1"/>
    </row>
    <row r="509" spans="1:15" ht="12.75" customHeight="1">
      <c r="A509" s="30">
        <v>499</v>
      </c>
      <c r="B509" s="384" t="s">
        <v>215</v>
      </c>
      <c r="C509" s="355">
        <v>289.60000000000002</v>
      </c>
      <c r="D509" s="356">
        <v>289.31666666666666</v>
      </c>
      <c r="E509" s="356">
        <v>285.2833333333333</v>
      </c>
      <c r="F509" s="356">
        <v>280.96666666666664</v>
      </c>
      <c r="G509" s="356">
        <v>276.93333333333328</v>
      </c>
      <c r="H509" s="356">
        <v>293.63333333333333</v>
      </c>
      <c r="I509" s="356">
        <v>297.66666666666674</v>
      </c>
      <c r="J509" s="356">
        <v>301.98333333333335</v>
      </c>
      <c r="K509" s="355">
        <v>293.35000000000002</v>
      </c>
      <c r="L509" s="355">
        <v>285</v>
      </c>
      <c r="M509" s="355">
        <v>78.735399999999998</v>
      </c>
      <c r="N509" s="1"/>
      <c r="O509" s="1"/>
    </row>
    <row r="510" spans="1:15" ht="12.75" customHeight="1">
      <c r="A510" s="30">
        <v>500</v>
      </c>
      <c r="B510" s="384" t="s">
        <v>563</v>
      </c>
      <c r="C510" s="355">
        <v>424.1</v>
      </c>
      <c r="D510" s="356">
        <v>424.11666666666662</v>
      </c>
      <c r="E510" s="356">
        <v>419.23333333333323</v>
      </c>
      <c r="F510" s="356">
        <v>414.36666666666662</v>
      </c>
      <c r="G510" s="356">
        <v>409.48333333333323</v>
      </c>
      <c r="H510" s="356">
        <v>428.98333333333323</v>
      </c>
      <c r="I510" s="356">
        <v>433.86666666666656</v>
      </c>
      <c r="J510" s="356">
        <v>438.73333333333323</v>
      </c>
      <c r="K510" s="355">
        <v>429</v>
      </c>
      <c r="L510" s="355">
        <v>419.25</v>
      </c>
      <c r="M510" s="355">
        <v>8.3012899999999998</v>
      </c>
      <c r="N510" s="1"/>
      <c r="O510" s="1"/>
    </row>
    <row r="511" spans="1:15" ht="12.75" customHeight="1">
      <c r="A511" s="30">
        <v>501</v>
      </c>
      <c r="B511" s="384" t="s">
        <v>564</v>
      </c>
      <c r="C511" s="355">
        <v>1739.85</v>
      </c>
      <c r="D511" s="356">
        <v>1734.7</v>
      </c>
      <c r="E511" s="356">
        <v>1720</v>
      </c>
      <c r="F511" s="356">
        <v>1700.1499999999999</v>
      </c>
      <c r="G511" s="356">
        <v>1685.4499999999998</v>
      </c>
      <c r="H511" s="356">
        <v>1754.5500000000002</v>
      </c>
      <c r="I511" s="356">
        <v>1769.2500000000005</v>
      </c>
      <c r="J511" s="356">
        <v>1789.1000000000004</v>
      </c>
      <c r="K511" s="355">
        <v>1749.4</v>
      </c>
      <c r="L511" s="355">
        <v>1714.85</v>
      </c>
      <c r="M511" s="355">
        <v>0.81957999999999998</v>
      </c>
      <c r="N511" s="1"/>
      <c r="O511" s="1"/>
    </row>
    <row r="512" spans="1:15" ht="12.75" customHeight="1">
      <c r="A512" s="303"/>
      <c r="B512" s="303"/>
      <c r="C512" s="304"/>
      <c r="D512" s="304"/>
      <c r="E512" s="304"/>
      <c r="F512" s="304"/>
      <c r="G512" s="304"/>
      <c r="H512" s="304"/>
      <c r="I512" s="304"/>
      <c r="J512" s="303"/>
      <c r="K512" s="303"/>
      <c r="L512" s="303"/>
      <c r="M512" s="305"/>
      <c r="N512" s="1"/>
      <c r="O512" s="1"/>
    </row>
    <row r="513" spans="1:15" ht="12.75" customHeight="1">
      <c r="A513" s="303"/>
      <c r="B513" s="303"/>
      <c r="C513" s="304"/>
      <c r="D513" s="304"/>
      <c r="E513" s="304"/>
      <c r="F513" s="304"/>
      <c r="G513" s="304"/>
      <c r="H513" s="304"/>
      <c r="I513" s="304"/>
      <c r="J513" s="303"/>
      <c r="K513" s="303"/>
      <c r="L513" s="303"/>
      <c r="M513" s="305"/>
      <c r="N513" s="1"/>
      <c r="O513" s="1"/>
    </row>
    <row r="514" spans="1:15" ht="12.75" customHeight="1">
      <c r="A514" s="303"/>
      <c r="B514" s="303"/>
      <c r="C514" s="304"/>
      <c r="D514" s="304"/>
      <c r="E514" s="304"/>
      <c r="F514" s="304"/>
      <c r="G514" s="304"/>
      <c r="H514" s="304"/>
      <c r="I514" s="304"/>
      <c r="J514" s="303"/>
      <c r="K514" s="303"/>
      <c r="L514" s="303"/>
      <c r="M514" s="305"/>
      <c r="N514" s="1"/>
      <c r="O514" s="1"/>
    </row>
    <row r="515" spans="1:15" ht="12.75" customHeight="1">
      <c r="A515" s="303"/>
      <c r="B515" s="303"/>
      <c r="C515" s="304"/>
      <c r="D515" s="304"/>
      <c r="E515" s="304"/>
      <c r="F515" s="304"/>
      <c r="G515" s="304"/>
      <c r="H515" s="304"/>
      <c r="I515" s="304"/>
      <c r="J515" s="303"/>
      <c r="K515" s="303"/>
      <c r="L515" s="303"/>
      <c r="M515" s="305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C25" sqref="C25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31"/>
      <c r="B5" s="432"/>
      <c r="C5" s="431"/>
      <c r="D5" s="432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88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33" t="s">
        <v>567</v>
      </c>
      <c r="C7" s="432"/>
      <c r="D7" s="7">
        <f>Main!B10</f>
        <v>44594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44593</v>
      </c>
      <c r="B10" s="29">
        <v>539300</v>
      </c>
      <c r="C10" s="28" t="s">
        <v>949</v>
      </c>
      <c r="D10" s="28" t="s">
        <v>950</v>
      </c>
      <c r="E10" s="28" t="s">
        <v>576</v>
      </c>
      <c r="F10" s="87">
        <v>26551</v>
      </c>
      <c r="G10" s="29">
        <v>113.65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44593</v>
      </c>
      <c r="B11" s="29">
        <v>543453</v>
      </c>
      <c r="C11" s="28" t="s">
        <v>951</v>
      </c>
      <c r="D11" s="28" t="s">
        <v>952</v>
      </c>
      <c r="E11" s="28" t="s">
        <v>576</v>
      </c>
      <c r="F11" s="87">
        <v>51000</v>
      </c>
      <c r="G11" s="29">
        <v>45.84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44593</v>
      </c>
      <c r="B12" s="29">
        <v>543453</v>
      </c>
      <c r="C12" s="28" t="s">
        <v>951</v>
      </c>
      <c r="D12" s="28" t="s">
        <v>953</v>
      </c>
      <c r="E12" s="28" t="s">
        <v>576</v>
      </c>
      <c r="F12" s="87">
        <v>147000</v>
      </c>
      <c r="G12" s="29">
        <v>45.71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44593</v>
      </c>
      <c r="B13" s="29">
        <v>543453</v>
      </c>
      <c r="C13" s="28" t="s">
        <v>951</v>
      </c>
      <c r="D13" s="28" t="s">
        <v>954</v>
      </c>
      <c r="E13" s="28" t="s">
        <v>576</v>
      </c>
      <c r="F13" s="87">
        <v>60000</v>
      </c>
      <c r="G13" s="29">
        <v>45.25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44593</v>
      </c>
      <c r="B14" s="29">
        <v>543453</v>
      </c>
      <c r="C14" s="28" t="s">
        <v>951</v>
      </c>
      <c r="D14" s="28" t="s">
        <v>955</v>
      </c>
      <c r="E14" s="28" t="s">
        <v>576</v>
      </c>
      <c r="F14" s="87">
        <v>60000</v>
      </c>
      <c r="G14" s="29">
        <v>45.25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44593</v>
      </c>
      <c r="B15" s="29">
        <v>542721</v>
      </c>
      <c r="C15" s="28" t="s">
        <v>956</v>
      </c>
      <c r="D15" s="28" t="s">
        <v>854</v>
      </c>
      <c r="E15" s="28" t="s">
        <v>576</v>
      </c>
      <c r="F15" s="87">
        <v>111876</v>
      </c>
      <c r="G15" s="29">
        <v>116.25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44593</v>
      </c>
      <c r="B16" s="29">
        <v>540824</v>
      </c>
      <c r="C16" s="28" t="s">
        <v>957</v>
      </c>
      <c r="D16" s="28" t="s">
        <v>958</v>
      </c>
      <c r="E16" s="28" t="s">
        <v>576</v>
      </c>
      <c r="F16" s="87">
        <v>2140000</v>
      </c>
      <c r="G16" s="29">
        <v>46.95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44593</v>
      </c>
      <c r="B17" s="29">
        <v>540824</v>
      </c>
      <c r="C17" s="28" t="s">
        <v>957</v>
      </c>
      <c r="D17" s="28" t="s">
        <v>959</v>
      </c>
      <c r="E17" s="28" t="s">
        <v>577</v>
      </c>
      <c r="F17" s="87">
        <v>2140000</v>
      </c>
      <c r="G17" s="29">
        <v>46.95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44593</v>
      </c>
      <c r="B18" s="29">
        <v>539621</v>
      </c>
      <c r="C18" s="28" t="s">
        <v>960</v>
      </c>
      <c r="D18" s="28" t="s">
        <v>961</v>
      </c>
      <c r="E18" s="28" t="s">
        <v>576</v>
      </c>
      <c r="F18" s="87">
        <v>86586</v>
      </c>
      <c r="G18" s="29">
        <v>48.2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44593</v>
      </c>
      <c r="B19" s="29">
        <v>531752</v>
      </c>
      <c r="C19" s="28" t="s">
        <v>962</v>
      </c>
      <c r="D19" s="28" t="s">
        <v>963</v>
      </c>
      <c r="E19" s="28" t="s">
        <v>577</v>
      </c>
      <c r="F19" s="87">
        <v>5000000</v>
      </c>
      <c r="G19" s="29">
        <v>1.54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44593</v>
      </c>
      <c r="B20" s="29">
        <v>531752</v>
      </c>
      <c r="C20" s="28" t="s">
        <v>962</v>
      </c>
      <c r="D20" s="28" t="s">
        <v>964</v>
      </c>
      <c r="E20" s="28" t="s">
        <v>577</v>
      </c>
      <c r="F20" s="87">
        <v>7634181</v>
      </c>
      <c r="G20" s="29">
        <v>1.54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44593</v>
      </c>
      <c r="B21" s="29">
        <v>530309</v>
      </c>
      <c r="C21" s="28" t="s">
        <v>965</v>
      </c>
      <c r="D21" s="28" t="s">
        <v>854</v>
      </c>
      <c r="E21" s="28" t="s">
        <v>576</v>
      </c>
      <c r="F21" s="87">
        <v>43049</v>
      </c>
      <c r="G21" s="29">
        <v>230.82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44593</v>
      </c>
      <c r="B22" s="29">
        <v>530309</v>
      </c>
      <c r="C22" s="28" t="s">
        <v>965</v>
      </c>
      <c r="D22" s="28" t="s">
        <v>854</v>
      </c>
      <c r="E22" s="28" t="s">
        <v>577</v>
      </c>
      <c r="F22" s="87">
        <v>61849</v>
      </c>
      <c r="G22" s="29">
        <v>228.05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44593</v>
      </c>
      <c r="B23" s="29">
        <v>530309</v>
      </c>
      <c r="C23" s="28" t="s">
        <v>965</v>
      </c>
      <c r="D23" s="28" t="s">
        <v>966</v>
      </c>
      <c r="E23" s="28" t="s">
        <v>577</v>
      </c>
      <c r="F23" s="87">
        <v>128361</v>
      </c>
      <c r="G23" s="29">
        <v>246.95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44593</v>
      </c>
      <c r="B24" s="29">
        <v>526737</v>
      </c>
      <c r="C24" s="28" t="s">
        <v>908</v>
      </c>
      <c r="D24" s="28" t="s">
        <v>909</v>
      </c>
      <c r="E24" s="28" t="s">
        <v>576</v>
      </c>
      <c r="F24" s="87">
        <v>52439</v>
      </c>
      <c r="G24" s="29">
        <v>7.6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44593</v>
      </c>
      <c r="B25" s="29">
        <v>539197</v>
      </c>
      <c r="C25" s="28" t="s">
        <v>967</v>
      </c>
      <c r="D25" s="28" t="s">
        <v>968</v>
      </c>
      <c r="E25" s="28" t="s">
        <v>576</v>
      </c>
      <c r="F25" s="87">
        <v>555300</v>
      </c>
      <c r="G25" s="29">
        <v>1.01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44593</v>
      </c>
      <c r="B26" s="29">
        <v>526473</v>
      </c>
      <c r="C26" s="28" t="s">
        <v>910</v>
      </c>
      <c r="D26" s="28" t="s">
        <v>911</v>
      </c>
      <c r="E26" s="28" t="s">
        <v>576</v>
      </c>
      <c r="F26" s="87">
        <v>225005</v>
      </c>
      <c r="G26" s="29">
        <v>8.77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44593</v>
      </c>
      <c r="B27" s="29">
        <v>526473</v>
      </c>
      <c r="C27" s="28" t="s">
        <v>910</v>
      </c>
      <c r="D27" s="28" t="s">
        <v>854</v>
      </c>
      <c r="E27" s="28" t="s">
        <v>577</v>
      </c>
      <c r="F27" s="87">
        <v>166980</v>
      </c>
      <c r="G27" s="29">
        <v>8.77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44593</v>
      </c>
      <c r="B28" s="29">
        <v>543444</v>
      </c>
      <c r="C28" s="28" t="s">
        <v>969</v>
      </c>
      <c r="D28" s="28" t="s">
        <v>970</v>
      </c>
      <c r="E28" s="28" t="s">
        <v>576</v>
      </c>
      <c r="F28" s="87">
        <v>15000</v>
      </c>
      <c r="G28" s="29">
        <v>34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44593</v>
      </c>
      <c r="B29" s="29">
        <v>533333</v>
      </c>
      <c r="C29" s="28" t="s">
        <v>971</v>
      </c>
      <c r="D29" s="28" t="s">
        <v>886</v>
      </c>
      <c r="E29" s="28" t="s">
        <v>576</v>
      </c>
      <c r="F29" s="87">
        <v>6178</v>
      </c>
      <c r="G29" s="29">
        <v>164.2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44593</v>
      </c>
      <c r="B30" s="29">
        <v>533333</v>
      </c>
      <c r="C30" s="28" t="s">
        <v>971</v>
      </c>
      <c r="D30" s="28" t="s">
        <v>886</v>
      </c>
      <c r="E30" s="28" t="s">
        <v>577</v>
      </c>
      <c r="F30" s="87">
        <v>656178</v>
      </c>
      <c r="G30" s="29">
        <v>162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44593</v>
      </c>
      <c r="B31" s="29">
        <v>539839</v>
      </c>
      <c r="C31" s="28" t="s">
        <v>899</v>
      </c>
      <c r="D31" s="28" t="s">
        <v>972</v>
      </c>
      <c r="E31" s="28" t="s">
        <v>577</v>
      </c>
      <c r="F31" s="87">
        <v>140000</v>
      </c>
      <c r="G31" s="29">
        <v>7.5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44593</v>
      </c>
      <c r="B32" s="29">
        <v>540190</v>
      </c>
      <c r="C32" s="28" t="s">
        <v>912</v>
      </c>
      <c r="D32" s="28" t="s">
        <v>973</v>
      </c>
      <c r="E32" s="28" t="s">
        <v>576</v>
      </c>
      <c r="F32" s="87">
        <v>94415</v>
      </c>
      <c r="G32" s="29">
        <v>12.53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44593</v>
      </c>
      <c r="B33" s="29">
        <v>540190</v>
      </c>
      <c r="C33" s="28" t="s">
        <v>912</v>
      </c>
      <c r="D33" s="28" t="s">
        <v>923</v>
      </c>
      <c r="E33" s="28" t="s">
        <v>577</v>
      </c>
      <c r="F33" s="87">
        <v>95415</v>
      </c>
      <c r="G33" s="29">
        <v>12.53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44593</v>
      </c>
      <c r="B34" s="29">
        <v>540936</v>
      </c>
      <c r="C34" s="28" t="s">
        <v>889</v>
      </c>
      <c r="D34" s="28" t="s">
        <v>865</v>
      </c>
      <c r="E34" s="28" t="s">
        <v>576</v>
      </c>
      <c r="F34" s="87">
        <v>144414</v>
      </c>
      <c r="G34" s="29">
        <v>16.37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44593</v>
      </c>
      <c r="B35" s="29">
        <v>540936</v>
      </c>
      <c r="C35" s="28" t="s">
        <v>889</v>
      </c>
      <c r="D35" s="28" t="s">
        <v>865</v>
      </c>
      <c r="E35" s="28" t="s">
        <v>577</v>
      </c>
      <c r="F35" s="87">
        <v>170263</v>
      </c>
      <c r="G35" s="29">
        <v>16.47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44593</v>
      </c>
      <c r="B36" s="29">
        <v>540936</v>
      </c>
      <c r="C36" s="28" t="s">
        <v>889</v>
      </c>
      <c r="D36" s="28" t="s">
        <v>913</v>
      </c>
      <c r="E36" s="28" t="s">
        <v>576</v>
      </c>
      <c r="F36" s="87">
        <v>54904</v>
      </c>
      <c r="G36" s="29">
        <v>16.3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44593</v>
      </c>
      <c r="B37" s="29">
        <v>540936</v>
      </c>
      <c r="C37" s="28" t="s">
        <v>889</v>
      </c>
      <c r="D37" s="28" t="s">
        <v>913</v>
      </c>
      <c r="E37" s="28" t="s">
        <v>577</v>
      </c>
      <c r="F37" s="87">
        <v>54904</v>
      </c>
      <c r="G37" s="29">
        <v>16.38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44593</v>
      </c>
      <c r="B38" s="29">
        <v>540936</v>
      </c>
      <c r="C38" s="28" t="s">
        <v>889</v>
      </c>
      <c r="D38" s="28" t="s">
        <v>974</v>
      </c>
      <c r="E38" s="28" t="s">
        <v>576</v>
      </c>
      <c r="F38" s="87">
        <v>50760</v>
      </c>
      <c r="G38" s="29">
        <v>16.399999999999999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44593</v>
      </c>
      <c r="B39" s="29">
        <v>542332</v>
      </c>
      <c r="C39" s="28" t="s">
        <v>975</v>
      </c>
      <c r="D39" s="28" t="s">
        <v>976</v>
      </c>
      <c r="E39" s="28" t="s">
        <v>577</v>
      </c>
      <c r="F39" s="87">
        <v>45000</v>
      </c>
      <c r="G39" s="29">
        <v>4.42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44593</v>
      </c>
      <c r="B40" s="29">
        <v>539692</v>
      </c>
      <c r="C40" s="28" t="s">
        <v>977</v>
      </c>
      <c r="D40" s="28" t="s">
        <v>978</v>
      </c>
      <c r="E40" s="28" t="s">
        <v>576</v>
      </c>
      <c r="F40" s="87">
        <v>17000</v>
      </c>
      <c r="G40" s="29">
        <v>13.53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44593</v>
      </c>
      <c r="B41" s="29">
        <v>540377</v>
      </c>
      <c r="C41" s="28" t="s">
        <v>868</v>
      </c>
      <c r="D41" s="28" t="s">
        <v>979</v>
      </c>
      <c r="E41" s="28" t="s">
        <v>576</v>
      </c>
      <c r="F41" s="87">
        <v>18000</v>
      </c>
      <c r="G41" s="29">
        <v>51.1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44593</v>
      </c>
      <c r="B42" s="29">
        <v>540377</v>
      </c>
      <c r="C42" s="28" t="s">
        <v>868</v>
      </c>
      <c r="D42" s="28" t="s">
        <v>980</v>
      </c>
      <c r="E42" s="28" t="s">
        <v>577</v>
      </c>
      <c r="F42" s="87">
        <v>24000</v>
      </c>
      <c r="G42" s="29">
        <v>51.1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44593</v>
      </c>
      <c r="B43" s="29">
        <v>540377</v>
      </c>
      <c r="C43" s="28" t="s">
        <v>868</v>
      </c>
      <c r="D43" s="28" t="s">
        <v>981</v>
      </c>
      <c r="E43" s="28" t="s">
        <v>577</v>
      </c>
      <c r="F43" s="87">
        <v>18000</v>
      </c>
      <c r="G43" s="29">
        <v>51.1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44593</v>
      </c>
      <c r="B44" s="29">
        <v>505737</v>
      </c>
      <c r="C44" s="28" t="s">
        <v>982</v>
      </c>
      <c r="D44" s="28" t="s">
        <v>983</v>
      </c>
      <c r="E44" s="28" t="s">
        <v>577</v>
      </c>
      <c r="F44" s="87">
        <v>26064</v>
      </c>
      <c r="G44" s="29">
        <v>349.5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44593</v>
      </c>
      <c r="B45" s="29">
        <v>539910</v>
      </c>
      <c r="C45" s="28" t="s">
        <v>914</v>
      </c>
      <c r="D45" s="28" t="s">
        <v>984</v>
      </c>
      <c r="E45" s="28" t="s">
        <v>576</v>
      </c>
      <c r="F45" s="87">
        <v>80000</v>
      </c>
      <c r="G45" s="29">
        <v>6.78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44593</v>
      </c>
      <c r="B46" s="29">
        <v>511000</v>
      </c>
      <c r="C46" s="28" t="s">
        <v>915</v>
      </c>
      <c r="D46" s="28" t="s">
        <v>854</v>
      </c>
      <c r="E46" s="28" t="s">
        <v>576</v>
      </c>
      <c r="F46" s="87">
        <v>100000</v>
      </c>
      <c r="G46" s="29">
        <v>4.2699999999999996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44593</v>
      </c>
      <c r="B47" s="29">
        <v>541352</v>
      </c>
      <c r="C47" s="28" t="s">
        <v>985</v>
      </c>
      <c r="D47" s="28" t="s">
        <v>986</v>
      </c>
      <c r="E47" s="28" t="s">
        <v>577</v>
      </c>
      <c r="F47" s="87">
        <v>116000</v>
      </c>
      <c r="G47" s="29">
        <v>76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44593</v>
      </c>
      <c r="B48" s="29">
        <v>541352</v>
      </c>
      <c r="C48" s="28" t="s">
        <v>985</v>
      </c>
      <c r="D48" s="28" t="s">
        <v>987</v>
      </c>
      <c r="E48" s="28" t="s">
        <v>577</v>
      </c>
      <c r="F48" s="87">
        <v>58000</v>
      </c>
      <c r="G48" s="29">
        <v>70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44593</v>
      </c>
      <c r="B49" s="29">
        <v>541352</v>
      </c>
      <c r="C49" s="28" t="s">
        <v>985</v>
      </c>
      <c r="D49" s="28" t="s">
        <v>988</v>
      </c>
      <c r="E49" s="28" t="s">
        <v>577</v>
      </c>
      <c r="F49" s="87">
        <v>58000</v>
      </c>
      <c r="G49" s="29">
        <v>70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44593</v>
      </c>
      <c r="B50" s="29">
        <v>541352</v>
      </c>
      <c r="C50" s="28" t="s">
        <v>985</v>
      </c>
      <c r="D50" s="28" t="s">
        <v>989</v>
      </c>
      <c r="E50" s="28" t="s">
        <v>577</v>
      </c>
      <c r="F50" s="87">
        <v>96000</v>
      </c>
      <c r="G50" s="29">
        <v>70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44593</v>
      </c>
      <c r="B51" s="29">
        <v>539767</v>
      </c>
      <c r="C51" s="28" t="s">
        <v>916</v>
      </c>
      <c r="D51" s="28" t="s">
        <v>917</v>
      </c>
      <c r="E51" s="28" t="s">
        <v>577</v>
      </c>
      <c r="F51" s="87">
        <v>112000</v>
      </c>
      <c r="G51" s="29">
        <v>13.11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44593</v>
      </c>
      <c r="B52" s="29">
        <v>539767</v>
      </c>
      <c r="C52" s="28" t="s">
        <v>916</v>
      </c>
      <c r="D52" s="28" t="s">
        <v>990</v>
      </c>
      <c r="E52" s="28" t="s">
        <v>576</v>
      </c>
      <c r="F52" s="87">
        <v>111988</v>
      </c>
      <c r="G52" s="29">
        <v>13.11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44593</v>
      </c>
      <c r="B53" s="29">
        <v>543207</v>
      </c>
      <c r="C53" s="28" t="s">
        <v>918</v>
      </c>
      <c r="D53" s="28" t="s">
        <v>919</v>
      </c>
      <c r="E53" s="28" t="s">
        <v>576</v>
      </c>
      <c r="F53" s="87">
        <v>23268</v>
      </c>
      <c r="G53" s="29">
        <v>13.11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44593</v>
      </c>
      <c r="B54" s="29">
        <v>543207</v>
      </c>
      <c r="C54" s="28" t="s">
        <v>918</v>
      </c>
      <c r="D54" s="28" t="s">
        <v>919</v>
      </c>
      <c r="E54" s="28" t="s">
        <v>577</v>
      </c>
      <c r="F54" s="87">
        <v>65382</v>
      </c>
      <c r="G54" s="29">
        <v>13.26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44593</v>
      </c>
      <c r="B55" s="29">
        <v>538537</v>
      </c>
      <c r="C55" s="28" t="s">
        <v>991</v>
      </c>
      <c r="D55" s="28" t="s">
        <v>992</v>
      </c>
      <c r="E55" s="28" t="s">
        <v>576</v>
      </c>
      <c r="F55" s="87">
        <v>220000</v>
      </c>
      <c r="G55" s="29">
        <v>2.5299999999999998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44593</v>
      </c>
      <c r="B56" s="29">
        <v>538537</v>
      </c>
      <c r="C56" s="28" t="s">
        <v>991</v>
      </c>
      <c r="D56" s="28" t="s">
        <v>993</v>
      </c>
      <c r="E56" s="28" t="s">
        <v>576</v>
      </c>
      <c r="F56" s="87">
        <v>100000</v>
      </c>
      <c r="G56" s="29">
        <v>2.5299999999999998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44593</v>
      </c>
      <c r="B57" s="29">
        <v>538537</v>
      </c>
      <c r="C57" s="28" t="s">
        <v>991</v>
      </c>
      <c r="D57" s="28" t="s">
        <v>854</v>
      </c>
      <c r="E57" s="28" t="s">
        <v>576</v>
      </c>
      <c r="F57" s="87">
        <v>705000</v>
      </c>
      <c r="G57" s="29">
        <v>2.5299999999999998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44593</v>
      </c>
      <c r="B58" s="29">
        <v>538537</v>
      </c>
      <c r="C58" s="28" t="s">
        <v>991</v>
      </c>
      <c r="D58" s="28" t="s">
        <v>994</v>
      </c>
      <c r="E58" s="28" t="s">
        <v>577</v>
      </c>
      <c r="F58" s="87">
        <v>579494</v>
      </c>
      <c r="G58" s="29">
        <v>2.5299999999999998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44593</v>
      </c>
      <c r="B59" s="29">
        <v>543375</v>
      </c>
      <c r="C59" s="28" t="s">
        <v>995</v>
      </c>
      <c r="D59" s="28" t="s">
        <v>996</v>
      </c>
      <c r="E59" s="28" t="s">
        <v>576</v>
      </c>
      <c r="F59" s="87">
        <v>40000</v>
      </c>
      <c r="G59" s="29">
        <v>26.65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44593</v>
      </c>
      <c r="B60" s="29">
        <v>570005</v>
      </c>
      <c r="C60" s="28" t="s">
        <v>997</v>
      </c>
      <c r="D60" s="28" t="s">
        <v>998</v>
      </c>
      <c r="E60" s="28" t="s">
        <v>576</v>
      </c>
      <c r="F60" s="87">
        <v>500000</v>
      </c>
      <c r="G60" s="29">
        <v>10.77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44593</v>
      </c>
      <c r="B61" s="29">
        <v>538875</v>
      </c>
      <c r="C61" s="28" t="s">
        <v>920</v>
      </c>
      <c r="D61" s="28" t="s">
        <v>999</v>
      </c>
      <c r="E61" s="28" t="s">
        <v>576</v>
      </c>
      <c r="F61" s="87">
        <v>60000</v>
      </c>
      <c r="G61" s="29">
        <v>16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44593</v>
      </c>
      <c r="B62" s="29">
        <v>538875</v>
      </c>
      <c r="C62" s="18" t="s">
        <v>920</v>
      </c>
      <c r="D62" s="18" t="s">
        <v>921</v>
      </c>
      <c r="E62" s="28" t="s">
        <v>577</v>
      </c>
      <c r="F62" s="87">
        <v>90000</v>
      </c>
      <c r="G62" s="29">
        <v>16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44593</v>
      </c>
      <c r="B63" s="29">
        <v>538875</v>
      </c>
      <c r="C63" s="28" t="s">
        <v>920</v>
      </c>
      <c r="D63" s="28" t="s">
        <v>1000</v>
      </c>
      <c r="E63" s="28" t="s">
        <v>577</v>
      </c>
      <c r="F63" s="87">
        <v>55000</v>
      </c>
      <c r="G63" s="29">
        <v>16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44593</v>
      </c>
      <c r="B64" s="29">
        <v>512499</v>
      </c>
      <c r="C64" s="28" t="s">
        <v>1001</v>
      </c>
      <c r="D64" s="28" t="s">
        <v>1002</v>
      </c>
      <c r="E64" s="28" t="s">
        <v>577</v>
      </c>
      <c r="F64" s="87">
        <v>19684059</v>
      </c>
      <c r="G64" s="29">
        <v>0.77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44593</v>
      </c>
      <c r="B65" s="29">
        <v>512499</v>
      </c>
      <c r="C65" s="28" t="s">
        <v>1001</v>
      </c>
      <c r="D65" s="28" t="s">
        <v>861</v>
      </c>
      <c r="E65" s="28" t="s">
        <v>576</v>
      </c>
      <c r="F65" s="87">
        <v>2000000</v>
      </c>
      <c r="G65" s="29">
        <v>0.77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44593</v>
      </c>
      <c r="B66" s="29">
        <v>512499</v>
      </c>
      <c r="C66" s="28" t="s">
        <v>1001</v>
      </c>
      <c r="D66" s="28" t="s">
        <v>861</v>
      </c>
      <c r="E66" s="28" t="s">
        <v>577</v>
      </c>
      <c r="F66" s="87">
        <v>9267000</v>
      </c>
      <c r="G66" s="29">
        <v>0.77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44593</v>
      </c>
      <c r="B67" s="29">
        <v>512499</v>
      </c>
      <c r="C67" s="28" t="s">
        <v>1001</v>
      </c>
      <c r="D67" s="28" t="s">
        <v>854</v>
      </c>
      <c r="E67" s="28" t="s">
        <v>576</v>
      </c>
      <c r="F67" s="87">
        <v>2700000</v>
      </c>
      <c r="G67" s="29">
        <v>0.77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44593</v>
      </c>
      <c r="B68" s="29">
        <v>512499</v>
      </c>
      <c r="C68" s="28" t="s">
        <v>1001</v>
      </c>
      <c r="D68" s="28" t="s">
        <v>1003</v>
      </c>
      <c r="E68" s="28" t="s">
        <v>576</v>
      </c>
      <c r="F68" s="87">
        <v>3577935</v>
      </c>
      <c r="G68" s="29">
        <v>0.77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44593</v>
      </c>
      <c r="B69" s="29">
        <v>512499</v>
      </c>
      <c r="C69" s="28" t="s">
        <v>1001</v>
      </c>
      <c r="D69" s="28" t="s">
        <v>1003</v>
      </c>
      <c r="E69" s="28" t="s">
        <v>577</v>
      </c>
      <c r="F69" s="87">
        <v>7109000</v>
      </c>
      <c r="G69" s="29">
        <v>0.77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44593</v>
      </c>
      <c r="B70" s="29">
        <v>512499</v>
      </c>
      <c r="C70" s="28" t="s">
        <v>1001</v>
      </c>
      <c r="D70" s="28" t="s">
        <v>854</v>
      </c>
      <c r="E70" s="28" t="s">
        <v>577</v>
      </c>
      <c r="F70" s="87">
        <v>20025641</v>
      </c>
      <c r="G70" s="29">
        <v>0.77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44593</v>
      </c>
      <c r="B71" s="29">
        <v>512499</v>
      </c>
      <c r="C71" s="28" t="s">
        <v>1001</v>
      </c>
      <c r="D71" s="28" t="s">
        <v>1004</v>
      </c>
      <c r="E71" s="28" t="s">
        <v>576</v>
      </c>
      <c r="F71" s="87">
        <v>54750000</v>
      </c>
      <c r="G71" s="29">
        <v>0.77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44593</v>
      </c>
      <c r="B72" s="29">
        <v>512499</v>
      </c>
      <c r="C72" s="28" t="s">
        <v>1001</v>
      </c>
      <c r="D72" s="28" t="s">
        <v>964</v>
      </c>
      <c r="E72" s="28" t="s">
        <v>576</v>
      </c>
      <c r="F72" s="87">
        <v>4500038</v>
      </c>
      <c r="G72" s="29">
        <v>0.77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44593</v>
      </c>
      <c r="B73" s="29">
        <v>512499</v>
      </c>
      <c r="C73" s="28" t="s">
        <v>1001</v>
      </c>
      <c r="D73" s="28" t="s">
        <v>964</v>
      </c>
      <c r="E73" s="28" t="s">
        <v>577</v>
      </c>
      <c r="F73" s="87">
        <v>15500000</v>
      </c>
      <c r="G73" s="29">
        <v>0.77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44593</v>
      </c>
      <c r="B74" s="29">
        <v>512499</v>
      </c>
      <c r="C74" s="28" t="s">
        <v>1001</v>
      </c>
      <c r="D74" s="28" t="s">
        <v>1005</v>
      </c>
      <c r="E74" s="28" t="s">
        <v>576</v>
      </c>
      <c r="F74" s="87">
        <v>15000000</v>
      </c>
      <c r="G74" s="29">
        <v>0.77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44593</v>
      </c>
      <c r="B75" s="29">
        <v>512499</v>
      </c>
      <c r="C75" s="28" t="s">
        <v>1001</v>
      </c>
      <c r="D75" s="28" t="s">
        <v>1005</v>
      </c>
      <c r="E75" s="28" t="s">
        <v>577</v>
      </c>
      <c r="F75" s="87">
        <v>24000000</v>
      </c>
      <c r="G75" s="29">
        <v>0.77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44593</v>
      </c>
      <c r="B76" s="29">
        <v>512499</v>
      </c>
      <c r="C76" s="28" t="s">
        <v>1001</v>
      </c>
      <c r="D76" s="28" t="s">
        <v>873</v>
      </c>
      <c r="E76" s="28" t="s">
        <v>576</v>
      </c>
      <c r="F76" s="87">
        <v>11000000</v>
      </c>
      <c r="G76" s="29">
        <v>0.77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44593</v>
      </c>
      <c r="B77" s="29">
        <v>512499</v>
      </c>
      <c r="C77" s="28" t="s">
        <v>1001</v>
      </c>
      <c r="D77" s="28" t="s">
        <v>963</v>
      </c>
      <c r="E77" s="28" t="s">
        <v>577</v>
      </c>
      <c r="F77" s="87">
        <v>11653309</v>
      </c>
      <c r="G77" s="29">
        <v>0.77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44593</v>
      </c>
      <c r="B78" s="29">
        <v>512499</v>
      </c>
      <c r="C78" s="28" t="s">
        <v>1001</v>
      </c>
      <c r="D78" s="28" t="s">
        <v>873</v>
      </c>
      <c r="E78" s="28" t="s">
        <v>577</v>
      </c>
      <c r="F78" s="87">
        <v>12125000</v>
      </c>
      <c r="G78" s="29">
        <v>0.77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44593</v>
      </c>
      <c r="B79" s="29">
        <v>540786</v>
      </c>
      <c r="C79" s="28" t="s">
        <v>922</v>
      </c>
      <c r="D79" s="28" t="s">
        <v>1006</v>
      </c>
      <c r="E79" s="28" t="s">
        <v>576</v>
      </c>
      <c r="F79" s="87">
        <v>260528</v>
      </c>
      <c r="G79" s="29">
        <v>29.3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44593</v>
      </c>
      <c r="B80" s="29">
        <v>540786</v>
      </c>
      <c r="C80" s="28" t="s">
        <v>922</v>
      </c>
      <c r="D80" s="28" t="s">
        <v>854</v>
      </c>
      <c r="E80" s="28" t="s">
        <v>576</v>
      </c>
      <c r="F80" s="87">
        <v>1</v>
      </c>
      <c r="G80" s="29">
        <v>27.8</v>
      </c>
      <c r="H80" s="29" t="s">
        <v>312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44593</v>
      </c>
      <c r="B81" s="29">
        <v>540786</v>
      </c>
      <c r="C81" s="28" t="s">
        <v>922</v>
      </c>
      <c r="D81" s="28" t="s">
        <v>854</v>
      </c>
      <c r="E81" s="28" t="s">
        <v>577</v>
      </c>
      <c r="F81" s="87">
        <v>440001</v>
      </c>
      <c r="G81" s="29">
        <v>29.3</v>
      </c>
      <c r="H81" s="29" t="s">
        <v>312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44593</v>
      </c>
      <c r="B82" s="29">
        <v>540693</v>
      </c>
      <c r="C82" s="28" t="s">
        <v>1007</v>
      </c>
      <c r="D82" s="28" t="s">
        <v>1008</v>
      </c>
      <c r="E82" s="28" t="s">
        <v>577</v>
      </c>
      <c r="F82" s="87">
        <v>62871</v>
      </c>
      <c r="G82" s="29">
        <v>69.03</v>
      </c>
      <c r="H82" s="29" t="s">
        <v>312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44593</v>
      </c>
      <c r="B83" s="29">
        <v>540693</v>
      </c>
      <c r="C83" s="28" t="s">
        <v>1007</v>
      </c>
      <c r="D83" s="28" t="s">
        <v>1009</v>
      </c>
      <c r="E83" s="28" t="s">
        <v>576</v>
      </c>
      <c r="F83" s="87">
        <v>67500</v>
      </c>
      <c r="G83" s="29">
        <v>69</v>
      </c>
      <c r="H83" s="29" t="s">
        <v>312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44593</v>
      </c>
      <c r="B84" s="29">
        <v>512359</v>
      </c>
      <c r="C84" s="28" t="s">
        <v>924</v>
      </c>
      <c r="D84" s="28" t="s">
        <v>854</v>
      </c>
      <c r="E84" s="28" t="s">
        <v>577</v>
      </c>
      <c r="F84" s="87">
        <v>2866638</v>
      </c>
      <c r="G84" s="29">
        <v>1.8</v>
      </c>
      <c r="H84" s="29" t="s">
        <v>312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44593</v>
      </c>
      <c r="B85" s="29">
        <v>540332</v>
      </c>
      <c r="C85" s="28" t="s">
        <v>925</v>
      </c>
      <c r="D85" s="28" t="s">
        <v>927</v>
      </c>
      <c r="E85" s="28" t="s">
        <v>576</v>
      </c>
      <c r="F85" s="87">
        <v>32000</v>
      </c>
      <c r="G85" s="29">
        <v>61.55</v>
      </c>
      <c r="H85" s="29" t="s">
        <v>312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44593</v>
      </c>
      <c r="B86" s="29">
        <v>540332</v>
      </c>
      <c r="C86" s="28" t="s">
        <v>925</v>
      </c>
      <c r="D86" s="28" t="s">
        <v>926</v>
      </c>
      <c r="E86" s="28" t="s">
        <v>577</v>
      </c>
      <c r="F86" s="87">
        <v>90000</v>
      </c>
      <c r="G86" s="29">
        <v>61.48</v>
      </c>
      <c r="H86" s="29" t="s">
        <v>312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44593</v>
      </c>
      <c r="B87" s="29">
        <v>538496</v>
      </c>
      <c r="C87" s="28" t="s">
        <v>885</v>
      </c>
      <c r="D87" s="28" t="s">
        <v>1010</v>
      </c>
      <c r="E87" s="28" t="s">
        <v>577</v>
      </c>
      <c r="F87" s="87">
        <v>69000</v>
      </c>
      <c r="G87" s="29">
        <v>20.5</v>
      </c>
      <c r="H87" s="29" t="s">
        <v>312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44593</v>
      </c>
      <c r="B88" s="29">
        <v>532372</v>
      </c>
      <c r="C88" s="28" t="s">
        <v>1011</v>
      </c>
      <c r="D88" s="28" t="s">
        <v>1012</v>
      </c>
      <c r="E88" s="28" t="s">
        <v>576</v>
      </c>
      <c r="F88" s="87">
        <v>150</v>
      </c>
      <c r="G88" s="29">
        <v>180</v>
      </c>
      <c r="H88" s="29" t="s">
        <v>312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44593</v>
      </c>
      <c r="B89" s="29">
        <v>532372</v>
      </c>
      <c r="C89" s="28" t="s">
        <v>1011</v>
      </c>
      <c r="D89" s="28" t="s">
        <v>1012</v>
      </c>
      <c r="E89" s="28" t="s">
        <v>577</v>
      </c>
      <c r="F89" s="87">
        <v>219401</v>
      </c>
      <c r="G89" s="29">
        <v>184.6</v>
      </c>
      <c r="H89" s="29" t="s">
        <v>312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44593</v>
      </c>
      <c r="B90" s="29">
        <v>540097</v>
      </c>
      <c r="C90" s="28" t="s">
        <v>1013</v>
      </c>
      <c r="D90" s="28" t="s">
        <v>1014</v>
      </c>
      <c r="E90" s="28" t="s">
        <v>577</v>
      </c>
      <c r="F90" s="87">
        <v>25000</v>
      </c>
      <c r="G90" s="29">
        <v>25.25</v>
      </c>
      <c r="H90" s="29" t="s">
        <v>312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44593</v>
      </c>
      <c r="B91" s="29" t="s">
        <v>1015</v>
      </c>
      <c r="C91" s="28" t="s">
        <v>1016</v>
      </c>
      <c r="D91" s="28" t="s">
        <v>1017</v>
      </c>
      <c r="E91" s="28" t="s">
        <v>576</v>
      </c>
      <c r="F91" s="87">
        <v>76000</v>
      </c>
      <c r="G91" s="29">
        <v>55.96</v>
      </c>
      <c r="H91" s="29" t="s">
        <v>862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44593</v>
      </c>
      <c r="B92" s="29" t="s">
        <v>1018</v>
      </c>
      <c r="C92" s="28" t="s">
        <v>1019</v>
      </c>
      <c r="D92" s="28" t="s">
        <v>1020</v>
      </c>
      <c r="E92" s="28" t="s">
        <v>576</v>
      </c>
      <c r="F92" s="87">
        <v>64696</v>
      </c>
      <c r="G92" s="29">
        <v>46.96</v>
      </c>
      <c r="H92" s="29" t="s">
        <v>862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44593</v>
      </c>
      <c r="B93" s="29" t="s">
        <v>900</v>
      </c>
      <c r="C93" s="28" t="s">
        <v>901</v>
      </c>
      <c r="D93" s="28" t="s">
        <v>1021</v>
      </c>
      <c r="E93" s="28" t="s">
        <v>576</v>
      </c>
      <c r="F93" s="87">
        <v>1592042</v>
      </c>
      <c r="G93" s="29">
        <v>47.34</v>
      </c>
      <c r="H93" s="29" t="s">
        <v>862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44593</v>
      </c>
      <c r="B94" s="29" t="s">
        <v>1022</v>
      </c>
      <c r="C94" s="28" t="s">
        <v>1023</v>
      </c>
      <c r="D94" s="28" t="s">
        <v>890</v>
      </c>
      <c r="E94" s="28" t="s">
        <v>576</v>
      </c>
      <c r="F94" s="87">
        <v>25000</v>
      </c>
      <c r="G94" s="29">
        <v>241.85</v>
      </c>
      <c r="H94" s="29" t="s">
        <v>862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44593</v>
      </c>
      <c r="B95" s="29" t="s">
        <v>971</v>
      </c>
      <c r="C95" s="28" t="s">
        <v>1024</v>
      </c>
      <c r="D95" s="28" t="s">
        <v>886</v>
      </c>
      <c r="E95" s="28" t="s">
        <v>576</v>
      </c>
      <c r="F95" s="87">
        <v>719174</v>
      </c>
      <c r="G95" s="29">
        <v>167.11</v>
      </c>
      <c r="H95" s="29" t="s">
        <v>862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44593</v>
      </c>
      <c r="B96" s="29" t="s">
        <v>1025</v>
      </c>
      <c r="C96" s="28" t="s">
        <v>1026</v>
      </c>
      <c r="D96" s="28" t="s">
        <v>1027</v>
      </c>
      <c r="E96" s="28" t="s">
        <v>576</v>
      </c>
      <c r="F96" s="87">
        <v>8032</v>
      </c>
      <c r="G96" s="29">
        <v>368.17</v>
      </c>
      <c r="H96" s="29" t="s">
        <v>862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44593</v>
      </c>
      <c r="B97" s="29" t="s">
        <v>1028</v>
      </c>
      <c r="C97" s="28" t="s">
        <v>1029</v>
      </c>
      <c r="D97" s="28" t="s">
        <v>1030</v>
      </c>
      <c r="E97" s="28" t="s">
        <v>576</v>
      </c>
      <c r="F97" s="87">
        <v>145000</v>
      </c>
      <c r="G97" s="29">
        <v>163.32</v>
      </c>
      <c r="H97" s="29" t="s">
        <v>862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44593</v>
      </c>
      <c r="B98" s="29" t="s">
        <v>1031</v>
      </c>
      <c r="C98" s="28" t="s">
        <v>1032</v>
      </c>
      <c r="D98" s="28" t="s">
        <v>1033</v>
      </c>
      <c r="E98" s="28" t="s">
        <v>576</v>
      </c>
      <c r="F98" s="87">
        <v>40000</v>
      </c>
      <c r="G98" s="29">
        <v>79.41</v>
      </c>
      <c r="H98" s="29" t="s">
        <v>862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44593</v>
      </c>
      <c r="B99" s="29" t="s">
        <v>1034</v>
      </c>
      <c r="C99" s="28" t="s">
        <v>1035</v>
      </c>
      <c r="D99" s="28" t="s">
        <v>1036</v>
      </c>
      <c r="E99" s="28" t="s">
        <v>576</v>
      </c>
      <c r="F99" s="87">
        <v>718338</v>
      </c>
      <c r="G99" s="29">
        <v>7.02</v>
      </c>
      <c r="H99" s="29" t="s">
        <v>862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44593</v>
      </c>
      <c r="B100" s="29" t="s">
        <v>1037</v>
      </c>
      <c r="C100" s="28" t="s">
        <v>1038</v>
      </c>
      <c r="D100" s="28" t="s">
        <v>866</v>
      </c>
      <c r="E100" s="28" t="s">
        <v>576</v>
      </c>
      <c r="F100" s="87">
        <v>165322</v>
      </c>
      <c r="G100" s="29">
        <v>906.96</v>
      </c>
      <c r="H100" s="29" t="s">
        <v>862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44593</v>
      </c>
      <c r="B101" s="29" t="s">
        <v>1037</v>
      </c>
      <c r="C101" s="28" t="s">
        <v>1038</v>
      </c>
      <c r="D101" s="28" t="s">
        <v>1039</v>
      </c>
      <c r="E101" s="28" t="s">
        <v>576</v>
      </c>
      <c r="F101" s="87">
        <v>87201</v>
      </c>
      <c r="G101" s="29">
        <v>906.42</v>
      </c>
      <c r="H101" s="29" t="s">
        <v>862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44593</v>
      </c>
      <c r="B102" s="29" t="s">
        <v>1040</v>
      </c>
      <c r="C102" s="28" t="s">
        <v>1041</v>
      </c>
      <c r="D102" s="28" t="s">
        <v>1042</v>
      </c>
      <c r="E102" s="28" t="s">
        <v>576</v>
      </c>
      <c r="F102" s="87">
        <v>525000</v>
      </c>
      <c r="G102" s="29">
        <v>129.96</v>
      </c>
      <c r="H102" s="29" t="s">
        <v>862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44593</v>
      </c>
      <c r="B103" s="29" t="s">
        <v>1040</v>
      </c>
      <c r="C103" s="28" t="s">
        <v>1041</v>
      </c>
      <c r="D103" s="28" t="s">
        <v>1042</v>
      </c>
      <c r="E103" s="28" t="s">
        <v>576</v>
      </c>
      <c r="F103" s="87">
        <v>750000</v>
      </c>
      <c r="G103" s="29">
        <v>129.51</v>
      </c>
      <c r="H103" s="29" t="s">
        <v>862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44593</v>
      </c>
      <c r="B104" s="29" t="s">
        <v>1043</v>
      </c>
      <c r="C104" s="28" t="s">
        <v>1044</v>
      </c>
      <c r="D104" s="28" t="s">
        <v>886</v>
      </c>
      <c r="E104" s="28" t="s">
        <v>576</v>
      </c>
      <c r="F104" s="87">
        <v>1402367</v>
      </c>
      <c r="G104" s="29">
        <v>24.2</v>
      </c>
      <c r="H104" s="29" t="s">
        <v>862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44593</v>
      </c>
      <c r="B105" s="29" t="s">
        <v>1015</v>
      </c>
      <c r="C105" s="28" t="s">
        <v>1016</v>
      </c>
      <c r="D105" s="28" t="s">
        <v>1017</v>
      </c>
      <c r="E105" s="28" t="s">
        <v>577</v>
      </c>
      <c r="F105" s="87">
        <v>76000</v>
      </c>
      <c r="G105" s="29">
        <v>56.53</v>
      </c>
      <c r="H105" s="29" t="s">
        <v>862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44593</v>
      </c>
      <c r="B106" s="29" t="s">
        <v>1018</v>
      </c>
      <c r="C106" s="28" t="s">
        <v>1019</v>
      </c>
      <c r="D106" s="28" t="s">
        <v>1045</v>
      </c>
      <c r="E106" s="28" t="s">
        <v>577</v>
      </c>
      <c r="F106" s="87">
        <v>61054</v>
      </c>
      <c r="G106" s="29">
        <v>47</v>
      </c>
      <c r="H106" s="29" t="s">
        <v>862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44593</v>
      </c>
      <c r="B107" s="29" t="s">
        <v>928</v>
      </c>
      <c r="C107" s="28" t="s">
        <v>929</v>
      </c>
      <c r="D107" s="28" t="s">
        <v>930</v>
      </c>
      <c r="E107" s="28" t="s">
        <v>577</v>
      </c>
      <c r="F107" s="87">
        <v>1200000</v>
      </c>
      <c r="G107" s="29">
        <v>3.35</v>
      </c>
      <c r="H107" s="29" t="s">
        <v>862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44593</v>
      </c>
      <c r="B108" s="29" t="s">
        <v>900</v>
      </c>
      <c r="C108" s="28" t="s">
        <v>901</v>
      </c>
      <c r="D108" s="28" t="s">
        <v>1021</v>
      </c>
      <c r="E108" s="28" t="s">
        <v>577</v>
      </c>
      <c r="F108" s="87">
        <v>1592042</v>
      </c>
      <c r="G108" s="29">
        <v>47.64</v>
      </c>
      <c r="H108" s="29" t="s">
        <v>862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44593</v>
      </c>
      <c r="B109" s="29" t="s">
        <v>971</v>
      </c>
      <c r="C109" s="28" t="s">
        <v>1024</v>
      </c>
      <c r="D109" s="28" t="s">
        <v>886</v>
      </c>
      <c r="E109" s="28" t="s">
        <v>577</v>
      </c>
      <c r="F109" s="87">
        <v>660136</v>
      </c>
      <c r="G109" s="29">
        <v>164.78</v>
      </c>
      <c r="H109" s="29" t="s">
        <v>862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44593</v>
      </c>
      <c r="B110" s="29" t="s">
        <v>1046</v>
      </c>
      <c r="C110" s="28" t="s">
        <v>1047</v>
      </c>
      <c r="D110" s="28" t="s">
        <v>1048</v>
      </c>
      <c r="E110" s="28" t="s">
        <v>577</v>
      </c>
      <c r="F110" s="87">
        <v>26400</v>
      </c>
      <c r="G110" s="29">
        <v>201.34</v>
      </c>
      <c r="H110" s="29" t="s">
        <v>862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44593</v>
      </c>
      <c r="B111" s="29" t="s">
        <v>1025</v>
      </c>
      <c r="C111" s="28" t="s">
        <v>1026</v>
      </c>
      <c r="D111" s="28" t="s">
        <v>1027</v>
      </c>
      <c r="E111" s="28" t="s">
        <v>577</v>
      </c>
      <c r="F111" s="87">
        <v>425377</v>
      </c>
      <c r="G111" s="29">
        <v>371.43</v>
      </c>
      <c r="H111" s="29" t="s">
        <v>862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44593</v>
      </c>
      <c r="B112" s="29" t="s">
        <v>1031</v>
      </c>
      <c r="C112" s="28" t="s">
        <v>1032</v>
      </c>
      <c r="D112" s="28" t="s">
        <v>1049</v>
      </c>
      <c r="E112" s="28" t="s">
        <v>577</v>
      </c>
      <c r="F112" s="87">
        <v>40000</v>
      </c>
      <c r="G112" s="29">
        <v>78</v>
      </c>
      <c r="H112" s="29" t="s">
        <v>862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44593</v>
      </c>
      <c r="B113" s="29" t="s">
        <v>1034</v>
      </c>
      <c r="C113" s="28" t="s">
        <v>1035</v>
      </c>
      <c r="D113" s="28" t="s">
        <v>1036</v>
      </c>
      <c r="E113" s="28" t="s">
        <v>577</v>
      </c>
      <c r="F113" s="87">
        <v>918338</v>
      </c>
      <c r="G113" s="29">
        <v>7.02</v>
      </c>
      <c r="H113" s="29" t="s">
        <v>862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44593</v>
      </c>
      <c r="B114" s="29" t="s">
        <v>1037</v>
      </c>
      <c r="C114" s="28" t="s">
        <v>1038</v>
      </c>
      <c r="D114" s="28" t="s">
        <v>866</v>
      </c>
      <c r="E114" s="28" t="s">
        <v>577</v>
      </c>
      <c r="F114" s="87">
        <v>159519</v>
      </c>
      <c r="G114" s="29">
        <v>909.95</v>
      </c>
      <c r="H114" s="29" t="s">
        <v>862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44593</v>
      </c>
      <c r="B115" s="29" t="s">
        <v>1037</v>
      </c>
      <c r="C115" s="28" t="s">
        <v>1038</v>
      </c>
      <c r="D115" s="28" t="s">
        <v>1039</v>
      </c>
      <c r="E115" s="28" t="s">
        <v>577</v>
      </c>
      <c r="F115" s="87">
        <v>87201</v>
      </c>
      <c r="G115" s="29">
        <v>906.08</v>
      </c>
      <c r="H115" s="29" t="s">
        <v>862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44593</v>
      </c>
      <c r="B116" s="29" t="s">
        <v>1050</v>
      </c>
      <c r="C116" s="28" t="s">
        <v>1051</v>
      </c>
      <c r="D116" s="28" t="s">
        <v>1052</v>
      </c>
      <c r="E116" s="28" t="s">
        <v>577</v>
      </c>
      <c r="F116" s="87">
        <v>255000</v>
      </c>
      <c r="G116" s="29">
        <v>27.4</v>
      </c>
      <c r="H116" s="29" t="s">
        <v>862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44593</v>
      </c>
      <c r="B117" s="29" t="s">
        <v>1053</v>
      </c>
      <c r="C117" s="28" t="s">
        <v>1054</v>
      </c>
      <c r="D117" s="28" t="s">
        <v>1055</v>
      </c>
      <c r="E117" s="28" t="s">
        <v>577</v>
      </c>
      <c r="F117" s="87">
        <v>33000000</v>
      </c>
      <c r="G117" s="29">
        <v>1.65</v>
      </c>
      <c r="H117" s="29" t="s">
        <v>862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44593</v>
      </c>
      <c r="B118" s="29" t="s">
        <v>1053</v>
      </c>
      <c r="C118" s="28" t="s">
        <v>1054</v>
      </c>
      <c r="D118" s="28" t="s">
        <v>1056</v>
      </c>
      <c r="E118" s="28" t="s">
        <v>577</v>
      </c>
      <c r="F118" s="87">
        <v>19153633</v>
      </c>
      <c r="G118" s="29">
        <v>1.65</v>
      </c>
      <c r="H118" s="29" t="s">
        <v>862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44593</v>
      </c>
      <c r="B119" s="29" t="s">
        <v>1040</v>
      </c>
      <c r="C119" s="28" t="s">
        <v>1041</v>
      </c>
      <c r="D119" s="28" t="s">
        <v>1057</v>
      </c>
      <c r="E119" s="28" t="s">
        <v>577</v>
      </c>
      <c r="F119" s="87">
        <v>393966</v>
      </c>
      <c r="G119" s="29">
        <v>129.37</v>
      </c>
      <c r="H119" s="29" t="s">
        <v>862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44593</v>
      </c>
      <c r="B120" s="29" t="s">
        <v>1040</v>
      </c>
      <c r="C120" s="28" t="s">
        <v>1041</v>
      </c>
      <c r="D120" s="28" t="s">
        <v>1058</v>
      </c>
      <c r="E120" s="28" t="s">
        <v>577</v>
      </c>
      <c r="F120" s="87">
        <v>402164</v>
      </c>
      <c r="G120" s="29">
        <v>130</v>
      </c>
      <c r="H120" s="29" t="s">
        <v>862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44593</v>
      </c>
      <c r="B121" s="29" t="s">
        <v>1043</v>
      </c>
      <c r="C121" s="28" t="s">
        <v>1044</v>
      </c>
      <c r="D121" s="28" t="s">
        <v>886</v>
      </c>
      <c r="E121" s="28" t="s">
        <v>577</v>
      </c>
      <c r="F121" s="87">
        <v>1178276</v>
      </c>
      <c r="G121" s="29">
        <v>24.11</v>
      </c>
      <c r="H121" s="29" t="s">
        <v>862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4"/>
  <sheetViews>
    <sheetView topLeftCell="A4" zoomScale="85" zoomScaleNormal="85" workbookViewId="0">
      <selection activeCell="B26" sqref="B2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87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948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44594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823</v>
      </c>
      <c r="Q9" s="1"/>
      <c r="R9" s="6"/>
      <c r="S9" s="1"/>
      <c r="T9" s="1"/>
      <c r="U9" s="1"/>
      <c r="V9" s="1"/>
      <c r="W9" s="1"/>
      <c r="X9" s="1"/>
    </row>
    <row r="10" spans="1:38" s="252" customFormat="1" ht="12.75" customHeight="1">
      <c r="A10" s="306">
        <v>1</v>
      </c>
      <c r="B10" s="307">
        <v>44582</v>
      </c>
      <c r="C10" s="308"/>
      <c r="D10" s="309" t="s">
        <v>114</v>
      </c>
      <c r="E10" s="310" t="s">
        <v>593</v>
      </c>
      <c r="F10" s="311" t="s">
        <v>869</v>
      </c>
      <c r="G10" s="311">
        <v>1090</v>
      </c>
      <c r="H10" s="310"/>
      <c r="I10" s="312" t="s">
        <v>870</v>
      </c>
      <c r="J10" s="284" t="s">
        <v>594</v>
      </c>
      <c r="K10" s="284"/>
      <c r="L10" s="285"/>
      <c r="M10" s="286"/>
      <c r="N10" s="284"/>
      <c r="O10" s="287"/>
      <c r="P10" s="282">
        <f>VLOOKUP(D10,'MidCap Intra'!B55:C548,2,0)</f>
        <v>1132.8</v>
      </c>
      <c r="Q10" s="251"/>
      <c r="R10" s="251" t="s">
        <v>592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</row>
    <row r="11" spans="1:38" s="252" customFormat="1" ht="12.75" customHeight="1">
      <c r="A11" s="306">
        <v>2</v>
      </c>
      <c r="B11" s="307">
        <v>44582</v>
      </c>
      <c r="C11" s="308"/>
      <c r="D11" s="309" t="s">
        <v>202</v>
      </c>
      <c r="E11" s="310" t="s">
        <v>593</v>
      </c>
      <c r="F11" s="311" t="s">
        <v>871</v>
      </c>
      <c r="G11" s="311">
        <v>3590</v>
      </c>
      <c r="H11" s="310"/>
      <c r="I11" s="312" t="s">
        <v>872</v>
      </c>
      <c r="J11" s="284" t="s">
        <v>594</v>
      </c>
      <c r="K11" s="284"/>
      <c r="L11" s="285"/>
      <c r="M11" s="286"/>
      <c r="N11" s="284"/>
      <c r="O11" s="287"/>
      <c r="P11" s="282">
        <f>VLOOKUP(D11,'MidCap Intra'!B56:C549,2,0)</f>
        <v>3800.65</v>
      </c>
      <c r="Q11" s="251"/>
      <c r="R11" s="251" t="s">
        <v>592</v>
      </c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</row>
    <row r="12" spans="1:38" s="252" customFormat="1" ht="12.75" customHeight="1">
      <c r="A12" s="401">
        <v>3</v>
      </c>
      <c r="B12" s="412">
        <v>44586</v>
      </c>
      <c r="C12" s="402"/>
      <c r="D12" s="403" t="s">
        <v>534</v>
      </c>
      <c r="E12" s="404" t="s">
        <v>593</v>
      </c>
      <c r="F12" s="405">
        <v>1255</v>
      </c>
      <c r="G12" s="405">
        <v>1190</v>
      </c>
      <c r="H12" s="404">
        <v>1320</v>
      </c>
      <c r="I12" s="406" t="s">
        <v>874</v>
      </c>
      <c r="J12" s="407" t="s">
        <v>896</v>
      </c>
      <c r="K12" s="407">
        <f t="shared" ref="K12" si="0">H12-F12</f>
        <v>65</v>
      </c>
      <c r="L12" s="408">
        <f t="shared" ref="L12" si="1">(F12*-0.7)/100</f>
        <v>-8.7850000000000001</v>
      </c>
      <c r="M12" s="409">
        <f t="shared" ref="M12" si="2">(K12+L12)/F12</f>
        <v>4.4792828685258967E-2</v>
      </c>
      <c r="N12" s="407" t="s">
        <v>591</v>
      </c>
      <c r="O12" s="410">
        <v>44589</v>
      </c>
      <c r="P12" s="411"/>
      <c r="Q12" s="251"/>
      <c r="R12" s="251" t="s">
        <v>592</v>
      </c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</row>
    <row r="13" spans="1:38" s="252" customFormat="1" ht="12.75" customHeight="1">
      <c r="A13" s="365">
        <v>4</v>
      </c>
      <c r="B13" s="250">
        <v>44586</v>
      </c>
      <c r="C13" s="366"/>
      <c r="D13" s="367" t="s">
        <v>115</v>
      </c>
      <c r="E13" s="368" t="s">
        <v>593</v>
      </c>
      <c r="F13" s="369">
        <v>2500</v>
      </c>
      <c r="G13" s="369">
        <v>2340</v>
      </c>
      <c r="H13" s="368">
        <v>2595</v>
      </c>
      <c r="I13" s="370" t="s">
        <v>875</v>
      </c>
      <c r="J13" s="99" t="s">
        <v>931</v>
      </c>
      <c r="K13" s="99">
        <f t="shared" ref="K13" si="3">H13-F13</f>
        <v>95</v>
      </c>
      <c r="L13" s="100">
        <f t="shared" ref="L13" si="4">(F13*-0.7)/100</f>
        <v>-17.5</v>
      </c>
      <c r="M13" s="101">
        <f t="shared" ref="M13" si="5">(K13+L13)/F13</f>
        <v>3.1E-2</v>
      </c>
      <c r="N13" s="99" t="s">
        <v>591</v>
      </c>
      <c r="O13" s="102">
        <v>44593</v>
      </c>
      <c r="P13" s="371"/>
      <c r="Q13" s="251"/>
      <c r="R13" s="251" t="s">
        <v>592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</row>
    <row r="14" spans="1:38" s="252" customFormat="1" ht="12.75" customHeight="1">
      <c r="A14" s="306">
        <v>5</v>
      </c>
      <c r="B14" s="253">
        <v>44586</v>
      </c>
      <c r="C14" s="308"/>
      <c r="D14" s="309" t="s">
        <v>333</v>
      </c>
      <c r="E14" s="310" t="s">
        <v>593</v>
      </c>
      <c r="F14" s="311" t="s">
        <v>876</v>
      </c>
      <c r="G14" s="311">
        <v>815</v>
      </c>
      <c r="H14" s="310"/>
      <c r="I14" s="312" t="s">
        <v>877</v>
      </c>
      <c r="J14" s="284" t="s">
        <v>594</v>
      </c>
      <c r="K14" s="284"/>
      <c r="L14" s="285"/>
      <c r="M14" s="286"/>
      <c r="N14" s="284"/>
      <c r="O14" s="287"/>
      <c r="P14" s="282">
        <f>VLOOKUP(D14,'MidCap Intra'!B61:C554,2,0)</f>
        <v>879.6</v>
      </c>
      <c r="Q14" s="251"/>
      <c r="R14" s="251" t="s">
        <v>592</v>
      </c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</row>
    <row r="15" spans="1:38" s="252" customFormat="1" ht="12.75" customHeight="1">
      <c r="A15" s="306">
        <v>6</v>
      </c>
      <c r="B15" s="253">
        <v>44586</v>
      </c>
      <c r="C15" s="308"/>
      <c r="D15" s="309" t="s">
        <v>207</v>
      </c>
      <c r="E15" s="310" t="s">
        <v>593</v>
      </c>
      <c r="F15" s="311" t="s">
        <v>883</v>
      </c>
      <c r="G15" s="311">
        <v>995</v>
      </c>
      <c r="H15" s="310"/>
      <c r="I15" s="312" t="s">
        <v>884</v>
      </c>
      <c r="J15" s="284" t="s">
        <v>594</v>
      </c>
      <c r="K15" s="284"/>
      <c r="L15" s="285"/>
      <c r="M15" s="286"/>
      <c r="N15" s="284"/>
      <c r="O15" s="287"/>
      <c r="P15" s="282">
        <f>VLOOKUP(D15,'MidCap Intra'!B62:C555,2,0)</f>
        <v>1060.4000000000001</v>
      </c>
      <c r="Q15" s="251"/>
      <c r="R15" s="251" t="s">
        <v>592</v>
      </c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</row>
    <row r="16" spans="1:38" ht="13.9" customHeight="1">
      <c r="A16" s="401">
        <v>7</v>
      </c>
      <c r="B16" s="412">
        <v>44588</v>
      </c>
      <c r="C16" s="402"/>
      <c r="D16" s="403" t="s">
        <v>193</v>
      </c>
      <c r="E16" s="404" t="s">
        <v>593</v>
      </c>
      <c r="F16" s="405">
        <v>2360</v>
      </c>
      <c r="G16" s="405">
        <v>2200</v>
      </c>
      <c r="H16" s="404">
        <v>2467.5</v>
      </c>
      <c r="I16" s="406" t="s">
        <v>888</v>
      </c>
      <c r="J16" s="407" t="s">
        <v>897</v>
      </c>
      <c r="K16" s="407">
        <f t="shared" ref="K16:K17" si="6">H16-F16</f>
        <v>107.5</v>
      </c>
      <c r="L16" s="408">
        <f t="shared" ref="L16:L17" si="7">(F16*-0.7)/100</f>
        <v>-16.52</v>
      </c>
      <c r="M16" s="409">
        <f t="shared" ref="M16:M17" si="8">(K16+L16)/F16</f>
        <v>3.8550847457627123E-2</v>
      </c>
      <c r="N16" s="407" t="s">
        <v>591</v>
      </c>
      <c r="O16" s="410">
        <v>44589</v>
      </c>
      <c r="P16" s="411"/>
      <c r="Q16" s="1"/>
      <c r="R16" s="251" t="s">
        <v>595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3.9" customHeight="1">
      <c r="A17" s="415">
        <v>8</v>
      </c>
      <c r="B17" s="250">
        <v>44589</v>
      </c>
      <c r="C17" s="416"/>
      <c r="D17" s="417" t="s">
        <v>132</v>
      </c>
      <c r="E17" s="418" t="s">
        <v>593</v>
      </c>
      <c r="F17" s="291">
        <v>1860</v>
      </c>
      <c r="G17" s="291">
        <v>1695</v>
      </c>
      <c r="H17" s="418">
        <v>1900</v>
      </c>
      <c r="I17" s="419" t="s">
        <v>891</v>
      </c>
      <c r="J17" s="99" t="s">
        <v>636</v>
      </c>
      <c r="K17" s="99">
        <f t="shared" si="6"/>
        <v>40</v>
      </c>
      <c r="L17" s="100">
        <f t="shared" si="7"/>
        <v>-13.02</v>
      </c>
      <c r="M17" s="101">
        <f t="shared" si="8"/>
        <v>1.4505376344086022E-2</v>
      </c>
      <c r="N17" s="99" t="s">
        <v>591</v>
      </c>
      <c r="O17" s="102">
        <v>44593</v>
      </c>
      <c r="P17" s="371"/>
      <c r="Q17" s="1"/>
      <c r="R17" s="251" t="s">
        <v>592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3.9" customHeight="1">
      <c r="A18" s="393"/>
      <c r="B18" s="394"/>
      <c r="C18" s="395"/>
      <c r="D18" s="396"/>
      <c r="E18" s="397"/>
      <c r="F18" s="398"/>
      <c r="G18" s="398"/>
      <c r="H18" s="397"/>
      <c r="I18" s="399"/>
      <c r="J18" s="400"/>
      <c r="K18" s="393"/>
      <c r="L18" s="394"/>
      <c r="M18" s="395"/>
      <c r="N18" s="396"/>
      <c r="O18" s="397"/>
      <c r="P18" s="256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4.25" customHeight="1">
      <c r="A19" s="111"/>
      <c r="B19" s="112"/>
      <c r="C19" s="113"/>
      <c r="D19" s="114"/>
      <c r="E19" s="115"/>
      <c r="F19" s="115"/>
      <c r="H19" s="115"/>
      <c r="I19" s="116"/>
      <c r="J19" s="117"/>
      <c r="K19" s="117"/>
      <c r="L19" s="118"/>
      <c r="M19" s="119"/>
      <c r="N19" s="120"/>
      <c r="O19" s="121"/>
      <c r="P19" s="122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111"/>
      <c r="B20" s="112"/>
      <c r="C20" s="113"/>
      <c r="D20" s="114"/>
      <c r="E20" s="115"/>
      <c r="F20" s="115"/>
      <c r="G20" s="111"/>
      <c r="H20" s="115"/>
      <c r="I20" s="116"/>
      <c r="J20" s="117"/>
      <c r="K20" s="117"/>
      <c r="L20" s="118"/>
      <c r="M20" s="119"/>
      <c r="N20" s="120"/>
      <c r="O20" s="121"/>
      <c r="P20" s="122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23" t="s">
        <v>596</v>
      </c>
      <c r="B21" s="124"/>
      <c r="C21" s="125"/>
      <c r="D21" s="126"/>
      <c r="E21" s="127"/>
      <c r="F21" s="127"/>
      <c r="G21" s="127"/>
      <c r="H21" s="127"/>
      <c r="I21" s="127"/>
      <c r="J21" s="128"/>
      <c r="K21" s="127"/>
      <c r="L21" s="129"/>
      <c r="M21" s="56"/>
      <c r="N21" s="128"/>
      <c r="O21" s="125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30" t="s">
        <v>597</v>
      </c>
      <c r="B22" s="123"/>
      <c r="C22" s="123"/>
      <c r="D22" s="123"/>
      <c r="E22" s="41"/>
      <c r="F22" s="131" t="s">
        <v>598</v>
      </c>
      <c r="G22" s="6"/>
      <c r="H22" s="6"/>
      <c r="I22" s="6"/>
      <c r="J22" s="132"/>
      <c r="K22" s="133"/>
      <c r="L22" s="133"/>
      <c r="M22" s="134"/>
      <c r="N22" s="1"/>
      <c r="O22" s="135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23" t="s">
        <v>599</v>
      </c>
      <c r="B23" s="123"/>
      <c r="C23" s="123"/>
      <c r="D23" s="123" t="s">
        <v>860</v>
      </c>
      <c r="E23" s="6"/>
      <c r="F23" s="131" t="s">
        <v>600</v>
      </c>
      <c r="G23" s="6"/>
      <c r="H23" s="6"/>
      <c r="I23" s="6"/>
      <c r="J23" s="132"/>
      <c r="K23" s="133"/>
      <c r="L23" s="133"/>
      <c r="M23" s="134"/>
      <c r="N23" s="1"/>
      <c r="O23" s="135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23"/>
      <c r="B24" s="123"/>
      <c r="C24" s="123"/>
      <c r="D24" s="123"/>
      <c r="E24" s="6"/>
      <c r="F24" s="6"/>
      <c r="G24" s="6"/>
      <c r="H24" s="6"/>
      <c r="I24" s="6"/>
      <c r="J24" s="136"/>
      <c r="K24" s="133"/>
      <c r="L24" s="133"/>
      <c r="M24" s="6"/>
      <c r="N24" s="137"/>
      <c r="O24" s="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.75" customHeight="1">
      <c r="A25" s="1"/>
      <c r="B25" s="138" t="s">
        <v>601</v>
      </c>
      <c r="C25" s="138"/>
      <c r="D25" s="138"/>
      <c r="E25" s="138"/>
      <c r="F25" s="139"/>
      <c r="G25" s="6"/>
      <c r="H25" s="6"/>
      <c r="I25" s="140"/>
      <c r="J25" s="141"/>
      <c r="K25" s="142"/>
      <c r="L25" s="141"/>
      <c r="M25" s="6"/>
      <c r="N25" s="1"/>
      <c r="O25" s="1"/>
      <c r="P25" s="1"/>
      <c r="R25" s="56"/>
      <c r="S25" s="1"/>
      <c r="T25" s="1"/>
      <c r="U25" s="1"/>
      <c r="V25" s="1"/>
      <c r="W25" s="1"/>
      <c r="X25" s="1"/>
      <c r="Y25" s="1"/>
      <c r="Z25" s="1"/>
    </row>
    <row r="26" spans="1:38" ht="38.25" customHeight="1">
      <c r="A26" s="95" t="s">
        <v>16</v>
      </c>
      <c r="B26" s="96" t="s">
        <v>568</v>
      </c>
      <c r="C26" s="98"/>
      <c r="D26" s="97" t="s">
        <v>579</v>
      </c>
      <c r="E26" s="96" t="s">
        <v>580</v>
      </c>
      <c r="F26" s="96" t="s">
        <v>581</v>
      </c>
      <c r="G26" s="96" t="s">
        <v>602</v>
      </c>
      <c r="H26" s="96" t="s">
        <v>583</v>
      </c>
      <c r="I26" s="96" t="s">
        <v>584</v>
      </c>
      <c r="J26" s="96" t="s">
        <v>585</v>
      </c>
      <c r="K26" s="96" t="s">
        <v>603</v>
      </c>
      <c r="L26" s="144" t="s">
        <v>587</v>
      </c>
      <c r="M26" s="98" t="s">
        <v>588</v>
      </c>
      <c r="N26" s="95" t="s">
        <v>589</v>
      </c>
      <c r="O26" s="336" t="s">
        <v>590</v>
      </c>
      <c r="P26" s="288"/>
      <c r="Q26" s="1"/>
      <c r="R26" s="333"/>
      <c r="S26" s="333"/>
      <c r="T26" s="333"/>
      <c r="U26" s="303"/>
      <c r="V26" s="303"/>
      <c r="W26" s="303"/>
      <c r="X26" s="303"/>
      <c r="Y26" s="303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s="263" customFormat="1" ht="15" customHeight="1">
      <c r="A27" s="326">
        <v>1</v>
      </c>
      <c r="B27" s="253">
        <v>44586</v>
      </c>
      <c r="C27" s="327"/>
      <c r="D27" s="328" t="s">
        <v>309</v>
      </c>
      <c r="E27" s="256" t="s">
        <v>593</v>
      </c>
      <c r="F27" s="256" t="s">
        <v>882</v>
      </c>
      <c r="G27" s="256">
        <v>595</v>
      </c>
      <c r="H27" s="256"/>
      <c r="I27" s="256" t="s">
        <v>863</v>
      </c>
      <c r="J27" s="329" t="s">
        <v>594</v>
      </c>
      <c r="K27" s="329"/>
      <c r="L27" s="330"/>
      <c r="M27" s="331"/>
      <c r="N27" s="329"/>
      <c r="O27" s="381"/>
      <c r="P27" s="334"/>
      <c r="Q27" s="334"/>
      <c r="R27" s="335" t="s">
        <v>595</v>
      </c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332"/>
      <c r="AJ27" s="302"/>
      <c r="AK27" s="302"/>
      <c r="AL27" s="302"/>
    </row>
    <row r="28" spans="1:38" s="263" customFormat="1" ht="15" customHeight="1">
      <c r="A28" s="326">
        <v>2</v>
      </c>
      <c r="B28" s="253">
        <v>44589</v>
      </c>
      <c r="C28" s="327"/>
      <c r="D28" s="328" t="s">
        <v>180</v>
      </c>
      <c r="E28" s="256" t="s">
        <v>593</v>
      </c>
      <c r="F28" s="256" t="s">
        <v>892</v>
      </c>
      <c r="G28" s="256">
        <v>39.9</v>
      </c>
      <c r="H28" s="256"/>
      <c r="I28" s="256" t="s">
        <v>893</v>
      </c>
      <c r="J28" s="329" t="s">
        <v>594</v>
      </c>
      <c r="K28" s="329"/>
      <c r="L28" s="330"/>
      <c r="M28" s="331"/>
      <c r="N28" s="329"/>
      <c r="O28" s="381"/>
      <c r="P28" s="334"/>
      <c r="Q28" s="334"/>
      <c r="R28" s="335" t="s">
        <v>592</v>
      </c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251"/>
      <c r="AI28" s="332"/>
      <c r="AJ28" s="302"/>
      <c r="AK28" s="302"/>
      <c r="AL28" s="302"/>
    </row>
    <row r="29" spans="1:38" s="263" customFormat="1" ht="15" customHeight="1">
      <c r="A29" s="337">
        <v>3</v>
      </c>
      <c r="B29" s="250">
        <v>44593</v>
      </c>
      <c r="C29" s="292"/>
      <c r="D29" s="338" t="s">
        <v>937</v>
      </c>
      <c r="E29" s="291" t="s">
        <v>593</v>
      </c>
      <c r="F29" s="291">
        <v>1955</v>
      </c>
      <c r="G29" s="291">
        <v>1880</v>
      </c>
      <c r="H29" s="291">
        <v>1997.5</v>
      </c>
      <c r="I29" s="291" t="s">
        <v>938</v>
      </c>
      <c r="J29" s="99" t="s">
        <v>636</v>
      </c>
      <c r="K29" s="99">
        <f t="shared" ref="K29" si="9">H29-F29</f>
        <v>42.5</v>
      </c>
      <c r="L29" s="100">
        <f>(F29*-0.07)/100</f>
        <v>-1.3685000000000003</v>
      </c>
      <c r="M29" s="101">
        <f t="shared" ref="M29" si="10">(K29+L29)/F29</f>
        <v>2.1039130434782609E-2</v>
      </c>
      <c r="N29" s="99" t="s">
        <v>591</v>
      </c>
      <c r="O29" s="102">
        <v>44593</v>
      </c>
      <c r="P29" s="334"/>
      <c r="Q29" s="334"/>
      <c r="R29" s="335" t="s">
        <v>592</v>
      </c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1"/>
      <c r="AH29" s="251"/>
      <c r="AI29" s="332"/>
      <c r="AJ29" s="302"/>
      <c r="AK29" s="302"/>
      <c r="AL29" s="302"/>
    </row>
    <row r="30" spans="1:38" s="263" customFormat="1" ht="15" customHeight="1">
      <c r="A30" s="326">
        <v>4</v>
      </c>
      <c r="B30" s="253">
        <v>44593</v>
      </c>
      <c r="C30" s="327"/>
      <c r="D30" s="328" t="s">
        <v>137</v>
      </c>
      <c r="E30" s="256" t="s">
        <v>593</v>
      </c>
      <c r="F30" s="256" t="s">
        <v>939</v>
      </c>
      <c r="G30" s="256">
        <v>839</v>
      </c>
      <c r="H30" s="256"/>
      <c r="I30" s="256" t="s">
        <v>940</v>
      </c>
      <c r="J30" s="329" t="s">
        <v>594</v>
      </c>
      <c r="K30" s="329"/>
      <c r="L30" s="330"/>
      <c r="M30" s="331"/>
      <c r="N30" s="329"/>
      <c r="O30" s="381"/>
      <c r="P30" s="334"/>
      <c r="Q30" s="334"/>
      <c r="R30" s="335" t="s">
        <v>592</v>
      </c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332"/>
      <c r="AJ30" s="302"/>
      <c r="AK30" s="302"/>
      <c r="AL30" s="302"/>
    </row>
    <row r="31" spans="1:38" s="263" customFormat="1" ht="15" customHeight="1">
      <c r="A31" s="326">
        <v>5</v>
      </c>
      <c r="B31" s="253">
        <v>44593</v>
      </c>
      <c r="C31" s="327"/>
      <c r="D31" s="328" t="s">
        <v>51</v>
      </c>
      <c r="E31" s="256" t="s">
        <v>593</v>
      </c>
      <c r="F31" s="256" t="s">
        <v>941</v>
      </c>
      <c r="G31" s="256">
        <v>364</v>
      </c>
      <c r="H31" s="256"/>
      <c r="I31" s="256" t="s">
        <v>942</v>
      </c>
      <c r="J31" s="329" t="s">
        <v>594</v>
      </c>
      <c r="K31" s="329"/>
      <c r="L31" s="330"/>
      <c r="M31" s="331"/>
      <c r="N31" s="329"/>
      <c r="O31" s="381"/>
      <c r="P31" s="334"/>
      <c r="Q31" s="334"/>
      <c r="R31" s="335" t="s">
        <v>592</v>
      </c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332"/>
      <c r="AJ31" s="302"/>
      <c r="AK31" s="302"/>
      <c r="AL31" s="302"/>
    </row>
    <row r="32" spans="1:38" s="263" customFormat="1" ht="15" customHeight="1">
      <c r="A32" s="326">
        <v>6</v>
      </c>
      <c r="B32" s="253">
        <v>44593</v>
      </c>
      <c r="C32" s="327"/>
      <c r="D32" s="328" t="s">
        <v>391</v>
      </c>
      <c r="E32" s="256" t="s">
        <v>593</v>
      </c>
      <c r="F32" s="256" t="s">
        <v>943</v>
      </c>
      <c r="G32" s="256">
        <v>122</v>
      </c>
      <c r="H32" s="256"/>
      <c r="I32" s="256" t="s">
        <v>944</v>
      </c>
      <c r="J32" s="329" t="s">
        <v>594</v>
      </c>
      <c r="K32" s="329"/>
      <c r="L32" s="330"/>
      <c r="M32" s="331"/>
      <c r="N32" s="329"/>
      <c r="O32" s="381"/>
      <c r="P32" s="334"/>
      <c r="Q32" s="334"/>
      <c r="R32" s="335" t="s">
        <v>595</v>
      </c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332"/>
      <c r="AJ32" s="302"/>
      <c r="AK32" s="302"/>
      <c r="AL32" s="302"/>
    </row>
    <row r="33" spans="1:38" s="263" customFormat="1" ht="15" customHeight="1">
      <c r="A33" s="326">
        <v>7</v>
      </c>
      <c r="B33" s="253">
        <v>44593</v>
      </c>
      <c r="C33" s="327"/>
      <c r="D33" s="328" t="s">
        <v>416</v>
      </c>
      <c r="E33" s="256" t="s">
        <v>593</v>
      </c>
      <c r="F33" s="256" t="s">
        <v>945</v>
      </c>
      <c r="G33" s="256">
        <v>3250</v>
      </c>
      <c r="H33" s="256"/>
      <c r="I33" s="256" t="s">
        <v>946</v>
      </c>
      <c r="J33" s="329" t="s">
        <v>594</v>
      </c>
      <c r="K33" s="329"/>
      <c r="L33" s="330"/>
      <c r="M33" s="331"/>
      <c r="N33" s="329"/>
      <c r="O33" s="381"/>
      <c r="P33" s="334"/>
      <c r="Q33" s="334"/>
      <c r="R33" s="335" t="s">
        <v>595</v>
      </c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332"/>
      <c r="AJ33" s="302"/>
      <c r="AK33" s="302"/>
      <c r="AL33" s="302"/>
    </row>
    <row r="34" spans="1:38" s="276" customFormat="1" ht="15" customHeight="1">
      <c r="K34" s="257"/>
      <c r="L34" s="289"/>
      <c r="M34" s="357"/>
      <c r="N34" s="257"/>
      <c r="O34" s="300"/>
      <c r="P34" s="1"/>
      <c r="Q34" s="1"/>
      <c r="R34" s="35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359"/>
      <c r="AJ34" s="358"/>
      <c r="AK34" s="358"/>
      <c r="AL34" s="358"/>
    </row>
    <row r="35" spans="1:38" ht="15" customHeight="1">
      <c r="A35" s="344"/>
      <c r="B35" s="345"/>
      <c r="C35" s="346"/>
      <c r="D35" s="347"/>
      <c r="E35" s="348"/>
      <c r="F35" s="348"/>
      <c r="G35" s="348"/>
      <c r="H35" s="348"/>
      <c r="I35" s="348"/>
      <c r="J35" s="349"/>
      <c r="K35" s="349"/>
      <c r="L35" s="350"/>
      <c r="M35" s="351"/>
      <c r="N35" s="349"/>
      <c r="O35" s="352"/>
      <c r="P35" s="1"/>
      <c r="Q35" s="1"/>
      <c r="R35" s="353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44.25" customHeight="1">
      <c r="A36" s="123" t="s">
        <v>596</v>
      </c>
      <c r="B36" s="146"/>
      <c r="C36" s="146"/>
      <c r="D36" s="1"/>
      <c r="E36" s="6"/>
      <c r="F36" s="6"/>
      <c r="G36" s="6"/>
      <c r="H36" s="6" t="s">
        <v>608</v>
      </c>
      <c r="I36" s="6"/>
      <c r="J36" s="6"/>
      <c r="K36" s="119"/>
      <c r="L36" s="148"/>
      <c r="M36" s="119"/>
      <c r="N36" s="120"/>
      <c r="O36" s="119"/>
      <c r="P36" s="1"/>
      <c r="Q36" s="1"/>
      <c r="R36" s="6"/>
      <c r="S36" s="1"/>
      <c r="T36" s="1"/>
      <c r="U36" s="1"/>
      <c r="V36" s="1"/>
      <c r="W36" s="1"/>
      <c r="X36" s="1"/>
      <c r="Y36" s="1"/>
      <c r="Z36" s="1"/>
      <c r="AA36" s="1"/>
      <c r="AB36" s="1"/>
      <c r="AC36" s="305"/>
      <c r="AD36" s="305"/>
      <c r="AE36" s="305"/>
      <c r="AF36" s="305"/>
      <c r="AG36" s="305"/>
      <c r="AH36" s="305"/>
    </row>
    <row r="37" spans="1:38" ht="12.75" customHeight="1">
      <c r="A37" s="130" t="s">
        <v>597</v>
      </c>
      <c r="B37" s="123"/>
      <c r="C37" s="123"/>
      <c r="D37" s="123"/>
      <c r="E37" s="41"/>
      <c r="F37" s="131" t="s">
        <v>598</v>
      </c>
      <c r="G37" s="56"/>
      <c r="H37" s="41"/>
      <c r="I37" s="56"/>
      <c r="J37" s="6"/>
      <c r="K37" s="149"/>
      <c r="L37" s="150"/>
      <c r="M37" s="6"/>
      <c r="N37" s="113"/>
      <c r="O37" s="151"/>
      <c r="P37" s="4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4.25" customHeight="1">
      <c r="A38" s="130"/>
      <c r="B38" s="123"/>
      <c r="C38" s="123"/>
      <c r="D38" s="123"/>
      <c r="E38" s="6"/>
      <c r="F38" s="131" t="s">
        <v>600</v>
      </c>
      <c r="G38" s="56"/>
      <c r="H38" s="41"/>
      <c r="I38" s="56"/>
      <c r="J38" s="6"/>
      <c r="K38" s="149"/>
      <c r="L38" s="150"/>
      <c r="M38" s="6"/>
      <c r="N38" s="113"/>
      <c r="O38" s="151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4.25" customHeight="1">
      <c r="A39" s="123"/>
      <c r="B39" s="123"/>
      <c r="C39" s="123"/>
      <c r="D39" s="123"/>
      <c r="E39" s="6"/>
      <c r="F39" s="6"/>
      <c r="G39" s="6"/>
      <c r="H39" s="6"/>
      <c r="I39" s="6"/>
      <c r="J39" s="136"/>
      <c r="K39" s="133"/>
      <c r="L39" s="134"/>
      <c r="M39" s="6"/>
      <c r="N39" s="137"/>
      <c r="O39" s="1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.75" customHeight="1">
      <c r="A40" s="152" t="s">
        <v>609</v>
      </c>
      <c r="B40" s="152"/>
      <c r="C40" s="152"/>
      <c r="D40" s="152"/>
      <c r="E40" s="6"/>
      <c r="F40" s="6"/>
      <c r="G40" s="6"/>
      <c r="H40" s="6"/>
      <c r="I40" s="6"/>
      <c r="J40" s="6"/>
      <c r="K40" s="6"/>
      <c r="L40" s="6"/>
      <c r="M40" s="6"/>
      <c r="N40" s="6"/>
      <c r="O40" s="2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38.25" customHeight="1">
      <c r="A41" s="96" t="s">
        <v>16</v>
      </c>
      <c r="B41" s="96" t="s">
        <v>568</v>
      </c>
      <c r="C41" s="96"/>
      <c r="D41" s="97" t="s">
        <v>579</v>
      </c>
      <c r="E41" s="96" t="s">
        <v>580</v>
      </c>
      <c r="F41" s="96" t="s">
        <v>581</v>
      </c>
      <c r="G41" s="96" t="s">
        <v>602</v>
      </c>
      <c r="H41" s="96" t="s">
        <v>583</v>
      </c>
      <c r="I41" s="96" t="s">
        <v>584</v>
      </c>
      <c r="J41" s="95" t="s">
        <v>585</v>
      </c>
      <c r="K41" s="153" t="s">
        <v>610</v>
      </c>
      <c r="L41" s="98" t="s">
        <v>587</v>
      </c>
      <c r="M41" s="153" t="s">
        <v>611</v>
      </c>
      <c r="N41" s="96" t="s">
        <v>612</v>
      </c>
      <c r="O41" s="95" t="s">
        <v>589</v>
      </c>
      <c r="P41" s="97" t="s">
        <v>590</v>
      </c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s="252" customFormat="1" ht="13.5" customHeight="1">
      <c r="A42" s="339">
        <v>1</v>
      </c>
      <c r="B42" s="340">
        <v>44593</v>
      </c>
      <c r="C42" s="376"/>
      <c r="D42" s="376" t="s">
        <v>932</v>
      </c>
      <c r="E42" s="339" t="s">
        <v>593</v>
      </c>
      <c r="F42" s="339">
        <v>2414</v>
      </c>
      <c r="G42" s="339">
        <v>238</v>
      </c>
      <c r="H42" s="343">
        <v>2380</v>
      </c>
      <c r="I42" s="343" t="s">
        <v>933</v>
      </c>
      <c r="J42" s="354" t="s">
        <v>859</v>
      </c>
      <c r="K42" s="343">
        <f t="shared" ref="K42" si="11">H42-F42</f>
        <v>-34</v>
      </c>
      <c r="L42" s="372">
        <f t="shared" ref="L42" si="12">(H42*N42)*0.07%</f>
        <v>624.75000000000011</v>
      </c>
      <c r="M42" s="373">
        <f t="shared" ref="M42" si="13">(K42*N42)-L42</f>
        <v>-13374.75</v>
      </c>
      <c r="N42" s="343">
        <v>375</v>
      </c>
      <c r="O42" s="374" t="s">
        <v>604</v>
      </c>
      <c r="P42" s="375">
        <v>44228</v>
      </c>
      <c r="Q42" s="254"/>
      <c r="R42" s="259" t="s">
        <v>592</v>
      </c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8"/>
      <c r="AG42" s="253"/>
      <c r="AH42" s="301"/>
      <c r="AI42" s="301"/>
      <c r="AJ42" s="282"/>
      <c r="AK42" s="282"/>
      <c r="AL42" s="282"/>
    </row>
    <row r="43" spans="1:38" s="252" customFormat="1" ht="13.5" customHeight="1">
      <c r="A43" s="256"/>
      <c r="B43" s="253"/>
      <c r="C43" s="382"/>
      <c r="D43" s="382"/>
      <c r="E43" s="256"/>
      <c r="F43" s="256"/>
      <c r="G43" s="256"/>
      <c r="H43" s="257"/>
      <c r="I43" s="257"/>
      <c r="J43" s="329"/>
      <c r="K43" s="257"/>
      <c r="L43" s="289"/>
      <c r="M43" s="290"/>
      <c r="N43" s="257"/>
      <c r="O43" s="420"/>
      <c r="P43" s="300"/>
      <c r="Q43" s="254"/>
      <c r="R43" s="259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348"/>
      <c r="AG43" s="345"/>
      <c r="AH43" s="254"/>
      <c r="AI43" s="254"/>
      <c r="AJ43" s="348"/>
      <c r="AK43" s="348"/>
      <c r="AL43" s="348"/>
    </row>
    <row r="44" spans="1:38" s="252" customFormat="1" ht="13.5" customHeight="1">
      <c r="A44" s="256"/>
      <c r="B44" s="253"/>
      <c r="C44" s="382"/>
      <c r="D44" s="382"/>
      <c r="E44" s="256"/>
      <c r="F44" s="256"/>
      <c r="G44" s="256"/>
      <c r="H44" s="257"/>
      <c r="I44" s="257"/>
      <c r="J44" s="329"/>
      <c r="K44" s="257"/>
      <c r="L44" s="289"/>
      <c r="M44" s="290"/>
      <c r="N44" s="257"/>
      <c r="O44" s="299"/>
      <c r="P44" s="300"/>
      <c r="Q44" s="254"/>
      <c r="R44" s="259"/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348"/>
      <c r="AG44" s="345"/>
      <c r="AH44" s="254"/>
      <c r="AI44" s="254"/>
      <c r="AJ44" s="348"/>
      <c r="AK44" s="348"/>
      <c r="AL44" s="348"/>
    </row>
    <row r="45" spans="1:38" ht="13.5" customHeight="1">
      <c r="A45" s="111"/>
      <c r="B45" s="112"/>
      <c r="C45" s="146"/>
      <c r="D45" s="154"/>
      <c r="E45" s="155"/>
      <c r="F45" s="111"/>
      <c r="G45" s="111"/>
      <c r="H45" s="111"/>
      <c r="I45" s="147"/>
      <c r="J45" s="147"/>
      <c r="K45" s="147"/>
      <c r="L45" s="147"/>
      <c r="M45" s="147"/>
      <c r="N45" s="147"/>
      <c r="O45" s="147"/>
      <c r="P45" s="147"/>
      <c r="Q45" s="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2.75" customHeight="1">
      <c r="A46" s="156"/>
      <c r="B46" s="112"/>
      <c r="C46" s="113"/>
      <c r="D46" s="157"/>
      <c r="E46" s="116"/>
      <c r="F46" s="116"/>
      <c r="G46" s="116"/>
      <c r="H46" s="116"/>
      <c r="I46" s="116"/>
      <c r="J46" s="6"/>
      <c r="K46" s="116"/>
      <c r="L46" s="116"/>
      <c r="M46" s="6"/>
      <c r="N46" s="1"/>
      <c r="O46" s="113"/>
      <c r="P46" s="41"/>
      <c r="Q46" s="4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158" t="s">
        <v>614</v>
      </c>
      <c r="B47" s="158"/>
      <c r="C47" s="158"/>
      <c r="D47" s="158"/>
      <c r="E47" s="159"/>
      <c r="F47" s="116"/>
      <c r="G47" s="116"/>
      <c r="H47" s="116"/>
      <c r="I47" s="116"/>
      <c r="J47" s="1"/>
      <c r="K47" s="6"/>
      <c r="L47" s="6"/>
      <c r="M47" s="6"/>
      <c r="N47" s="1"/>
      <c r="O47" s="1"/>
      <c r="P47" s="41"/>
      <c r="Q47" s="4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41"/>
      <c r="AG47" s="41"/>
      <c r="AH47" s="41"/>
      <c r="AI47" s="41"/>
      <c r="AJ47" s="41"/>
      <c r="AK47" s="41"/>
      <c r="AL47" s="41"/>
    </row>
    <row r="48" spans="1:38" ht="38.25" customHeight="1">
      <c r="A48" s="96" t="s">
        <v>16</v>
      </c>
      <c r="B48" s="96" t="s">
        <v>568</v>
      </c>
      <c r="C48" s="96"/>
      <c r="D48" s="97" t="s">
        <v>579</v>
      </c>
      <c r="E48" s="96" t="s">
        <v>580</v>
      </c>
      <c r="F48" s="96" t="s">
        <v>581</v>
      </c>
      <c r="G48" s="96" t="s">
        <v>602</v>
      </c>
      <c r="H48" s="96" t="s">
        <v>583</v>
      </c>
      <c r="I48" s="96" t="s">
        <v>584</v>
      </c>
      <c r="J48" s="95" t="s">
        <v>585</v>
      </c>
      <c r="K48" s="95" t="s">
        <v>615</v>
      </c>
      <c r="L48" s="98" t="s">
        <v>587</v>
      </c>
      <c r="M48" s="153" t="s">
        <v>611</v>
      </c>
      <c r="N48" s="96" t="s">
        <v>612</v>
      </c>
      <c r="O48" s="96" t="s">
        <v>589</v>
      </c>
      <c r="P48" s="97" t="s">
        <v>590</v>
      </c>
      <c r="Q48" s="4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41"/>
      <c r="AG48" s="41"/>
      <c r="AH48" s="41"/>
      <c r="AI48" s="41"/>
      <c r="AJ48" s="41"/>
      <c r="AK48" s="41"/>
      <c r="AL48" s="41"/>
    </row>
    <row r="49" spans="1:38" s="252" customFormat="1" ht="12.75" customHeight="1">
      <c r="A49" s="446">
        <v>1</v>
      </c>
      <c r="B49" s="448">
        <v>44586</v>
      </c>
      <c r="C49" s="327"/>
      <c r="D49" s="389" t="s">
        <v>878</v>
      </c>
      <c r="E49" s="256" t="s">
        <v>593</v>
      </c>
      <c r="F49" s="256" t="s">
        <v>880</v>
      </c>
      <c r="G49" s="256"/>
      <c r="H49" s="256"/>
      <c r="I49" s="257"/>
      <c r="J49" s="440" t="s">
        <v>594</v>
      </c>
      <c r="K49" s="390"/>
      <c r="L49" s="330"/>
      <c r="M49" s="440"/>
      <c r="N49" s="442"/>
      <c r="O49" s="444"/>
      <c r="P49" s="440"/>
      <c r="Q49" s="254"/>
      <c r="R49" s="255" t="s">
        <v>592</v>
      </c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K49" s="251"/>
      <c r="AL49" s="251"/>
    </row>
    <row r="50" spans="1:38" s="252" customFormat="1" ht="12.75" customHeight="1">
      <c r="A50" s="447"/>
      <c r="B50" s="449"/>
      <c r="C50" s="327"/>
      <c r="D50" s="389" t="s">
        <v>879</v>
      </c>
      <c r="E50" s="256" t="s">
        <v>858</v>
      </c>
      <c r="F50" s="256" t="s">
        <v>881</v>
      </c>
      <c r="G50" s="256"/>
      <c r="H50" s="256"/>
      <c r="I50" s="257"/>
      <c r="J50" s="441"/>
      <c r="K50" s="390"/>
      <c r="L50" s="330"/>
      <c r="M50" s="441"/>
      <c r="N50" s="443"/>
      <c r="O50" s="445"/>
      <c r="P50" s="441"/>
      <c r="Q50" s="254"/>
      <c r="R50" s="255" t="s">
        <v>592</v>
      </c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</row>
    <row r="51" spans="1:38" s="252" customFormat="1" ht="12.75" customHeight="1">
      <c r="A51" s="339">
        <v>2</v>
      </c>
      <c r="B51" s="340">
        <v>44592</v>
      </c>
      <c r="C51" s="341"/>
      <c r="D51" s="342" t="s">
        <v>902</v>
      </c>
      <c r="E51" s="339" t="s">
        <v>593</v>
      </c>
      <c r="F51" s="339">
        <v>107.5</v>
      </c>
      <c r="G51" s="339">
        <v>60</v>
      </c>
      <c r="H51" s="339">
        <v>57.5</v>
      </c>
      <c r="I51" s="343" t="s">
        <v>903</v>
      </c>
      <c r="J51" s="354" t="s">
        <v>867</v>
      </c>
      <c r="K51" s="343">
        <f t="shared" ref="K51" si="14">H51-F51</f>
        <v>-50</v>
      </c>
      <c r="L51" s="372">
        <v>100</v>
      </c>
      <c r="M51" s="373">
        <f t="shared" ref="M51" si="15">(K51*N51)-L51</f>
        <v>-2600</v>
      </c>
      <c r="N51" s="343">
        <v>50</v>
      </c>
      <c r="O51" s="374" t="s">
        <v>604</v>
      </c>
      <c r="P51" s="375">
        <v>44228</v>
      </c>
      <c r="Q51" s="254"/>
      <c r="R51" s="255" t="s">
        <v>595</v>
      </c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251"/>
      <c r="AJ51" s="251"/>
      <c r="AK51" s="251"/>
      <c r="AL51" s="251"/>
    </row>
    <row r="52" spans="1:38" s="252" customFormat="1" ht="12.75" customHeight="1">
      <c r="A52" s="256">
        <v>3</v>
      </c>
      <c r="B52" s="253">
        <v>44592</v>
      </c>
      <c r="C52" s="327"/>
      <c r="D52" s="389" t="s">
        <v>904</v>
      </c>
      <c r="E52" s="256" t="s">
        <v>593</v>
      </c>
      <c r="F52" s="256" t="s">
        <v>905</v>
      </c>
      <c r="G52" s="256">
        <v>17</v>
      </c>
      <c r="H52" s="256"/>
      <c r="I52" s="257" t="s">
        <v>906</v>
      </c>
      <c r="J52" s="413" t="s">
        <v>594</v>
      </c>
      <c r="K52" s="390"/>
      <c r="L52" s="330"/>
      <c r="M52" s="329"/>
      <c r="N52" s="329"/>
      <c r="O52" s="391"/>
      <c r="P52" s="392"/>
      <c r="Q52" s="254"/>
      <c r="R52" s="255" t="s">
        <v>592</v>
      </c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251"/>
      <c r="AJ52" s="251"/>
      <c r="AK52" s="251"/>
      <c r="AL52" s="251"/>
    </row>
    <row r="53" spans="1:38" s="252" customFormat="1" ht="12.75" customHeight="1">
      <c r="A53" s="339">
        <v>4</v>
      </c>
      <c r="B53" s="340">
        <v>44592</v>
      </c>
      <c r="C53" s="341"/>
      <c r="D53" s="342" t="s">
        <v>907</v>
      </c>
      <c r="E53" s="339" t="s">
        <v>593</v>
      </c>
      <c r="F53" s="339">
        <v>57.5</v>
      </c>
      <c r="G53" s="339">
        <v>38</v>
      </c>
      <c r="H53" s="339">
        <v>40</v>
      </c>
      <c r="I53" s="343" t="s">
        <v>864</v>
      </c>
      <c r="J53" s="354" t="s">
        <v>947</v>
      </c>
      <c r="K53" s="343">
        <f t="shared" ref="K53" si="16">H53-F53</f>
        <v>-17.5</v>
      </c>
      <c r="L53" s="372">
        <v>100</v>
      </c>
      <c r="M53" s="373">
        <f t="shared" ref="M53" si="17">(K53*N53)-L53</f>
        <v>-4475</v>
      </c>
      <c r="N53" s="343">
        <v>250</v>
      </c>
      <c r="O53" s="374" t="s">
        <v>604</v>
      </c>
      <c r="P53" s="375">
        <v>44228</v>
      </c>
      <c r="Q53" s="254"/>
      <c r="R53" s="255" t="s">
        <v>592</v>
      </c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251"/>
      <c r="AL53" s="251"/>
    </row>
    <row r="54" spans="1:38" s="252" customFormat="1" ht="12.75" customHeight="1">
      <c r="A54" s="450">
        <v>5</v>
      </c>
      <c r="B54" s="452">
        <v>44593</v>
      </c>
      <c r="C54" s="292"/>
      <c r="D54" s="377" t="s">
        <v>934</v>
      </c>
      <c r="E54" s="291" t="s">
        <v>593</v>
      </c>
      <c r="F54" s="291">
        <v>202.5</v>
      </c>
      <c r="G54" s="291"/>
      <c r="H54" s="291">
        <v>335</v>
      </c>
      <c r="I54" s="378"/>
      <c r="J54" s="434" t="s">
        <v>936</v>
      </c>
      <c r="K54" s="379">
        <f>H54-F54</f>
        <v>132.5</v>
      </c>
      <c r="L54" s="380">
        <v>100</v>
      </c>
      <c r="M54" s="434">
        <v>4300</v>
      </c>
      <c r="N54" s="434">
        <v>50</v>
      </c>
      <c r="O54" s="436" t="s">
        <v>591</v>
      </c>
      <c r="P54" s="438">
        <v>44593</v>
      </c>
      <c r="Q54" s="254"/>
      <c r="R54" s="255" t="s">
        <v>592</v>
      </c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251"/>
      <c r="AJ54" s="251"/>
      <c r="AK54" s="251"/>
      <c r="AL54" s="251"/>
    </row>
    <row r="55" spans="1:38" s="252" customFormat="1" ht="12.75" customHeight="1">
      <c r="A55" s="451"/>
      <c r="B55" s="453"/>
      <c r="C55" s="292"/>
      <c r="D55" s="377" t="s">
        <v>935</v>
      </c>
      <c r="E55" s="291" t="s">
        <v>858</v>
      </c>
      <c r="F55" s="291">
        <v>102.5</v>
      </c>
      <c r="G55" s="291"/>
      <c r="H55" s="291">
        <v>145</v>
      </c>
      <c r="I55" s="378"/>
      <c r="J55" s="435"/>
      <c r="K55" s="379">
        <f>F55-H55</f>
        <v>-42.5</v>
      </c>
      <c r="L55" s="380">
        <v>100</v>
      </c>
      <c r="M55" s="435"/>
      <c r="N55" s="435"/>
      <c r="O55" s="437"/>
      <c r="P55" s="439"/>
      <c r="Q55" s="254"/>
      <c r="R55" s="255" t="s">
        <v>592</v>
      </c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251"/>
      <c r="AJ55" s="251"/>
      <c r="AK55" s="251"/>
      <c r="AL55" s="251"/>
    </row>
    <row r="56" spans="1:38" s="252" customFormat="1" ht="12.75" customHeight="1">
      <c r="A56" s="256"/>
      <c r="B56" s="253"/>
      <c r="C56" s="327"/>
      <c r="D56" s="389"/>
      <c r="E56" s="256"/>
      <c r="F56" s="256"/>
      <c r="G56" s="256"/>
      <c r="H56" s="256"/>
      <c r="I56" s="257"/>
      <c r="J56" s="414"/>
      <c r="K56" s="390"/>
      <c r="L56" s="330"/>
      <c r="M56" s="329"/>
      <c r="N56" s="329"/>
      <c r="O56" s="391"/>
      <c r="P56" s="392"/>
      <c r="Q56" s="254"/>
      <c r="R56" s="255"/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  <c r="AE56" s="251"/>
      <c r="AF56" s="251"/>
      <c r="AG56" s="251"/>
      <c r="AH56" s="251"/>
      <c r="AI56" s="251"/>
      <c r="AJ56" s="251"/>
      <c r="AK56" s="251"/>
      <c r="AL56" s="251"/>
    </row>
    <row r="57" spans="1:38" s="252" customFormat="1" ht="12.75" customHeight="1">
      <c r="A57" s="256"/>
      <c r="B57" s="253"/>
      <c r="C57" s="327"/>
      <c r="D57" s="389"/>
      <c r="E57" s="256"/>
      <c r="F57" s="256"/>
      <c r="G57" s="256"/>
      <c r="H57" s="256"/>
      <c r="I57" s="257"/>
      <c r="J57" s="414"/>
      <c r="K57" s="390"/>
      <c r="L57" s="330"/>
      <c r="M57" s="329"/>
      <c r="N57" s="329"/>
      <c r="O57" s="391"/>
      <c r="P57" s="392"/>
      <c r="Q57" s="254"/>
      <c r="R57" s="255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251"/>
      <c r="AI57" s="251"/>
      <c r="AJ57" s="251"/>
      <c r="AK57" s="251"/>
      <c r="AL57" s="251"/>
    </row>
    <row r="58" spans="1:38" s="252" customFormat="1" ht="12.75" customHeight="1">
      <c r="A58" s="256"/>
      <c r="B58" s="253"/>
      <c r="C58" s="327"/>
      <c r="D58" s="389"/>
      <c r="E58" s="256"/>
      <c r="F58" s="256"/>
      <c r="G58" s="256"/>
      <c r="H58" s="256"/>
      <c r="I58" s="257"/>
      <c r="J58" s="413"/>
      <c r="K58" s="390"/>
      <c r="L58" s="330"/>
      <c r="M58" s="329"/>
      <c r="N58" s="329"/>
      <c r="O58" s="391"/>
      <c r="P58" s="392"/>
      <c r="Q58" s="254"/>
      <c r="R58" s="255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  <c r="AK58" s="251"/>
      <c r="AL58" s="251"/>
    </row>
    <row r="59" spans="1:38" s="325" customFormat="1" ht="12.75" customHeight="1">
      <c r="A59" s="313"/>
      <c r="B59" s="314"/>
      <c r="C59" s="315"/>
      <c r="D59" s="316"/>
      <c r="E59" s="313"/>
      <c r="F59" s="313"/>
      <c r="G59" s="313"/>
      <c r="H59" s="313"/>
      <c r="I59" s="317"/>
      <c r="J59" s="318"/>
      <c r="K59" s="319"/>
      <c r="L59" s="319"/>
      <c r="M59" s="318"/>
      <c r="N59" s="318"/>
      <c r="O59" s="320"/>
      <c r="P59" s="321"/>
      <c r="Q59" s="322"/>
      <c r="R59" s="323"/>
      <c r="S59" s="322"/>
      <c r="T59" s="322"/>
      <c r="U59" s="322"/>
      <c r="V59" s="322"/>
      <c r="W59" s="322"/>
      <c r="X59" s="322"/>
      <c r="Y59" s="322"/>
      <c r="Z59" s="322"/>
      <c r="AA59" s="322"/>
      <c r="AB59" s="322"/>
      <c r="AC59" s="322"/>
      <c r="AD59" s="322"/>
      <c r="AE59" s="322"/>
      <c r="AF59" s="324"/>
      <c r="AG59" s="324"/>
      <c r="AH59" s="324"/>
      <c r="AI59" s="324"/>
      <c r="AJ59" s="324"/>
      <c r="AK59" s="324"/>
      <c r="AL59" s="324"/>
    </row>
    <row r="60" spans="1:38" ht="14.25" customHeight="1">
      <c r="A60" s="155"/>
      <c r="B60" s="160"/>
      <c r="C60" s="160"/>
      <c r="D60" s="161"/>
      <c r="E60" s="155"/>
      <c r="F60" s="162"/>
      <c r="G60" s="155"/>
      <c r="H60" s="155"/>
      <c r="I60" s="155"/>
      <c r="J60" s="160"/>
      <c r="K60" s="163"/>
      <c r="L60" s="155"/>
      <c r="M60" s="155"/>
      <c r="N60" s="155"/>
      <c r="O60" s="164"/>
      <c r="P60" s="1"/>
      <c r="Q60" s="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2.75" customHeight="1">
      <c r="A61" s="94" t="s">
        <v>616</v>
      </c>
      <c r="B61" s="165"/>
      <c r="C61" s="165"/>
      <c r="D61" s="166"/>
      <c r="E61" s="139"/>
      <c r="F61" s="6"/>
      <c r="G61" s="6"/>
      <c r="H61" s="140"/>
      <c r="I61" s="167"/>
      <c r="J61" s="1"/>
      <c r="K61" s="6"/>
      <c r="L61" s="6"/>
      <c r="M61" s="6"/>
      <c r="N61" s="1"/>
      <c r="O61" s="1"/>
      <c r="Q61" s="1"/>
      <c r="R61" s="6"/>
      <c r="S61" s="1"/>
      <c r="T61" s="1"/>
      <c r="U61" s="1"/>
      <c r="V61" s="1"/>
      <c r="W61" s="1"/>
      <c r="X61" s="1"/>
      <c r="Y61" s="1"/>
      <c r="Z61" s="1"/>
    </row>
    <row r="62" spans="1:38" ht="38.25" customHeight="1">
      <c r="A62" s="95" t="s">
        <v>16</v>
      </c>
      <c r="B62" s="96" t="s">
        <v>568</v>
      </c>
      <c r="C62" s="96"/>
      <c r="D62" s="97" t="s">
        <v>579</v>
      </c>
      <c r="E62" s="96" t="s">
        <v>580</v>
      </c>
      <c r="F62" s="96" t="s">
        <v>581</v>
      </c>
      <c r="G62" s="96" t="s">
        <v>582</v>
      </c>
      <c r="H62" s="96" t="s">
        <v>583</v>
      </c>
      <c r="I62" s="96" t="s">
        <v>584</v>
      </c>
      <c r="J62" s="95" t="s">
        <v>585</v>
      </c>
      <c r="K62" s="143" t="s">
        <v>603</v>
      </c>
      <c r="L62" s="144" t="s">
        <v>587</v>
      </c>
      <c r="M62" s="98" t="s">
        <v>588</v>
      </c>
      <c r="N62" s="96" t="s">
        <v>589</v>
      </c>
      <c r="O62" s="97" t="s">
        <v>590</v>
      </c>
      <c r="P62" s="96" t="s">
        <v>823</v>
      </c>
      <c r="Q62" s="1"/>
      <c r="R62" s="6"/>
      <c r="S62" s="1"/>
      <c r="T62" s="1"/>
      <c r="U62" s="1"/>
      <c r="V62" s="1"/>
      <c r="W62" s="1"/>
      <c r="X62" s="1"/>
      <c r="Y62" s="1"/>
      <c r="Z62" s="1"/>
    </row>
    <row r="63" spans="1:38" s="252" customFormat="1" ht="14.25" customHeight="1">
      <c r="A63" s="277">
        <v>1</v>
      </c>
      <c r="B63" s="278">
        <v>44488</v>
      </c>
      <c r="C63" s="279"/>
      <c r="D63" s="280" t="s">
        <v>138</v>
      </c>
      <c r="E63" s="281" t="s">
        <v>593</v>
      </c>
      <c r="F63" s="282" t="s">
        <v>831</v>
      </c>
      <c r="G63" s="282">
        <v>198</v>
      </c>
      <c r="H63" s="281"/>
      <c r="I63" s="283" t="s">
        <v>828</v>
      </c>
      <c r="J63" s="284" t="s">
        <v>594</v>
      </c>
      <c r="K63" s="284"/>
      <c r="L63" s="285"/>
      <c r="M63" s="286"/>
      <c r="N63" s="284"/>
      <c r="O63" s="287"/>
      <c r="P63" s="284"/>
      <c r="Q63" s="251"/>
      <c r="R63" s="1" t="s">
        <v>592</v>
      </c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251"/>
      <c r="AG63" s="251"/>
      <c r="AH63" s="251"/>
      <c r="AI63" s="251"/>
      <c r="AJ63" s="251"/>
      <c r="AK63" s="251"/>
      <c r="AL63" s="251"/>
    </row>
    <row r="64" spans="1:38" s="252" customFormat="1" ht="14.25" customHeight="1">
      <c r="A64" s="277"/>
      <c r="B64" s="278"/>
      <c r="C64" s="279"/>
      <c r="D64" s="280"/>
      <c r="E64" s="281"/>
      <c r="F64" s="282"/>
      <c r="G64" s="282"/>
      <c r="H64" s="281"/>
      <c r="I64" s="283"/>
      <c r="J64" s="284"/>
      <c r="K64" s="284"/>
      <c r="L64" s="285"/>
      <c r="M64" s="286"/>
      <c r="N64" s="284"/>
      <c r="O64" s="287"/>
      <c r="P64" s="284"/>
      <c r="Q64" s="251"/>
      <c r="R64" s="1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1"/>
      <c r="AJ64" s="251"/>
      <c r="AK64" s="251"/>
      <c r="AL64" s="251"/>
    </row>
    <row r="65" spans="1:38" ht="14.25" customHeight="1">
      <c r="A65" s="168"/>
      <c r="B65" s="145"/>
      <c r="C65" s="169"/>
      <c r="D65" s="104"/>
      <c r="E65" s="170"/>
      <c r="F65" s="170"/>
      <c r="G65" s="170"/>
      <c r="H65" s="170"/>
      <c r="I65" s="170"/>
      <c r="J65" s="170"/>
      <c r="K65" s="171"/>
      <c r="L65" s="172"/>
      <c r="M65" s="170"/>
      <c r="N65" s="173"/>
      <c r="O65" s="174"/>
      <c r="P65" s="174"/>
      <c r="R65" s="6"/>
      <c r="S65" s="41"/>
      <c r="T65" s="1"/>
      <c r="U65" s="1"/>
      <c r="V65" s="1"/>
      <c r="W65" s="1"/>
      <c r="X65" s="1"/>
      <c r="Y65" s="1"/>
      <c r="Z65" s="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2.75" customHeight="1">
      <c r="A66" s="123" t="s">
        <v>596</v>
      </c>
      <c r="B66" s="123"/>
      <c r="C66" s="123"/>
      <c r="D66" s="123"/>
      <c r="E66" s="41"/>
      <c r="F66" s="131" t="s">
        <v>598</v>
      </c>
      <c r="G66" s="56"/>
      <c r="H66" s="56"/>
      <c r="I66" s="56"/>
      <c r="J66" s="6"/>
      <c r="K66" s="149"/>
      <c r="L66" s="150"/>
      <c r="M66" s="6"/>
      <c r="N66" s="113"/>
      <c r="O66" s="175"/>
      <c r="P66" s="1"/>
      <c r="Q66" s="1"/>
      <c r="R66" s="6"/>
      <c r="S66" s="1"/>
      <c r="T66" s="1"/>
      <c r="U66" s="1"/>
      <c r="V66" s="1"/>
      <c r="W66" s="1"/>
      <c r="X66" s="1"/>
      <c r="Y66" s="1"/>
    </row>
    <row r="67" spans="1:38" ht="12.75" customHeight="1">
      <c r="A67" s="130" t="s">
        <v>597</v>
      </c>
      <c r="B67" s="123"/>
      <c r="C67" s="123"/>
      <c r="D67" s="123"/>
      <c r="E67" s="6"/>
      <c r="F67" s="131" t="s">
        <v>600</v>
      </c>
      <c r="G67" s="6"/>
      <c r="H67" s="6" t="s">
        <v>819</v>
      </c>
      <c r="I67" s="6"/>
      <c r="J67" s="1"/>
      <c r="K67" s="6"/>
      <c r="L67" s="6"/>
      <c r="M67" s="6"/>
      <c r="N67" s="1"/>
      <c r="O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38" ht="12.75" customHeight="1">
      <c r="A68" s="130"/>
      <c r="B68" s="123"/>
      <c r="C68" s="123"/>
      <c r="D68" s="123"/>
      <c r="E68" s="6"/>
      <c r="F68" s="131"/>
      <c r="G68" s="6"/>
      <c r="H68" s="6"/>
      <c r="I68" s="6"/>
      <c r="J68" s="1"/>
      <c r="K68" s="6"/>
      <c r="L68" s="6"/>
      <c r="M68" s="6"/>
      <c r="N68" s="1"/>
      <c r="O68" s="1"/>
      <c r="Q68" s="1"/>
      <c r="R68" s="56"/>
      <c r="S68" s="1"/>
      <c r="T68" s="1"/>
      <c r="U68" s="1"/>
      <c r="V68" s="1"/>
      <c r="W68" s="1"/>
      <c r="X68" s="1"/>
      <c r="Y68" s="1"/>
      <c r="Z68" s="1"/>
    </row>
    <row r="69" spans="1:38" ht="12.75" customHeight="1">
      <c r="A69" s="1"/>
      <c r="B69" s="138" t="s">
        <v>617</v>
      </c>
      <c r="C69" s="138"/>
      <c r="D69" s="138"/>
      <c r="E69" s="138"/>
      <c r="F69" s="139"/>
      <c r="G69" s="6"/>
      <c r="H69" s="6"/>
      <c r="I69" s="140"/>
      <c r="J69" s="141"/>
      <c r="K69" s="142"/>
      <c r="L69" s="141"/>
      <c r="M69" s="6"/>
      <c r="N69" s="1"/>
      <c r="O69" s="1"/>
      <c r="Q69" s="1"/>
      <c r="R69" s="56"/>
      <c r="S69" s="1"/>
      <c r="T69" s="1"/>
      <c r="U69" s="1"/>
      <c r="V69" s="1"/>
      <c r="W69" s="1"/>
      <c r="X69" s="1"/>
      <c r="Y69" s="1"/>
      <c r="Z69" s="1"/>
    </row>
    <row r="70" spans="1:38" ht="38.25" customHeight="1">
      <c r="A70" s="95" t="s">
        <v>16</v>
      </c>
      <c r="B70" s="96" t="s">
        <v>568</v>
      </c>
      <c r="C70" s="96"/>
      <c r="D70" s="97" t="s">
        <v>579</v>
      </c>
      <c r="E70" s="96" t="s">
        <v>580</v>
      </c>
      <c r="F70" s="96" t="s">
        <v>581</v>
      </c>
      <c r="G70" s="96" t="s">
        <v>602</v>
      </c>
      <c r="H70" s="96" t="s">
        <v>583</v>
      </c>
      <c r="I70" s="96" t="s">
        <v>584</v>
      </c>
      <c r="J70" s="176" t="s">
        <v>585</v>
      </c>
      <c r="K70" s="143" t="s">
        <v>603</v>
      </c>
      <c r="L70" s="153" t="s">
        <v>611</v>
      </c>
      <c r="M70" s="96" t="s">
        <v>612</v>
      </c>
      <c r="N70" s="144" t="s">
        <v>587</v>
      </c>
      <c r="O70" s="98" t="s">
        <v>588</v>
      </c>
      <c r="P70" s="96" t="s">
        <v>589</v>
      </c>
      <c r="Q70" s="97" t="s">
        <v>590</v>
      </c>
      <c r="R70" s="56"/>
      <c r="S70" s="1"/>
      <c r="T70" s="1"/>
      <c r="U70" s="1"/>
      <c r="V70" s="1"/>
      <c r="W70" s="1"/>
      <c r="X70" s="1"/>
      <c r="Y70" s="1"/>
      <c r="Z70" s="1"/>
    </row>
    <row r="71" spans="1:38" ht="14.25" customHeight="1">
      <c r="A71" s="105"/>
      <c r="B71" s="106"/>
      <c r="C71" s="177"/>
      <c r="D71" s="107"/>
      <c r="E71" s="108"/>
      <c r="F71" s="178"/>
      <c r="G71" s="105"/>
      <c r="H71" s="108"/>
      <c r="I71" s="109"/>
      <c r="J71" s="179"/>
      <c r="K71" s="179"/>
      <c r="L71" s="180"/>
      <c r="M71" s="103"/>
      <c r="N71" s="180"/>
      <c r="O71" s="181"/>
      <c r="P71" s="182"/>
      <c r="Q71" s="183"/>
      <c r="R71" s="148"/>
      <c r="S71" s="117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38" ht="14.25" customHeight="1">
      <c r="A72" s="105"/>
      <c r="B72" s="106"/>
      <c r="C72" s="177"/>
      <c r="D72" s="107"/>
      <c r="E72" s="108"/>
      <c r="F72" s="178"/>
      <c r="G72" s="105"/>
      <c r="H72" s="108"/>
      <c r="I72" s="109"/>
      <c r="J72" s="179"/>
      <c r="K72" s="179"/>
      <c r="L72" s="180"/>
      <c r="M72" s="103"/>
      <c r="N72" s="180"/>
      <c r="O72" s="181"/>
      <c r="P72" s="182"/>
      <c r="Q72" s="183"/>
      <c r="R72" s="148"/>
      <c r="S72" s="117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38" ht="14.25" customHeight="1">
      <c r="A73" s="105"/>
      <c r="B73" s="106"/>
      <c r="C73" s="177"/>
      <c r="D73" s="107"/>
      <c r="E73" s="108"/>
      <c r="F73" s="178"/>
      <c r="G73" s="105"/>
      <c r="H73" s="108"/>
      <c r="I73" s="109"/>
      <c r="J73" s="179"/>
      <c r="K73" s="179"/>
      <c r="L73" s="180"/>
      <c r="M73" s="103"/>
      <c r="N73" s="180"/>
      <c r="O73" s="181"/>
      <c r="P73" s="182"/>
      <c r="Q73" s="183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4.25" customHeight="1">
      <c r="A74" s="105"/>
      <c r="B74" s="106"/>
      <c r="C74" s="177"/>
      <c r="D74" s="107"/>
      <c r="E74" s="108"/>
      <c r="F74" s="179"/>
      <c r="G74" s="105"/>
      <c r="H74" s="108"/>
      <c r="I74" s="109"/>
      <c r="J74" s="179"/>
      <c r="K74" s="179"/>
      <c r="L74" s="180"/>
      <c r="M74" s="103"/>
      <c r="N74" s="180"/>
      <c r="O74" s="181"/>
      <c r="P74" s="182"/>
      <c r="Q74" s="183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4.25" customHeight="1">
      <c r="A75" s="105"/>
      <c r="B75" s="106"/>
      <c r="C75" s="177"/>
      <c r="D75" s="107"/>
      <c r="E75" s="108"/>
      <c r="F75" s="179"/>
      <c r="G75" s="105"/>
      <c r="H75" s="108"/>
      <c r="I75" s="109"/>
      <c r="J75" s="179"/>
      <c r="K75" s="179"/>
      <c r="L75" s="180"/>
      <c r="M75" s="103"/>
      <c r="N75" s="180"/>
      <c r="O75" s="181"/>
      <c r="P75" s="182"/>
      <c r="Q75" s="183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4.25" customHeight="1">
      <c r="A76" s="105"/>
      <c r="B76" s="106"/>
      <c r="C76" s="177"/>
      <c r="D76" s="107"/>
      <c r="E76" s="108"/>
      <c r="F76" s="178"/>
      <c r="G76" s="105"/>
      <c r="H76" s="108"/>
      <c r="I76" s="109"/>
      <c r="J76" s="179"/>
      <c r="K76" s="179"/>
      <c r="L76" s="180"/>
      <c r="M76" s="103"/>
      <c r="N76" s="180"/>
      <c r="O76" s="181"/>
      <c r="P76" s="182"/>
      <c r="Q76" s="183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4.25" customHeight="1">
      <c r="A77" s="105"/>
      <c r="B77" s="106"/>
      <c r="C77" s="177"/>
      <c r="D77" s="107"/>
      <c r="E77" s="108"/>
      <c r="F77" s="178"/>
      <c r="G77" s="105"/>
      <c r="H77" s="108"/>
      <c r="I77" s="109"/>
      <c r="J77" s="179"/>
      <c r="K77" s="179"/>
      <c r="L77" s="179"/>
      <c r="M77" s="179"/>
      <c r="N77" s="180"/>
      <c r="O77" s="184"/>
      <c r="P77" s="182"/>
      <c r="Q77" s="183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4.25" customHeight="1">
      <c r="A78" s="105"/>
      <c r="B78" s="106"/>
      <c r="C78" s="177"/>
      <c r="D78" s="107"/>
      <c r="E78" s="108"/>
      <c r="F78" s="179"/>
      <c r="G78" s="105"/>
      <c r="H78" s="108"/>
      <c r="I78" s="109"/>
      <c r="J78" s="179"/>
      <c r="K78" s="179"/>
      <c r="L78" s="180"/>
      <c r="M78" s="103"/>
      <c r="N78" s="180"/>
      <c r="O78" s="181"/>
      <c r="P78" s="182"/>
      <c r="Q78" s="183"/>
      <c r="R78" s="148"/>
      <c r="S78" s="117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4.25" customHeight="1">
      <c r="A79" s="105"/>
      <c r="B79" s="106"/>
      <c r="C79" s="177"/>
      <c r="D79" s="107"/>
      <c r="E79" s="108"/>
      <c r="F79" s="178"/>
      <c r="G79" s="105"/>
      <c r="H79" s="108"/>
      <c r="I79" s="109"/>
      <c r="J79" s="185"/>
      <c r="K79" s="185"/>
      <c r="L79" s="185"/>
      <c r="M79" s="185"/>
      <c r="N79" s="186"/>
      <c r="O79" s="181"/>
      <c r="P79" s="110"/>
      <c r="Q79" s="183"/>
      <c r="R79" s="148"/>
      <c r="S79" s="117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 customHeight="1">
      <c r="A80" s="130"/>
      <c r="B80" s="123"/>
      <c r="C80" s="123"/>
      <c r="D80" s="123"/>
      <c r="E80" s="6"/>
      <c r="F80" s="131"/>
      <c r="G80" s="6"/>
      <c r="H80" s="6"/>
      <c r="I80" s="6"/>
      <c r="J80" s="1"/>
      <c r="K80" s="6"/>
      <c r="L80" s="6"/>
      <c r="M80" s="6"/>
      <c r="N80" s="1"/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30"/>
      <c r="B81" s="123"/>
      <c r="C81" s="123"/>
      <c r="D81" s="123"/>
      <c r="E81" s="6"/>
      <c r="F81" s="131"/>
      <c r="G81" s="56"/>
      <c r="H81" s="41"/>
      <c r="I81" s="56"/>
      <c r="J81" s="6"/>
      <c r="K81" s="149"/>
      <c r="L81" s="150"/>
      <c r="M81" s="6"/>
      <c r="N81" s="113"/>
      <c r="O81" s="15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56"/>
      <c r="B82" s="112"/>
      <c r="C82" s="112"/>
      <c r="D82" s="41"/>
      <c r="E82" s="56"/>
      <c r="F82" s="56"/>
      <c r="G82" s="56"/>
      <c r="H82" s="41"/>
      <c r="I82" s="56"/>
      <c r="J82" s="6"/>
      <c r="K82" s="149"/>
      <c r="L82" s="150"/>
      <c r="M82" s="6"/>
      <c r="N82" s="113"/>
      <c r="O82" s="15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41"/>
      <c r="B83" s="187" t="s">
        <v>618</v>
      </c>
      <c r="C83" s="187"/>
      <c r="D83" s="187"/>
      <c r="E83" s="187"/>
      <c r="F83" s="6"/>
      <c r="G83" s="6"/>
      <c r="H83" s="141"/>
      <c r="I83" s="6"/>
      <c r="J83" s="141"/>
      <c r="K83" s="142"/>
      <c r="L83" s="6"/>
      <c r="M83" s="6"/>
      <c r="N83" s="1"/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38.25" customHeight="1">
      <c r="A84" s="95" t="s">
        <v>16</v>
      </c>
      <c r="B84" s="96" t="s">
        <v>568</v>
      </c>
      <c r="C84" s="96"/>
      <c r="D84" s="97" t="s">
        <v>579</v>
      </c>
      <c r="E84" s="96" t="s">
        <v>580</v>
      </c>
      <c r="F84" s="96" t="s">
        <v>581</v>
      </c>
      <c r="G84" s="96" t="s">
        <v>619</v>
      </c>
      <c r="H84" s="96" t="s">
        <v>620</v>
      </c>
      <c r="I84" s="96" t="s">
        <v>584</v>
      </c>
      <c r="J84" s="188" t="s">
        <v>585</v>
      </c>
      <c r="K84" s="96" t="s">
        <v>586</v>
      </c>
      <c r="L84" s="96" t="s">
        <v>621</v>
      </c>
      <c r="M84" s="96" t="s">
        <v>589</v>
      </c>
      <c r="N84" s="97" t="s">
        <v>590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89">
        <v>1</v>
      </c>
      <c r="B85" s="190">
        <v>41579</v>
      </c>
      <c r="C85" s="190"/>
      <c r="D85" s="191" t="s">
        <v>622</v>
      </c>
      <c r="E85" s="192" t="s">
        <v>623</v>
      </c>
      <c r="F85" s="193">
        <v>82</v>
      </c>
      <c r="G85" s="192" t="s">
        <v>624</v>
      </c>
      <c r="H85" s="192">
        <v>100</v>
      </c>
      <c r="I85" s="194">
        <v>100</v>
      </c>
      <c r="J85" s="195" t="s">
        <v>625</v>
      </c>
      <c r="K85" s="196">
        <f t="shared" ref="K85:K137" si="18">H85-F85</f>
        <v>18</v>
      </c>
      <c r="L85" s="197">
        <f t="shared" ref="L85:L137" si="19">K85/F85</f>
        <v>0.21951219512195122</v>
      </c>
      <c r="M85" s="192" t="s">
        <v>591</v>
      </c>
      <c r="N85" s="198">
        <v>42657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89">
        <v>2</v>
      </c>
      <c r="B86" s="190">
        <v>41794</v>
      </c>
      <c r="C86" s="190"/>
      <c r="D86" s="191" t="s">
        <v>626</v>
      </c>
      <c r="E86" s="192" t="s">
        <v>593</v>
      </c>
      <c r="F86" s="193">
        <v>257</v>
      </c>
      <c r="G86" s="192" t="s">
        <v>624</v>
      </c>
      <c r="H86" s="192">
        <v>300</v>
      </c>
      <c r="I86" s="194">
        <v>300</v>
      </c>
      <c r="J86" s="195" t="s">
        <v>625</v>
      </c>
      <c r="K86" s="196">
        <f t="shared" si="18"/>
        <v>43</v>
      </c>
      <c r="L86" s="197">
        <f t="shared" si="19"/>
        <v>0.16731517509727625</v>
      </c>
      <c r="M86" s="192" t="s">
        <v>591</v>
      </c>
      <c r="N86" s="198">
        <v>41822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89">
        <v>3</v>
      </c>
      <c r="B87" s="190">
        <v>41828</v>
      </c>
      <c r="C87" s="190"/>
      <c r="D87" s="191" t="s">
        <v>627</v>
      </c>
      <c r="E87" s="192" t="s">
        <v>593</v>
      </c>
      <c r="F87" s="193">
        <v>393</v>
      </c>
      <c r="G87" s="192" t="s">
        <v>624</v>
      </c>
      <c r="H87" s="192">
        <v>468</v>
      </c>
      <c r="I87" s="194">
        <v>468</v>
      </c>
      <c r="J87" s="195" t="s">
        <v>625</v>
      </c>
      <c r="K87" s="196">
        <f t="shared" si="18"/>
        <v>75</v>
      </c>
      <c r="L87" s="197">
        <f t="shared" si="19"/>
        <v>0.19083969465648856</v>
      </c>
      <c r="M87" s="192" t="s">
        <v>591</v>
      </c>
      <c r="N87" s="198">
        <v>41863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89">
        <v>4</v>
      </c>
      <c r="B88" s="190">
        <v>41857</v>
      </c>
      <c r="C88" s="190"/>
      <c r="D88" s="191" t="s">
        <v>628</v>
      </c>
      <c r="E88" s="192" t="s">
        <v>593</v>
      </c>
      <c r="F88" s="193">
        <v>205</v>
      </c>
      <c r="G88" s="192" t="s">
        <v>624</v>
      </c>
      <c r="H88" s="192">
        <v>275</v>
      </c>
      <c r="I88" s="194">
        <v>250</v>
      </c>
      <c r="J88" s="195" t="s">
        <v>625</v>
      </c>
      <c r="K88" s="196">
        <f t="shared" si="18"/>
        <v>70</v>
      </c>
      <c r="L88" s="197">
        <f t="shared" si="19"/>
        <v>0.34146341463414637</v>
      </c>
      <c r="M88" s="192" t="s">
        <v>591</v>
      </c>
      <c r="N88" s="198">
        <v>41962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89">
        <v>5</v>
      </c>
      <c r="B89" s="190">
        <v>41886</v>
      </c>
      <c r="C89" s="190"/>
      <c r="D89" s="191" t="s">
        <v>629</v>
      </c>
      <c r="E89" s="192" t="s">
        <v>593</v>
      </c>
      <c r="F89" s="193">
        <v>162</v>
      </c>
      <c r="G89" s="192" t="s">
        <v>624</v>
      </c>
      <c r="H89" s="192">
        <v>190</v>
      </c>
      <c r="I89" s="194">
        <v>190</v>
      </c>
      <c r="J89" s="195" t="s">
        <v>625</v>
      </c>
      <c r="K89" s="196">
        <f t="shared" si="18"/>
        <v>28</v>
      </c>
      <c r="L89" s="197">
        <f t="shared" si="19"/>
        <v>0.1728395061728395</v>
      </c>
      <c r="M89" s="192" t="s">
        <v>591</v>
      </c>
      <c r="N89" s="198">
        <v>42006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89">
        <v>6</v>
      </c>
      <c r="B90" s="190">
        <v>41886</v>
      </c>
      <c r="C90" s="190"/>
      <c r="D90" s="191" t="s">
        <v>630</v>
      </c>
      <c r="E90" s="192" t="s">
        <v>593</v>
      </c>
      <c r="F90" s="193">
        <v>75</v>
      </c>
      <c r="G90" s="192" t="s">
        <v>624</v>
      </c>
      <c r="H90" s="192">
        <v>91.5</v>
      </c>
      <c r="I90" s="194" t="s">
        <v>631</v>
      </c>
      <c r="J90" s="195" t="s">
        <v>632</v>
      </c>
      <c r="K90" s="196">
        <f t="shared" si="18"/>
        <v>16.5</v>
      </c>
      <c r="L90" s="197">
        <f t="shared" si="19"/>
        <v>0.22</v>
      </c>
      <c r="M90" s="192" t="s">
        <v>591</v>
      </c>
      <c r="N90" s="198">
        <v>41954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89">
        <v>7</v>
      </c>
      <c r="B91" s="190">
        <v>41913</v>
      </c>
      <c r="C91" s="190"/>
      <c r="D91" s="191" t="s">
        <v>633</v>
      </c>
      <c r="E91" s="192" t="s">
        <v>593</v>
      </c>
      <c r="F91" s="193">
        <v>850</v>
      </c>
      <c r="G91" s="192" t="s">
        <v>624</v>
      </c>
      <c r="H91" s="192">
        <v>982.5</v>
      </c>
      <c r="I91" s="194">
        <v>1050</v>
      </c>
      <c r="J91" s="195" t="s">
        <v>634</v>
      </c>
      <c r="K91" s="196">
        <f t="shared" si="18"/>
        <v>132.5</v>
      </c>
      <c r="L91" s="197">
        <f t="shared" si="19"/>
        <v>0.15588235294117647</v>
      </c>
      <c r="M91" s="192" t="s">
        <v>591</v>
      </c>
      <c r="N91" s="198">
        <v>42039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89">
        <v>8</v>
      </c>
      <c r="B92" s="190">
        <v>41913</v>
      </c>
      <c r="C92" s="190"/>
      <c r="D92" s="191" t="s">
        <v>635</v>
      </c>
      <c r="E92" s="192" t="s">
        <v>593</v>
      </c>
      <c r="F92" s="193">
        <v>475</v>
      </c>
      <c r="G92" s="192" t="s">
        <v>624</v>
      </c>
      <c r="H92" s="192">
        <v>515</v>
      </c>
      <c r="I92" s="194">
        <v>600</v>
      </c>
      <c r="J92" s="195" t="s">
        <v>636</v>
      </c>
      <c r="K92" s="196">
        <f t="shared" si="18"/>
        <v>40</v>
      </c>
      <c r="L92" s="197">
        <f t="shared" si="19"/>
        <v>8.4210526315789472E-2</v>
      </c>
      <c r="M92" s="192" t="s">
        <v>591</v>
      </c>
      <c r="N92" s="198">
        <v>41939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89">
        <v>9</v>
      </c>
      <c r="B93" s="190">
        <v>41913</v>
      </c>
      <c r="C93" s="190"/>
      <c r="D93" s="191" t="s">
        <v>637</v>
      </c>
      <c r="E93" s="192" t="s">
        <v>593</v>
      </c>
      <c r="F93" s="193">
        <v>86</v>
      </c>
      <c r="G93" s="192" t="s">
        <v>624</v>
      </c>
      <c r="H93" s="192">
        <v>99</v>
      </c>
      <c r="I93" s="194">
        <v>140</v>
      </c>
      <c r="J93" s="195" t="s">
        <v>638</v>
      </c>
      <c r="K93" s="196">
        <f t="shared" si="18"/>
        <v>13</v>
      </c>
      <c r="L93" s="197">
        <f t="shared" si="19"/>
        <v>0.15116279069767441</v>
      </c>
      <c r="M93" s="192" t="s">
        <v>591</v>
      </c>
      <c r="N93" s="198">
        <v>41939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89">
        <v>10</v>
      </c>
      <c r="B94" s="190">
        <v>41926</v>
      </c>
      <c r="C94" s="190"/>
      <c r="D94" s="191" t="s">
        <v>639</v>
      </c>
      <c r="E94" s="192" t="s">
        <v>593</v>
      </c>
      <c r="F94" s="193">
        <v>496.6</v>
      </c>
      <c r="G94" s="192" t="s">
        <v>624</v>
      </c>
      <c r="H94" s="192">
        <v>621</v>
      </c>
      <c r="I94" s="194">
        <v>580</v>
      </c>
      <c r="J94" s="195" t="s">
        <v>625</v>
      </c>
      <c r="K94" s="196">
        <f t="shared" si="18"/>
        <v>124.39999999999998</v>
      </c>
      <c r="L94" s="197">
        <f t="shared" si="19"/>
        <v>0.25050342327829234</v>
      </c>
      <c r="M94" s="192" t="s">
        <v>591</v>
      </c>
      <c r="N94" s="198">
        <v>42605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89">
        <v>11</v>
      </c>
      <c r="B95" s="190">
        <v>41926</v>
      </c>
      <c r="C95" s="190"/>
      <c r="D95" s="191" t="s">
        <v>640</v>
      </c>
      <c r="E95" s="192" t="s">
        <v>593</v>
      </c>
      <c r="F95" s="193">
        <v>2481.9</v>
      </c>
      <c r="G95" s="192" t="s">
        <v>624</v>
      </c>
      <c r="H95" s="192">
        <v>2840</v>
      </c>
      <c r="I95" s="194">
        <v>2870</v>
      </c>
      <c r="J95" s="195" t="s">
        <v>641</v>
      </c>
      <c r="K95" s="196">
        <f t="shared" si="18"/>
        <v>358.09999999999991</v>
      </c>
      <c r="L95" s="197">
        <f t="shared" si="19"/>
        <v>0.14428462065353154</v>
      </c>
      <c r="M95" s="192" t="s">
        <v>591</v>
      </c>
      <c r="N95" s="198">
        <v>42017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89">
        <v>12</v>
      </c>
      <c r="B96" s="190">
        <v>41928</v>
      </c>
      <c r="C96" s="190"/>
      <c r="D96" s="191" t="s">
        <v>642</v>
      </c>
      <c r="E96" s="192" t="s">
        <v>593</v>
      </c>
      <c r="F96" s="193">
        <v>84.5</v>
      </c>
      <c r="G96" s="192" t="s">
        <v>624</v>
      </c>
      <c r="H96" s="192">
        <v>93</v>
      </c>
      <c r="I96" s="194">
        <v>110</v>
      </c>
      <c r="J96" s="195" t="s">
        <v>643</v>
      </c>
      <c r="K96" s="196">
        <f t="shared" si="18"/>
        <v>8.5</v>
      </c>
      <c r="L96" s="197">
        <f t="shared" si="19"/>
        <v>0.10059171597633136</v>
      </c>
      <c r="M96" s="192" t="s">
        <v>591</v>
      </c>
      <c r="N96" s="198">
        <v>41939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9">
        <v>13</v>
      </c>
      <c r="B97" s="190">
        <v>41928</v>
      </c>
      <c r="C97" s="190"/>
      <c r="D97" s="191" t="s">
        <v>644</v>
      </c>
      <c r="E97" s="192" t="s">
        <v>593</v>
      </c>
      <c r="F97" s="193">
        <v>401</v>
      </c>
      <c r="G97" s="192" t="s">
        <v>624</v>
      </c>
      <c r="H97" s="192">
        <v>428</v>
      </c>
      <c r="I97" s="194">
        <v>450</v>
      </c>
      <c r="J97" s="195" t="s">
        <v>645</v>
      </c>
      <c r="K97" s="196">
        <f t="shared" si="18"/>
        <v>27</v>
      </c>
      <c r="L97" s="197">
        <f t="shared" si="19"/>
        <v>6.7331670822942641E-2</v>
      </c>
      <c r="M97" s="192" t="s">
        <v>591</v>
      </c>
      <c r="N97" s="198">
        <v>42020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9">
        <v>14</v>
      </c>
      <c r="B98" s="190">
        <v>41928</v>
      </c>
      <c r="C98" s="190"/>
      <c r="D98" s="191" t="s">
        <v>646</v>
      </c>
      <c r="E98" s="192" t="s">
        <v>593</v>
      </c>
      <c r="F98" s="193">
        <v>101</v>
      </c>
      <c r="G98" s="192" t="s">
        <v>624</v>
      </c>
      <c r="H98" s="192">
        <v>112</v>
      </c>
      <c r="I98" s="194">
        <v>120</v>
      </c>
      <c r="J98" s="195" t="s">
        <v>647</v>
      </c>
      <c r="K98" s="196">
        <f t="shared" si="18"/>
        <v>11</v>
      </c>
      <c r="L98" s="197">
        <f t="shared" si="19"/>
        <v>0.10891089108910891</v>
      </c>
      <c r="M98" s="192" t="s">
        <v>591</v>
      </c>
      <c r="N98" s="198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9">
        <v>15</v>
      </c>
      <c r="B99" s="190">
        <v>41954</v>
      </c>
      <c r="C99" s="190"/>
      <c r="D99" s="191" t="s">
        <v>648</v>
      </c>
      <c r="E99" s="192" t="s">
        <v>593</v>
      </c>
      <c r="F99" s="193">
        <v>59</v>
      </c>
      <c r="G99" s="192" t="s">
        <v>624</v>
      </c>
      <c r="H99" s="192">
        <v>76</v>
      </c>
      <c r="I99" s="194">
        <v>76</v>
      </c>
      <c r="J99" s="195" t="s">
        <v>625</v>
      </c>
      <c r="K99" s="196">
        <f t="shared" si="18"/>
        <v>17</v>
      </c>
      <c r="L99" s="197">
        <f t="shared" si="19"/>
        <v>0.28813559322033899</v>
      </c>
      <c r="M99" s="192" t="s">
        <v>591</v>
      </c>
      <c r="N99" s="198">
        <v>43032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9">
        <v>16</v>
      </c>
      <c r="B100" s="190">
        <v>41954</v>
      </c>
      <c r="C100" s="190"/>
      <c r="D100" s="191" t="s">
        <v>637</v>
      </c>
      <c r="E100" s="192" t="s">
        <v>593</v>
      </c>
      <c r="F100" s="193">
        <v>99</v>
      </c>
      <c r="G100" s="192" t="s">
        <v>624</v>
      </c>
      <c r="H100" s="192">
        <v>120</v>
      </c>
      <c r="I100" s="194">
        <v>120</v>
      </c>
      <c r="J100" s="195" t="s">
        <v>605</v>
      </c>
      <c r="K100" s="196">
        <f t="shared" si="18"/>
        <v>21</v>
      </c>
      <c r="L100" s="197">
        <f t="shared" si="19"/>
        <v>0.21212121212121213</v>
      </c>
      <c r="M100" s="192" t="s">
        <v>591</v>
      </c>
      <c r="N100" s="198">
        <v>41960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9">
        <v>17</v>
      </c>
      <c r="B101" s="190">
        <v>41956</v>
      </c>
      <c r="C101" s="190"/>
      <c r="D101" s="191" t="s">
        <v>649</v>
      </c>
      <c r="E101" s="192" t="s">
        <v>593</v>
      </c>
      <c r="F101" s="193">
        <v>22</v>
      </c>
      <c r="G101" s="192" t="s">
        <v>624</v>
      </c>
      <c r="H101" s="192">
        <v>33.549999999999997</v>
      </c>
      <c r="I101" s="194">
        <v>32</v>
      </c>
      <c r="J101" s="195" t="s">
        <v>650</v>
      </c>
      <c r="K101" s="196">
        <f t="shared" si="18"/>
        <v>11.549999999999997</v>
      </c>
      <c r="L101" s="197">
        <f t="shared" si="19"/>
        <v>0.52499999999999991</v>
      </c>
      <c r="M101" s="192" t="s">
        <v>591</v>
      </c>
      <c r="N101" s="198">
        <v>42188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9">
        <v>18</v>
      </c>
      <c r="B102" s="190">
        <v>41976</v>
      </c>
      <c r="C102" s="190"/>
      <c r="D102" s="191" t="s">
        <v>651</v>
      </c>
      <c r="E102" s="192" t="s">
        <v>593</v>
      </c>
      <c r="F102" s="193">
        <v>440</v>
      </c>
      <c r="G102" s="192" t="s">
        <v>624</v>
      </c>
      <c r="H102" s="192">
        <v>520</v>
      </c>
      <c r="I102" s="194">
        <v>520</v>
      </c>
      <c r="J102" s="195" t="s">
        <v>652</v>
      </c>
      <c r="K102" s="196">
        <f t="shared" si="18"/>
        <v>80</v>
      </c>
      <c r="L102" s="197">
        <f t="shared" si="19"/>
        <v>0.18181818181818182</v>
      </c>
      <c r="M102" s="192" t="s">
        <v>591</v>
      </c>
      <c r="N102" s="198">
        <v>42208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9">
        <v>19</v>
      </c>
      <c r="B103" s="190">
        <v>41976</v>
      </c>
      <c r="C103" s="190"/>
      <c r="D103" s="191" t="s">
        <v>653</v>
      </c>
      <c r="E103" s="192" t="s">
        <v>593</v>
      </c>
      <c r="F103" s="193">
        <v>360</v>
      </c>
      <c r="G103" s="192" t="s">
        <v>624</v>
      </c>
      <c r="H103" s="192">
        <v>427</v>
      </c>
      <c r="I103" s="194">
        <v>425</v>
      </c>
      <c r="J103" s="195" t="s">
        <v>654</v>
      </c>
      <c r="K103" s="196">
        <f t="shared" si="18"/>
        <v>67</v>
      </c>
      <c r="L103" s="197">
        <f t="shared" si="19"/>
        <v>0.18611111111111112</v>
      </c>
      <c r="M103" s="192" t="s">
        <v>591</v>
      </c>
      <c r="N103" s="198">
        <v>42058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9">
        <v>20</v>
      </c>
      <c r="B104" s="190">
        <v>42012</v>
      </c>
      <c r="C104" s="190"/>
      <c r="D104" s="191" t="s">
        <v>655</v>
      </c>
      <c r="E104" s="192" t="s">
        <v>593</v>
      </c>
      <c r="F104" s="193">
        <v>360</v>
      </c>
      <c r="G104" s="192" t="s">
        <v>624</v>
      </c>
      <c r="H104" s="192">
        <v>455</v>
      </c>
      <c r="I104" s="194">
        <v>420</v>
      </c>
      <c r="J104" s="195" t="s">
        <v>656</v>
      </c>
      <c r="K104" s="196">
        <f t="shared" si="18"/>
        <v>95</v>
      </c>
      <c r="L104" s="197">
        <f t="shared" si="19"/>
        <v>0.2638888888888889</v>
      </c>
      <c r="M104" s="192" t="s">
        <v>591</v>
      </c>
      <c r="N104" s="198">
        <v>42024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9">
        <v>21</v>
      </c>
      <c r="B105" s="190">
        <v>42012</v>
      </c>
      <c r="C105" s="190"/>
      <c r="D105" s="191" t="s">
        <v>657</v>
      </c>
      <c r="E105" s="192" t="s">
        <v>593</v>
      </c>
      <c r="F105" s="193">
        <v>130</v>
      </c>
      <c r="G105" s="192"/>
      <c r="H105" s="192">
        <v>175.5</v>
      </c>
      <c r="I105" s="194">
        <v>165</v>
      </c>
      <c r="J105" s="195" t="s">
        <v>658</v>
      </c>
      <c r="K105" s="196">
        <f t="shared" si="18"/>
        <v>45.5</v>
      </c>
      <c r="L105" s="197">
        <f t="shared" si="19"/>
        <v>0.35</v>
      </c>
      <c r="M105" s="192" t="s">
        <v>591</v>
      </c>
      <c r="N105" s="198">
        <v>43088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9">
        <v>22</v>
      </c>
      <c r="B106" s="190">
        <v>42040</v>
      </c>
      <c r="C106" s="190"/>
      <c r="D106" s="191" t="s">
        <v>383</v>
      </c>
      <c r="E106" s="192" t="s">
        <v>623</v>
      </c>
      <c r="F106" s="193">
        <v>98</v>
      </c>
      <c r="G106" s="192"/>
      <c r="H106" s="192">
        <v>120</v>
      </c>
      <c r="I106" s="194">
        <v>120</v>
      </c>
      <c r="J106" s="195" t="s">
        <v>625</v>
      </c>
      <c r="K106" s="196">
        <f t="shared" si="18"/>
        <v>22</v>
      </c>
      <c r="L106" s="197">
        <f t="shared" si="19"/>
        <v>0.22448979591836735</v>
      </c>
      <c r="M106" s="192" t="s">
        <v>591</v>
      </c>
      <c r="N106" s="198">
        <v>42753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9">
        <v>23</v>
      </c>
      <c r="B107" s="190">
        <v>42040</v>
      </c>
      <c r="C107" s="190"/>
      <c r="D107" s="191" t="s">
        <v>659</v>
      </c>
      <c r="E107" s="192" t="s">
        <v>623</v>
      </c>
      <c r="F107" s="193">
        <v>196</v>
      </c>
      <c r="G107" s="192"/>
      <c r="H107" s="192">
        <v>262</v>
      </c>
      <c r="I107" s="194">
        <v>255</v>
      </c>
      <c r="J107" s="195" t="s">
        <v>625</v>
      </c>
      <c r="K107" s="196">
        <f t="shared" si="18"/>
        <v>66</v>
      </c>
      <c r="L107" s="197">
        <f t="shared" si="19"/>
        <v>0.33673469387755101</v>
      </c>
      <c r="M107" s="192" t="s">
        <v>591</v>
      </c>
      <c r="N107" s="198">
        <v>42599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99">
        <v>24</v>
      </c>
      <c r="B108" s="200">
        <v>42067</v>
      </c>
      <c r="C108" s="200"/>
      <c r="D108" s="201" t="s">
        <v>382</v>
      </c>
      <c r="E108" s="202" t="s">
        <v>623</v>
      </c>
      <c r="F108" s="203">
        <v>235</v>
      </c>
      <c r="G108" s="203"/>
      <c r="H108" s="204">
        <v>77</v>
      </c>
      <c r="I108" s="204" t="s">
        <v>660</v>
      </c>
      <c r="J108" s="205" t="s">
        <v>661</v>
      </c>
      <c r="K108" s="206">
        <f t="shared" si="18"/>
        <v>-158</v>
      </c>
      <c r="L108" s="207">
        <f t="shared" si="19"/>
        <v>-0.67234042553191486</v>
      </c>
      <c r="M108" s="203" t="s">
        <v>604</v>
      </c>
      <c r="N108" s="200">
        <v>43522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9">
        <v>25</v>
      </c>
      <c r="B109" s="190">
        <v>42067</v>
      </c>
      <c r="C109" s="190"/>
      <c r="D109" s="191" t="s">
        <v>662</v>
      </c>
      <c r="E109" s="192" t="s">
        <v>623</v>
      </c>
      <c r="F109" s="193">
        <v>185</v>
      </c>
      <c r="G109" s="192"/>
      <c r="H109" s="192">
        <v>224</v>
      </c>
      <c r="I109" s="194" t="s">
        <v>663</v>
      </c>
      <c r="J109" s="195" t="s">
        <v>625</v>
      </c>
      <c r="K109" s="196">
        <f t="shared" si="18"/>
        <v>39</v>
      </c>
      <c r="L109" s="197">
        <f t="shared" si="19"/>
        <v>0.21081081081081082</v>
      </c>
      <c r="M109" s="192" t="s">
        <v>591</v>
      </c>
      <c r="N109" s="198">
        <v>42647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99">
        <v>26</v>
      </c>
      <c r="B110" s="200">
        <v>42090</v>
      </c>
      <c r="C110" s="200"/>
      <c r="D110" s="208" t="s">
        <v>664</v>
      </c>
      <c r="E110" s="203" t="s">
        <v>623</v>
      </c>
      <c r="F110" s="203">
        <v>49.5</v>
      </c>
      <c r="G110" s="204"/>
      <c r="H110" s="204">
        <v>15.85</v>
      </c>
      <c r="I110" s="204">
        <v>67</v>
      </c>
      <c r="J110" s="205" t="s">
        <v>665</v>
      </c>
      <c r="K110" s="204">
        <f t="shared" si="18"/>
        <v>-33.65</v>
      </c>
      <c r="L110" s="209">
        <f t="shared" si="19"/>
        <v>-0.67979797979797973</v>
      </c>
      <c r="M110" s="203" t="s">
        <v>604</v>
      </c>
      <c r="N110" s="210">
        <v>43627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9">
        <v>27</v>
      </c>
      <c r="B111" s="190">
        <v>42093</v>
      </c>
      <c r="C111" s="190"/>
      <c r="D111" s="191" t="s">
        <v>666</v>
      </c>
      <c r="E111" s="192" t="s">
        <v>623</v>
      </c>
      <c r="F111" s="193">
        <v>183.5</v>
      </c>
      <c r="G111" s="192"/>
      <c r="H111" s="192">
        <v>219</v>
      </c>
      <c r="I111" s="194">
        <v>218</v>
      </c>
      <c r="J111" s="195" t="s">
        <v>667</v>
      </c>
      <c r="K111" s="196">
        <f t="shared" si="18"/>
        <v>35.5</v>
      </c>
      <c r="L111" s="197">
        <f t="shared" si="19"/>
        <v>0.19346049046321526</v>
      </c>
      <c r="M111" s="192" t="s">
        <v>591</v>
      </c>
      <c r="N111" s="198">
        <v>42103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9">
        <v>28</v>
      </c>
      <c r="B112" s="190">
        <v>42114</v>
      </c>
      <c r="C112" s="190"/>
      <c r="D112" s="191" t="s">
        <v>668</v>
      </c>
      <c r="E112" s="192" t="s">
        <v>623</v>
      </c>
      <c r="F112" s="193">
        <f>(227+237)/2</f>
        <v>232</v>
      </c>
      <c r="G112" s="192"/>
      <c r="H112" s="192">
        <v>298</v>
      </c>
      <c r="I112" s="194">
        <v>298</v>
      </c>
      <c r="J112" s="195" t="s">
        <v>625</v>
      </c>
      <c r="K112" s="196">
        <f t="shared" si="18"/>
        <v>66</v>
      </c>
      <c r="L112" s="197">
        <f t="shared" si="19"/>
        <v>0.28448275862068967</v>
      </c>
      <c r="M112" s="192" t="s">
        <v>591</v>
      </c>
      <c r="N112" s="198">
        <v>42823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9">
        <v>29</v>
      </c>
      <c r="B113" s="190">
        <v>42128</v>
      </c>
      <c r="C113" s="190"/>
      <c r="D113" s="191" t="s">
        <v>669</v>
      </c>
      <c r="E113" s="192" t="s">
        <v>593</v>
      </c>
      <c r="F113" s="193">
        <v>385</v>
      </c>
      <c r="G113" s="192"/>
      <c r="H113" s="192">
        <f>212.5+331</f>
        <v>543.5</v>
      </c>
      <c r="I113" s="194">
        <v>510</v>
      </c>
      <c r="J113" s="195" t="s">
        <v>670</v>
      </c>
      <c r="K113" s="196">
        <f t="shared" si="18"/>
        <v>158.5</v>
      </c>
      <c r="L113" s="197">
        <f t="shared" si="19"/>
        <v>0.41168831168831171</v>
      </c>
      <c r="M113" s="192" t="s">
        <v>591</v>
      </c>
      <c r="N113" s="198">
        <v>42235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9">
        <v>30</v>
      </c>
      <c r="B114" s="190">
        <v>42128</v>
      </c>
      <c r="C114" s="190"/>
      <c r="D114" s="191" t="s">
        <v>671</v>
      </c>
      <c r="E114" s="192" t="s">
        <v>593</v>
      </c>
      <c r="F114" s="193">
        <v>115.5</v>
      </c>
      <c r="G114" s="192"/>
      <c r="H114" s="192">
        <v>146</v>
      </c>
      <c r="I114" s="194">
        <v>142</v>
      </c>
      <c r="J114" s="195" t="s">
        <v>672</v>
      </c>
      <c r="K114" s="196">
        <f t="shared" si="18"/>
        <v>30.5</v>
      </c>
      <c r="L114" s="197">
        <f t="shared" si="19"/>
        <v>0.26406926406926406</v>
      </c>
      <c r="M114" s="192" t="s">
        <v>591</v>
      </c>
      <c r="N114" s="198">
        <v>42202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9">
        <v>31</v>
      </c>
      <c r="B115" s="190">
        <v>42151</v>
      </c>
      <c r="C115" s="190"/>
      <c r="D115" s="191" t="s">
        <v>673</v>
      </c>
      <c r="E115" s="192" t="s">
        <v>593</v>
      </c>
      <c r="F115" s="193">
        <v>237.5</v>
      </c>
      <c r="G115" s="192"/>
      <c r="H115" s="192">
        <v>279.5</v>
      </c>
      <c r="I115" s="194">
        <v>278</v>
      </c>
      <c r="J115" s="195" t="s">
        <v>625</v>
      </c>
      <c r="K115" s="196">
        <f t="shared" si="18"/>
        <v>42</v>
      </c>
      <c r="L115" s="197">
        <f t="shared" si="19"/>
        <v>0.17684210526315788</v>
      </c>
      <c r="M115" s="192" t="s">
        <v>591</v>
      </c>
      <c r="N115" s="198">
        <v>42222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9">
        <v>32</v>
      </c>
      <c r="B116" s="190">
        <v>42174</v>
      </c>
      <c r="C116" s="190"/>
      <c r="D116" s="191" t="s">
        <v>644</v>
      </c>
      <c r="E116" s="192" t="s">
        <v>623</v>
      </c>
      <c r="F116" s="193">
        <v>340</v>
      </c>
      <c r="G116" s="192"/>
      <c r="H116" s="192">
        <v>448</v>
      </c>
      <c r="I116" s="194">
        <v>448</v>
      </c>
      <c r="J116" s="195" t="s">
        <v>625</v>
      </c>
      <c r="K116" s="196">
        <f t="shared" si="18"/>
        <v>108</v>
      </c>
      <c r="L116" s="197">
        <f t="shared" si="19"/>
        <v>0.31764705882352939</v>
      </c>
      <c r="M116" s="192" t="s">
        <v>591</v>
      </c>
      <c r="N116" s="198">
        <v>43018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9">
        <v>33</v>
      </c>
      <c r="B117" s="190">
        <v>42191</v>
      </c>
      <c r="C117" s="190"/>
      <c r="D117" s="191" t="s">
        <v>674</v>
      </c>
      <c r="E117" s="192" t="s">
        <v>623</v>
      </c>
      <c r="F117" s="193">
        <v>390</v>
      </c>
      <c r="G117" s="192"/>
      <c r="H117" s="192">
        <v>460</v>
      </c>
      <c r="I117" s="194">
        <v>460</v>
      </c>
      <c r="J117" s="195" t="s">
        <v>625</v>
      </c>
      <c r="K117" s="196">
        <f t="shared" si="18"/>
        <v>70</v>
      </c>
      <c r="L117" s="197">
        <f t="shared" si="19"/>
        <v>0.17948717948717949</v>
      </c>
      <c r="M117" s="192" t="s">
        <v>591</v>
      </c>
      <c r="N117" s="198">
        <v>42478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9">
        <v>34</v>
      </c>
      <c r="B118" s="200">
        <v>42195</v>
      </c>
      <c r="C118" s="200"/>
      <c r="D118" s="201" t="s">
        <v>675</v>
      </c>
      <c r="E118" s="202" t="s">
        <v>623</v>
      </c>
      <c r="F118" s="203">
        <v>122.5</v>
      </c>
      <c r="G118" s="203"/>
      <c r="H118" s="204">
        <v>61</v>
      </c>
      <c r="I118" s="204">
        <v>172</v>
      </c>
      <c r="J118" s="205" t="s">
        <v>676</v>
      </c>
      <c r="K118" s="206">
        <f t="shared" si="18"/>
        <v>-61.5</v>
      </c>
      <c r="L118" s="207">
        <f t="shared" si="19"/>
        <v>-0.50204081632653064</v>
      </c>
      <c r="M118" s="203" t="s">
        <v>604</v>
      </c>
      <c r="N118" s="200">
        <v>43333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9">
        <v>35</v>
      </c>
      <c r="B119" s="190">
        <v>42219</v>
      </c>
      <c r="C119" s="190"/>
      <c r="D119" s="191" t="s">
        <v>677</v>
      </c>
      <c r="E119" s="192" t="s">
        <v>623</v>
      </c>
      <c r="F119" s="193">
        <v>297.5</v>
      </c>
      <c r="G119" s="192"/>
      <c r="H119" s="192">
        <v>350</v>
      </c>
      <c r="I119" s="194">
        <v>360</v>
      </c>
      <c r="J119" s="195" t="s">
        <v>678</v>
      </c>
      <c r="K119" s="196">
        <f t="shared" si="18"/>
        <v>52.5</v>
      </c>
      <c r="L119" s="197">
        <f t="shared" si="19"/>
        <v>0.17647058823529413</v>
      </c>
      <c r="M119" s="192" t="s">
        <v>591</v>
      </c>
      <c r="N119" s="198">
        <v>42232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9">
        <v>36</v>
      </c>
      <c r="B120" s="190">
        <v>42219</v>
      </c>
      <c r="C120" s="190"/>
      <c r="D120" s="191" t="s">
        <v>679</v>
      </c>
      <c r="E120" s="192" t="s">
        <v>623</v>
      </c>
      <c r="F120" s="193">
        <v>115.5</v>
      </c>
      <c r="G120" s="192"/>
      <c r="H120" s="192">
        <v>149</v>
      </c>
      <c r="I120" s="194">
        <v>140</v>
      </c>
      <c r="J120" s="195" t="s">
        <v>680</v>
      </c>
      <c r="K120" s="196">
        <f t="shared" si="18"/>
        <v>33.5</v>
      </c>
      <c r="L120" s="197">
        <f t="shared" si="19"/>
        <v>0.29004329004329005</v>
      </c>
      <c r="M120" s="192" t="s">
        <v>591</v>
      </c>
      <c r="N120" s="198">
        <v>42740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9">
        <v>37</v>
      </c>
      <c r="B121" s="190">
        <v>42251</v>
      </c>
      <c r="C121" s="190"/>
      <c r="D121" s="191" t="s">
        <v>673</v>
      </c>
      <c r="E121" s="192" t="s">
        <v>623</v>
      </c>
      <c r="F121" s="193">
        <v>226</v>
      </c>
      <c r="G121" s="192"/>
      <c r="H121" s="192">
        <v>292</v>
      </c>
      <c r="I121" s="194">
        <v>292</v>
      </c>
      <c r="J121" s="195" t="s">
        <v>681</v>
      </c>
      <c r="K121" s="196">
        <f t="shared" si="18"/>
        <v>66</v>
      </c>
      <c r="L121" s="197">
        <f t="shared" si="19"/>
        <v>0.29203539823008851</v>
      </c>
      <c r="M121" s="192" t="s">
        <v>591</v>
      </c>
      <c r="N121" s="198">
        <v>42286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9">
        <v>38</v>
      </c>
      <c r="B122" s="190">
        <v>42254</v>
      </c>
      <c r="C122" s="190"/>
      <c r="D122" s="191" t="s">
        <v>668</v>
      </c>
      <c r="E122" s="192" t="s">
        <v>623</v>
      </c>
      <c r="F122" s="193">
        <v>232.5</v>
      </c>
      <c r="G122" s="192"/>
      <c r="H122" s="192">
        <v>312.5</v>
      </c>
      <c r="I122" s="194">
        <v>310</v>
      </c>
      <c r="J122" s="195" t="s">
        <v>625</v>
      </c>
      <c r="K122" s="196">
        <f t="shared" si="18"/>
        <v>80</v>
      </c>
      <c r="L122" s="197">
        <f t="shared" si="19"/>
        <v>0.34408602150537637</v>
      </c>
      <c r="M122" s="192" t="s">
        <v>591</v>
      </c>
      <c r="N122" s="198">
        <v>42823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9">
        <v>39</v>
      </c>
      <c r="B123" s="190">
        <v>42268</v>
      </c>
      <c r="C123" s="190"/>
      <c r="D123" s="191" t="s">
        <v>682</v>
      </c>
      <c r="E123" s="192" t="s">
        <v>623</v>
      </c>
      <c r="F123" s="193">
        <v>196.5</v>
      </c>
      <c r="G123" s="192"/>
      <c r="H123" s="192">
        <v>238</v>
      </c>
      <c r="I123" s="194">
        <v>238</v>
      </c>
      <c r="J123" s="195" t="s">
        <v>681</v>
      </c>
      <c r="K123" s="196">
        <f t="shared" si="18"/>
        <v>41.5</v>
      </c>
      <c r="L123" s="197">
        <f t="shared" si="19"/>
        <v>0.21119592875318066</v>
      </c>
      <c r="M123" s="192" t="s">
        <v>591</v>
      </c>
      <c r="N123" s="198">
        <v>42291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9">
        <v>40</v>
      </c>
      <c r="B124" s="190">
        <v>42271</v>
      </c>
      <c r="C124" s="190"/>
      <c r="D124" s="191" t="s">
        <v>622</v>
      </c>
      <c r="E124" s="192" t="s">
        <v>623</v>
      </c>
      <c r="F124" s="193">
        <v>65</v>
      </c>
      <c r="G124" s="192"/>
      <c r="H124" s="192">
        <v>82</v>
      </c>
      <c r="I124" s="194">
        <v>82</v>
      </c>
      <c r="J124" s="195" t="s">
        <v>681</v>
      </c>
      <c r="K124" s="196">
        <f t="shared" si="18"/>
        <v>17</v>
      </c>
      <c r="L124" s="197">
        <f t="shared" si="19"/>
        <v>0.26153846153846155</v>
      </c>
      <c r="M124" s="192" t="s">
        <v>591</v>
      </c>
      <c r="N124" s="198">
        <v>42578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9">
        <v>41</v>
      </c>
      <c r="B125" s="190">
        <v>42291</v>
      </c>
      <c r="C125" s="190"/>
      <c r="D125" s="191" t="s">
        <v>683</v>
      </c>
      <c r="E125" s="192" t="s">
        <v>623</v>
      </c>
      <c r="F125" s="193">
        <v>144</v>
      </c>
      <c r="G125" s="192"/>
      <c r="H125" s="192">
        <v>182.5</v>
      </c>
      <c r="I125" s="194">
        <v>181</v>
      </c>
      <c r="J125" s="195" t="s">
        <v>681</v>
      </c>
      <c r="K125" s="196">
        <f t="shared" si="18"/>
        <v>38.5</v>
      </c>
      <c r="L125" s="197">
        <f t="shared" si="19"/>
        <v>0.2673611111111111</v>
      </c>
      <c r="M125" s="192" t="s">
        <v>591</v>
      </c>
      <c r="N125" s="198">
        <v>42817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9">
        <v>42</v>
      </c>
      <c r="B126" s="190">
        <v>42291</v>
      </c>
      <c r="C126" s="190"/>
      <c r="D126" s="191" t="s">
        <v>684</v>
      </c>
      <c r="E126" s="192" t="s">
        <v>623</v>
      </c>
      <c r="F126" s="193">
        <v>264</v>
      </c>
      <c r="G126" s="192"/>
      <c r="H126" s="192">
        <v>311</v>
      </c>
      <c r="I126" s="194">
        <v>311</v>
      </c>
      <c r="J126" s="195" t="s">
        <v>681</v>
      </c>
      <c r="K126" s="196">
        <f t="shared" si="18"/>
        <v>47</v>
      </c>
      <c r="L126" s="197">
        <f t="shared" si="19"/>
        <v>0.17803030303030304</v>
      </c>
      <c r="M126" s="192" t="s">
        <v>591</v>
      </c>
      <c r="N126" s="198">
        <v>42604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9">
        <v>43</v>
      </c>
      <c r="B127" s="190">
        <v>42318</v>
      </c>
      <c r="C127" s="190"/>
      <c r="D127" s="191" t="s">
        <v>685</v>
      </c>
      <c r="E127" s="192" t="s">
        <v>593</v>
      </c>
      <c r="F127" s="193">
        <v>549.5</v>
      </c>
      <c r="G127" s="192"/>
      <c r="H127" s="192">
        <v>630</v>
      </c>
      <c r="I127" s="194">
        <v>630</v>
      </c>
      <c r="J127" s="195" t="s">
        <v>681</v>
      </c>
      <c r="K127" s="196">
        <f t="shared" si="18"/>
        <v>80.5</v>
      </c>
      <c r="L127" s="197">
        <f t="shared" si="19"/>
        <v>0.1464968152866242</v>
      </c>
      <c r="M127" s="192" t="s">
        <v>591</v>
      </c>
      <c r="N127" s="198">
        <v>42419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9">
        <v>44</v>
      </c>
      <c r="B128" s="190">
        <v>42342</v>
      </c>
      <c r="C128" s="190"/>
      <c r="D128" s="191" t="s">
        <v>686</v>
      </c>
      <c r="E128" s="192" t="s">
        <v>623</v>
      </c>
      <c r="F128" s="193">
        <v>1027.5</v>
      </c>
      <c r="G128" s="192"/>
      <c r="H128" s="192">
        <v>1315</v>
      </c>
      <c r="I128" s="194">
        <v>1250</v>
      </c>
      <c r="J128" s="195" t="s">
        <v>681</v>
      </c>
      <c r="K128" s="196">
        <f t="shared" si="18"/>
        <v>287.5</v>
      </c>
      <c r="L128" s="197">
        <f t="shared" si="19"/>
        <v>0.27980535279805352</v>
      </c>
      <c r="M128" s="192" t="s">
        <v>591</v>
      </c>
      <c r="N128" s="198">
        <v>43244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9">
        <v>45</v>
      </c>
      <c r="B129" s="190">
        <v>42367</v>
      </c>
      <c r="C129" s="190"/>
      <c r="D129" s="191" t="s">
        <v>687</v>
      </c>
      <c r="E129" s="192" t="s">
        <v>623</v>
      </c>
      <c r="F129" s="193">
        <v>465</v>
      </c>
      <c r="G129" s="192"/>
      <c r="H129" s="192">
        <v>540</v>
      </c>
      <c r="I129" s="194">
        <v>540</v>
      </c>
      <c r="J129" s="195" t="s">
        <v>681</v>
      </c>
      <c r="K129" s="196">
        <f t="shared" si="18"/>
        <v>75</v>
      </c>
      <c r="L129" s="197">
        <f t="shared" si="19"/>
        <v>0.16129032258064516</v>
      </c>
      <c r="M129" s="192" t="s">
        <v>591</v>
      </c>
      <c r="N129" s="198">
        <v>42530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9">
        <v>46</v>
      </c>
      <c r="B130" s="190">
        <v>42380</v>
      </c>
      <c r="C130" s="190"/>
      <c r="D130" s="191" t="s">
        <v>383</v>
      </c>
      <c r="E130" s="192" t="s">
        <v>593</v>
      </c>
      <c r="F130" s="193">
        <v>81</v>
      </c>
      <c r="G130" s="192"/>
      <c r="H130" s="192">
        <v>110</v>
      </c>
      <c r="I130" s="194">
        <v>110</v>
      </c>
      <c r="J130" s="195" t="s">
        <v>681</v>
      </c>
      <c r="K130" s="196">
        <f t="shared" si="18"/>
        <v>29</v>
      </c>
      <c r="L130" s="197">
        <f t="shared" si="19"/>
        <v>0.35802469135802467</v>
      </c>
      <c r="M130" s="192" t="s">
        <v>591</v>
      </c>
      <c r="N130" s="198">
        <v>42745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9">
        <v>47</v>
      </c>
      <c r="B131" s="190">
        <v>42382</v>
      </c>
      <c r="C131" s="190"/>
      <c r="D131" s="191" t="s">
        <v>688</v>
      </c>
      <c r="E131" s="192" t="s">
        <v>593</v>
      </c>
      <c r="F131" s="193">
        <v>417.5</v>
      </c>
      <c r="G131" s="192"/>
      <c r="H131" s="192">
        <v>547</v>
      </c>
      <c r="I131" s="194">
        <v>535</v>
      </c>
      <c r="J131" s="195" t="s">
        <v>681</v>
      </c>
      <c r="K131" s="196">
        <f t="shared" si="18"/>
        <v>129.5</v>
      </c>
      <c r="L131" s="197">
        <f t="shared" si="19"/>
        <v>0.31017964071856285</v>
      </c>
      <c r="M131" s="192" t="s">
        <v>591</v>
      </c>
      <c r="N131" s="198">
        <v>42578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9">
        <v>48</v>
      </c>
      <c r="B132" s="190">
        <v>42408</v>
      </c>
      <c r="C132" s="190"/>
      <c r="D132" s="191" t="s">
        <v>689</v>
      </c>
      <c r="E132" s="192" t="s">
        <v>623</v>
      </c>
      <c r="F132" s="193">
        <v>650</v>
      </c>
      <c r="G132" s="192"/>
      <c r="H132" s="192">
        <v>800</v>
      </c>
      <c r="I132" s="194">
        <v>800</v>
      </c>
      <c r="J132" s="195" t="s">
        <v>681</v>
      </c>
      <c r="K132" s="196">
        <f t="shared" si="18"/>
        <v>150</v>
      </c>
      <c r="L132" s="197">
        <f t="shared" si="19"/>
        <v>0.23076923076923078</v>
      </c>
      <c r="M132" s="192" t="s">
        <v>591</v>
      </c>
      <c r="N132" s="198">
        <v>43154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9">
        <v>49</v>
      </c>
      <c r="B133" s="190">
        <v>42433</v>
      </c>
      <c r="C133" s="190"/>
      <c r="D133" s="191" t="s">
        <v>211</v>
      </c>
      <c r="E133" s="192" t="s">
        <v>623</v>
      </c>
      <c r="F133" s="193">
        <v>437.5</v>
      </c>
      <c r="G133" s="192"/>
      <c r="H133" s="192">
        <v>504.5</v>
      </c>
      <c r="I133" s="194">
        <v>522</v>
      </c>
      <c r="J133" s="195" t="s">
        <v>690</v>
      </c>
      <c r="K133" s="196">
        <f t="shared" si="18"/>
        <v>67</v>
      </c>
      <c r="L133" s="197">
        <f t="shared" si="19"/>
        <v>0.15314285714285714</v>
      </c>
      <c r="M133" s="192" t="s">
        <v>591</v>
      </c>
      <c r="N133" s="198">
        <v>42480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9">
        <v>50</v>
      </c>
      <c r="B134" s="190">
        <v>42438</v>
      </c>
      <c r="C134" s="190"/>
      <c r="D134" s="191" t="s">
        <v>691</v>
      </c>
      <c r="E134" s="192" t="s">
        <v>623</v>
      </c>
      <c r="F134" s="193">
        <v>189.5</v>
      </c>
      <c r="G134" s="192"/>
      <c r="H134" s="192">
        <v>218</v>
      </c>
      <c r="I134" s="194">
        <v>218</v>
      </c>
      <c r="J134" s="195" t="s">
        <v>681</v>
      </c>
      <c r="K134" s="196">
        <f t="shared" si="18"/>
        <v>28.5</v>
      </c>
      <c r="L134" s="197">
        <f t="shared" si="19"/>
        <v>0.15039577836411611</v>
      </c>
      <c r="M134" s="192" t="s">
        <v>591</v>
      </c>
      <c r="N134" s="198">
        <v>43034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9">
        <v>51</v>
      </c>
      <c r="B135" s="200">
        <v>42471</v>
      </c>
      <c r="C135" s="200"/>
      <c r="D135" s="208" t="s">
        <v>692</v>
      </c>
      <c r="E135" s="203" t="s">
        <v>623</v>
      </c>
      <c r="F135" s="203">
        <v>36.5</v>
      </c>
      <c r="G135" s="204"/>
      <c r="H135" s="204">
        <v>15.85</v>
      </c>
      <c r="I135" s="204">
        <v>60</v>
      </c>
      <c r="J135" s="205" t="s">
        <v>693</v>
      </c>
      <c r="K135" s="206">
        <f t="shared" si="18"/>
        <v>-20.65</v>
      </c>
      <c r="L135" s="207">
        <f t="shared" si="19"/>
        <v>-0.5657534246575342</v>
      </c>
      <c r="M135" s="203" t="s">
        <v>604</v>
      </c>
      <c r="N135" s="211">
        <v>43627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9">
        <v>52</v>
      </c>
      <c r="B136" s="190">
        <v>42472</v>
      </c>
      <c r="C136" s="190"/>
      <c r="D136" s="191" t="s">
        <v>694</v>
      </c>
      <c r="E136" s="192" t="s">
        <v>623</v>
      </c>
      <c r="F136" s="193">
        <v>93</v>
      </c>
      <c r="G136" s="192"/>
      <c r="H136" s="192">
        <v>149</v>
      </c>
      <c r="I136" s="194">
        <v>140</v>
      </c>
      <c r="J136" s="195" t="s">
        <v>695</v>
      </c>
      <c r="K136" s="196">
        <f t="shared" si="18"/>
        <v>56</v>
      </c>
      <c r="L136" s="197">
        <f t="shared" si="19"/>
        <v>0.60215053763440862</v>
      </c>
      <c r="M136" s="192" t="s">
        <v>591</v>
      </c>
      <c r="N136" s="198">
        <v>42740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9">
        <v>53</v>
      </c>
      <c r="B137" s="190">
        <v>42472</v>
      </c>
      <c r="C137" s="190"/>
      <c r="D137" s="191" t="s">
        <v>696</v>
      </c>
      <c r="E137" s="192" t="s">
        <v>623</v>
      </c>
      <c r="F137" s="193">
        <v>130</v>
      </c>
      <c r="G137" s="192"/>
      <c r="H137" s="192">
        <v>150</v>
      </c>
      <c r="I137" s="194" t="s">
        <v>697</v>
      </c>
      <c r="J137" s="195" t="s">
        <v>681</v>
      </c>
      <c r="K137" s="196">
        <f t="shared" si="18"/>
        <v>20</v>
      </c>
      <c r="L137" s="197">
        <f t="shared" si="19"/>
        <v>0.15384615384615385</v>
      </c>
      <c r="M137" s="192" t="s">
        <v>591</v>
      </c>
      <c r="N137" s="198">
        <v>42564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9">
        <v>54</v>
      </c>
      <c r="B138" s="190">
        <v>42473</v>
      </c>
      <c r="C138" s="190"/>
      <c r="D138" s="191" t="s">
        <v>698</v>
      </c>
      <c r="E138" s="192" t="s">
        <v>623</v>
      </c>
      <c r="F138" s="193">
        <v>196</v>
      </c>
      <c r="G138" s="192"/>
      <c r="H138" s="192">
        <v>299</v>
      </c>
      <c r="I138" s="194">
        <v>299</v>
      </c>
      <c r="J138" s="195" t="s">
        <v>681</v>
      </c>
      <c r="K138" s="196">
        <v>103</v>
      </c>
      <c r="L138" s="197">
        <v>0.52551020408163296</v>
      </c>
      <c r="M138" s="192" t="s">
        <v>591</v>
      </c>
      <c r="N138" s="198">
        <v>42620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9">
        <v>55</v>
      </c>
      <c r="B139" s="190">
        <v>42473</v>
      </c>
      <c r="C139" s="190"/>
      <c r="D139" s="191" t="s">
        <v>699</v>
      </c>
      <c r="E139" s="192" t="s">
        <v>623</v>
      </c>
      <c r="F139" s="193">
        <v>88</v>
      </c>
      <c r="G139" s="192"/>
      <c r="H139" s="192">
        <v>103</v>
      </c>
      <c r="I139" s="194">
        <v>103</v>
      </c>
      <c r="J139" s="195" t="s">
        <v>681</v>
      </c>
      <c r="K139" s="196">
        <v>15</v>
      </c>
      <c r="L139" s="197">
        <v>0.170454545454545</v>
      </c>
      <c r="M139" s="192" t="s">
        <v>591</v>
      </c>
      <c r="N139" s="198">
        <v>42530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9">
        <v>56</v>
      </c>
      <c r="B140" s="190">
        <v>42492</v>
      </c>
      <c r="C140" s="190"/>
      <c r="D140" s="191" t="s">
        <v>700</v>
      </c>
      <c r="E140" s="192" t="s">
        <v>623</v>
      </c>
      <c r="F140" s="193">
        <v>127.5</v>
      </c>
      <c r="G140" s="192"/>
      <c r="H140" s="192">
        <v>148</v>
      </c>
      <c r="I140" s="194" t="s">
        <v>701</v>
      </c>
      <c r="J140" s="195" t="s">
        <v>681</v>
      </c>
      <c r="K140" s="196">
        <f t="shared" ref="K140:K144" si="20">H140-F140</f>
        <v>20.5</v>
      </c>
      <c r="L140" s="197">
        <f t="shared" ref="L140:L144" si="21">K140/F140</f>
        <v>0.16078431372549021</v>
      </c>
      <c r="M140" s="192" t="s">
        <v>591</v>
      </c>
      <c r="N140" s="198">
        <v>42564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9">
        <v>57</v>
      </c>
      <c r="B141" s="190">
        <v>42493</v>
      </c>
      <c r="C141" s="190"/>
      <c r="D141" s="191" t="s">
        <v>702</v>
      </c>
      <c r="E141" s="192" t="s">
        <v>623</v>
      </c>
      <c r="F141" s="193">
        <v>675</v>
      </c>
      <c r="G141" s="192"/>
      <c r="H141" s="192">
        <v>815</v>
      </c>
      <c r="I141" s="194" t="s">
        <v>703</v>
      </c>
      <c r="J141" s="195" t="s">
        <v>681</v>
      </c>
      <c r="K141" s="196">
        <f t="shared" si="20"/>
        <v>140</v>
      </c>
      <c r="L141" s="197">
        <f t="shared" si="21"/>
        <v>0.2074074074074074</v>
      </c>
      <c r="M141" s="192" t="s">
        <v>591</v>
      </c>
      <c r="N141" s="198">
        <v>43154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9">
        <v>58</v>
      </c>
      <c r="B142" s="200">
        <v>42522</v>
      </c>
      <c r="C142" s="200"/>
      <c r="D142" s="201" t="s">
        <v>704</v>
      </c>
      <c r="E142" s="202" t="s">
        <v>623</v>
      </c>
      <c r="F142" s="203">
        <v>500</v>
      </c>
      <c r="G142" s="203"/>
      <c r="H142" s="204">
        <v>232.5</v>
      </c>
      <c r="I142" s="204" t="s">
        <v>705</v>
      </c>
      <c r="J142" s="205" t="s">
        <v>706</v>
      </c>
      <c r="K142" s="206">
        <f t="shared" si="20"/>
        <v>-267.5</v>
      </c>
      <c r="L142" s="207">
        <f t="shared" si="21"/>
        <v>-0.53500000000000003</v>
      </c>
      <c r="M142" s="203" t="s">
        <v>604</v>
      </c>
      <c r="N142" s="200">
        <v>43735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9">
        <v>59</v>
      </c>
      <c r="B143" s="190">
        <v>42527</v>
      </c>
      <c r="C143" s="190"/>
      <c r="D143" s="191" t="s">
        <v>542</v>
      </c>
      <c r="E143" s="192" t="s">
        <v>623</v>
      </c>
      <c r="F143" s="193">
        <v>110</v>
      </c>
      <c r="G143" s="192"/>
      <c r="H143" s="192">
        <v>126.5</v>
      </c>
      <c r="I143" s="194">
        <v>125</v>
      </c>
      <c r="J143" s="195" t="s">
        <v>632</v>
      </c>
      <c r="K143" s="196">
        <f t="shared" si="20"/>
        <v>16.5</v>
      </c>
      <c r="L143" s="197">
        <f t="shared" si="21"/>
        <v>0.15</v>
      </c>
      <c r="M143" s="192" t="s">
        <v>591</v>
      </c>
      <c r="N143" s="198">
        <v>42552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9">
        <v>60</v>
      </c>
      <c r="B144" s="190">
        <v>42538</v>
      </c>
      <c r="C144" s="190"/>
      <c r="D144" s="191" t="s">
        <v>707</v>
      </c>
      <c r="E144" s="192" t="s">
        <v>623</v>
      </c>
      <c r="F144" s="193">
        <v>44</v>
      </c>
      <c r="G144" s="192"/>
      <c r="H144" s="192">
        <v>69.5</v>
      </c>
      <c r="I144" s="194">
        <v>69.5</v>
      </c>
      <c r="J144" s="195" t="s">
        <v>708</v>
      </c>
      <c r="K144" s="196">
        <f t="shared" si="20"/>
        <v>25.5</v>
      </c>
      <c r="L144" s="197">
        <f t="shared" si="21"/>
        <v>0.57954545454545459</v>
      </c>
      <c r="M144" s="192" t="s">
        <v>591</v>
      </c>
      <c r="N144" s="198">
        <v>42977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9">
        <v>61</v>
      </c>
      <c r="B145" s="190">
        <v>42549</v>
      </c>
      <c r="C145" s="190"/>
      <c r="D145" s="191" t="s">
        <v>709</v>
      </c>
      <c r="E145" s="192" t="s">
        <v>623</v>
      </c>
      <c r="F145" s="193">
        <v>262.5</v>
      </c>
      <c r="G145" s="192"/>
      <c r="H145" s="192">
        <v>340</v>
      </c>
      <c r="I145" s="194">
        <v>333</v>
      </c>
      <c r="J145" s="195" t="s">
        <v>710</v>
      </c>
      <c r="K145" s="196">
        <v>77.5</v>
      </c>
      <c r="L145" s="197">
        <v>0.29523809523809502</v>
      </c>
      <c r="M145" s="192" t="s">
        <v>591</v>
      </c>
      <c r="N145" s="198">
        <v>43017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9">
        <v>62</v>
      </c>
      <c r="B146" s="190">
        <v>42549</v>
      </c>
      <c r="C146" s="190"/>
      <c r="D146" s="191" t="s">
        <v>711</v>
      </c>
      <c r="E146" s="192" t="s">
        <v>623</v>
      </c>
      <c r="F146" s="193">
        <v>840</v>
      </c>
      <c r="G146" s="192"/>
      <c r="H146" s="192">
        <v>1230</v>
      </c>
      <c r="I146" s="194">
        <v>1230</v>
      </c>
      <c r="J146" s="195" t="s">
        <v>681</v>
      </c>
      <c r="K146" s="196">
        <v>390</v>
      </c>
      <c r="L146" s="197">
        <v>0.46428571428571402</v>
      </c>
      <c r="M146" s="192" t="s">
        <v>591</v>
      </c>
      <c r="N146" s="198">
        <v>42649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12">
        <v>63</v>
      </c>
      <c r="B147" s="213">
        <v>42556</v>
      </c>
      <c r="C147" s="213"/>
      <c r="D147" s="214" t="s">
        <v>712</v>
      </c>
      <c r="E147" s="215" t="s">
        <v>623</v>
      </c>
      <c r="F147" s="215">
        <v>395</v>
      </c>
      <c r="G147" s="216"/>
      <c r="H147" s="216">
        <f>(468.5+342.5)/2</f>
        <v>405.5</v>
      </c>
      <c r="I147" s="216">
        <v>510</v>
      </c>
      <c r="J147" s="217" t="s">
        <v>713</v>
      </c>
      <c r="K147" s="218">
        <f t="shared" ref="K147:K153" si="22">H147-F147</f>
        <v>10.5</v>
      </c>
      <c r="L147" s="219">
        <f t="shared" ref="L147:L153" si="23">K147/F147</f>
        <v>2.6582278481012658E-2</v>
      </c>
      <c r="M147" s="215" t="s">
        <v>714</v>
      </c>
      <c r="N147" s="213">
        <v>43606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9">
        <v>64</v>
      </c>
      <c r="B148" s="200">
        <v>42584</v>
      </c>
      <c r="C148" s="200"/>
      <c r="D148" s="201" t="s">
        <v>715</v>
      </c>
      <c r="E148" s="202" t="s">
        <v>593</v>
      </c>
      <c r="F148" s="203">
        <f>169.5-12.8</f>
        <v>156.69999999999999</v>
      </c>
      <c r="G148" s="203"/>
      <c r="H148" s="204">
        <v>77</v>
      </c>
      <c r="I148" s="204" t="s">
        <v>716</v>
      </c>
      <c r="J148" s="205" t="s">
        <v>717</v>
      </c>
      <c r="K148" s="206">
        <f t="shared" si="22"/>
        <v>-79.699999999999989</v>
      </c>
      <c r="L148" s="207">
        <f t="shared" si="23"/>
        <v>-0.50861518825781749</v>
      </c>
      <c r="M148" s="203" t="s">
        <v>604</v>
      </c>
      <c r="N148" s="200">
        <v>43522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9">
        <v>65</v>
      </c>
      <c r="B149" s="200">
        <v>42586</v>
      </c>
      <c r="C149" s="200"/>
      <c r="D149" s="201" t="s">
        <v>718</v>
      </c>
      <c r="E149" s="202" t="s">
        <v>623</v>
      </c>
      <c r="F149" s="203">
        <v>400</v>
      </c>
      <c r="G149" s="203"/>
      <c r="H149" s="204">
        <v>305</v>
      </c>
      <c r="I149" s="204">
        <v>475</v>
      </c>
      <c r="J149" s="205" t="s">
        <v>719</v>
      </c>
      <c r="K149" s="206">
        <f t="shared" si="22"/>
        <v>-95</v>
      </c>
      <c r="L149" s="207">
        <f t="shared" si="23"/>
        <v>-0.23749999999999999</v>
      </c>
      <c r="M149" s="203" t="s">
        <v>604</v>
      </c>
      <c r="N149" s="200">
        <v>43606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9">
        <v>66</v>
      </c>
      <c r="B150" s="190">
        <v>42593</v>
      </c>
      <c r="C150" s="190"/>
      <c r="D150" s="191" t="s">
        <v>720</v>
      </c>
      <c r="E150" s="192" t="s">
        <v>623</v>
      </c>
      <c r="F150" s="193">
        <v>86.5</v>
      </c>
      <c r="G150" s="192"/>
      <c r="H150" s="192">
        <v>130</v>
      </c>
      <c r="I150" s="194">
        <v>130</v>
      </c>
      <c r="J150" s="195" t="s">
        <v>721</v>
      </c>
      <c r="K150" s="196">
        <f t="shared" si="22"/>
        <v>43.5</v>
      </c>
      <c r="L150" s="197">
        <f t="shared" si="23"/>
        <v>0.50289017341040465</v>
      </c>
      <c r="M150" s="192" t="s">
        <v>591</v>
      </c>
      <c r="N150" s="198">
        <v>43091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9">
        <v>67</v>
      </c>
      <c r="B151" s="200">
        <v>42600</v>
      </c>
      <c r="C151" s="200"/>
      <c r="D151" s="201" t="s">
        <v>110</v>
      </c>
      <c r="E151" s="202" t="s">
        <v>623</v>
      </c>
      <c r="F151" s="203">
        <v>133.5</v>
      </c>
      <c r="G151" s="203"/>
      <c r="H151" s="204">
        <v>126.5</v>
      </c>
      <c r="I151" s="204">
        <v>178</v>
      </c>
      <c r="J151" s="205" t="s">
        <v>722</v>
      </c>
      <c r="K151" s="206">
        <f t="shared" si="22"/>
        <v>-7</v>
      </c>
      <c r="L151" s="207">
        <f t="shared" si="23"/>
        <v>-5.2434456928838954E-2</v>
      </c>
      <c r="M151" s="203" t="s">
        <v>604</v>
      </c>
      <c r="N151" s="200">
        <v>42615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9">
        <v>68</v>
      </c>
      <c r="B152" s="190">
        <v>42613</v>
      </c>
      <c r="C152" s="190"/>
      <c r="D152" s="191" t="s">
        <v>723</v>
      </c>
      <c r="E152" s="192" t="s">
        <v>623</v>
      </c>
      <c r="F152" s="193">
        <v>560</v>
      </c>
      <c r="G152" s="192"/>
      <c r="H152" s="192">
        <v>725</v>
      </c>
      <c r="I152" s="194">
        <v>725</v>
      </c>
      <c r="J152" s="195" t="s">
        <v>625</v>
      </c>
      <c r="K152" s="196">
        <f t="shared" si="22"/>
        <v>165</v>
      </c>
      <c r="L152" s="197">
        <f t="shared" si="23"/>
        <v>0.29464285714285715</v>
      </c>
      <c r="M152" s="192" t="s">
        <v>591</v>
      </c>
      <c r="N152" s="198">
        <v>42456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9">
        <v>69</v>
      </c>
      <c r="B153" s="190">
        <v>42614</v>
      </c>
      <c r="C153" s="190"/>
      <c r="D153" s="191" t="s">
        <v>724</v>
      </c>
      <c r="E153" s="192" t="s">
        <v>623</v>
      </c>
      <c r="F153" s="193">
        <v>160.5</v>
      </c>
      <c r="G153" s="192"/>
      <c r="H153" s="192">
        <v>210</v>
      </c>
      <c r="I153" s="194">
        <v>210</v>
      </c>
      <c r="J153" s="195" t="s">
        <v>625</v>
      </c>
      <c r="K153" s="196">
        <f t="shared" si="22"/>
        <v>49.5</v>
      </c>
      <c r="L153" s="197">
        <f t="shared" si="23"/>
        <v>0.30841121495327101</v>
      </c>
      <c r="M153" s="192" t="s">
        <v>591</v>
      </c>
      <c r="N153" s="198">
        <v>42871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9">
        <v>70</v>
      </c>
      <c r="B154" s="190">
        <v>42646</v>
      </c>
      <c r="C154" s="190"/>
      <c r="D154" s="191" t="s">
        <v>397</v>
      </c>
      <c r="E154" s="192" t="s">
        <v>623</v>
      </c>
      <c r="F154" s="193">
        <v>430</v>
      </c>
      <c r="G154" s="192"/>
      <c r="H154" s="192">
        <v>596</v>
      </c>
      <c r="I154" s="194">
        <v>575</v>
      </c>
      <c r="J154" s="195" t="s">
        <v>725</v>
      </c>
      <c r="K154" s="196">
        <v>166</v>
      </c>
      <c r="L154" s="197">
        <v>0.38604651162790699</v>
      </c>
      <c r="M154" s="192" t="s">
        <v>591</v>
      </c>
      <c r="N154" s="198">
        <v>42769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9">
        <v>71</v>
      </c>
      <c r="B155" s="190">
        <v>42657</v>
      </c>
      <c r="C155" s="190"/>
      <c r="D155" s="191" t="s">
        <v>726</v>
      </c>
      <c r="E155" s="192" t="s">
        <v>623</v>
      </c>
      <c r="F155" s="193">
        <v>280</v>
      </c>
      <c r="G155" s="192"/>
      <c r="H155" s="192">
        <v>345</v>
      </c>
      <c r="I155" s="194">
        <v>345</v>
      </c>
      <c r="J155" s="195" t="s">
        <v>625</v>
      </c>
      <c r="K155" s="196">
        <f t="shared" ref="K155:K160" si="24">H155-F155</f>
        <v>65</v>
      </c>
      <c r="L155" s="197">
        <f t="shared" ref="L155:L156" si="25">K155/F155</f>
        <v>0.23214285714285715</v>
      </c>
      <c r="M155" s="192" t="s">
        <v>591</v>
      </c>
      <c r="N155" s="198">
        <v>42814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9">
        <v>72</v>
      </c>
      <c r="B156" s="190">
        <v>42657</v>
      </c>
      <c r="C156" s="190"/>
      <c r="D156" s="191" t="s">
        <v>727</v>
      </c>
      <c r="E156" s="192" t="s">
        <v>623</v>
      </c>
      <c r="F156" s="193">
        <v>245</v>
      </c>
      <c r="G156" s="192"/>
      <c r="H156" s="192">
        <v>325.5</v>
      </c>
      <c r="I156" s="194">
        <v>330</v>
      </c>
      <c r="J156" s="195" t="s">
        <v>728</v>
      </c>
      <c r="K156" s="196">
        <f t="shared" si="24"/>
        <v>80.5</v>
      </c>
      <c r="L156" s="197">
        <f t="shared" si="25"/>
        <v>0.32857142857142857</v>
      </c>
      <c r="M156" s="192" t="s">
        <v>591</v>
      </c>
      <c r="N156" s="198">
        <v>42769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9">
        <v>73</v>
      </c>
      <c r="B157" s="190">
        <v>42660</v>
      </c>
      <c r="C157" s="190"/>
      <c r="D157" s="191" t="s">
        <v>347</v>
      </c>
      <c r="E157" s="192" t="s">
        <v>623</v>
      </c>
      <c r="F157" s="193">
        <v>125</v>
      </c>
      <c r="G157" s="192"/>
      <c r="H157" s="192">
        <v>160</v>
      </c>
      <c r="I157" s="194">
        <v>160</v>
      </c>
      <c r="J157" s="195" t="s">
        <v>681</v>
      </c>
      <c r="K157" s="196">
        <f t="shared" si="24"/>
        <v>35</v>
      </c>
      <c r="L157" s="197">
        <v>0.28000000000000003</v>
      </c>
      <c r="M157" s="192" t="s">
        <v>591</v>
      </c>
      <c r="N157" s="198">
        <v>42803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9">
        <v>74</v>
      </c>
      <c r="B158" s="190">
        <v>42660</v>
      </c>
      <c r="C158" s="190"/>
      <c r="D158" s="191" t="s">
        <v>470</v>
      </c>
      <c r="E158" s="192" t="s">
        <v>623</v>
      </c>
      <c r="F158" s="193">
        <v>114</v>
      </c>
      <c r="G158" s="192"/>
      <c r="H158" s="192">
        <v>145</v>
      </c>
      <c r="I158" s="194">
        <v>145</v>
      </c>
      <c r="J158" s="195" t="s">
        <v>681</v>
      </c>
      <c r="K158" s="196">
        <f t="shared" si="24"/>
        <v>31</v>
      </c>
      <c r="L158" s="197">
        <f t="shared" ref="L158:L160" si="26">K158/F158</f>
        <v>0.27192982456140352</v>
      </c>
      <c r="M158" s="192" t="s">
        <v>591</v>
      </c>
      <c r="N158" s="198">
        <v>42859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9">
        <v>75</v>
      </c>
      <c r="B159" s="190">
        <v>42660</v>
      </c>
      <c r="C159" s="190"/>
      <c r="D159" s="191" t="s">
        <v>729</v>
      </c>
      <c r="E159" s="192" t="s">
        <v>623</v>
      </c>
      <c r="F159" s="193">
        <v>212</v>
      </c>
      <c r="G159" s="192"/>
      <c r="H159" s="192">
        <v>280</v>
      </c>
      <c r="I159" s="194">
        <v>276</v>
      </c>
      <c r="J159" s="195" t="s">
        <v>730</v>
      </c>
      <c r="K159" s="196">
        <f t="shared" si="24"/>
        <v>68</v>
      </c>
      <c r="L159" s="197">
        <f t="shared" si="26"/>
        <v>0.32075471698113206</v>
      </c>
      <c r="M159" s="192" t="s">
        <v>591</v>
      </c>
      <c r="N159" s="198">
        <v>42858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9">
        <v>76</v>
      </c>
      <c r="B160" s="190">
        <v>42678</v>
      </c>
      <c r="C160" s="190"/>
      <c r="D160" s="191" t="s">
        <v>458</v>
      </c>
      <c r="E160" s="192" t="s">
        <v>623</v>
      </c>
      <c r="F160" s="193">
        <v>155</v>
      </c>
      <c r="G160" s="192"/>
      <c r="H160" s="192">
        <v>210</v>
      </c>
      <c r="I160" s="194">
        <v>210</v>
      </c>
      <c r="J160" s="195" t="s">
        <v>731</v>
      </c>
      <c r="K160" s="196">
        <f t="shared" si="24"/>
        <v>55</v>
      </c>
      <c r="L160" s="197">
        <f t="shared" si="26"/>
        <v>0.35483870967741937</v>
      </c>
      <c r="M160" s="192" t="s">
        <v>591</v>
      </c>
      <c r="N160" s="198">
        <v>42944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9">
        <v>77</v>
      </c>
      <c r="B161" s="200">
        <v>42710</v>
      </c>
      <c r="C161" s="200"/>
      <c r="D161" s="201" t="s">
        <v>732</v>
      </c>
      <c r="E161" s="202" t="s">
        <v>623</v>
      </c>
      <c r="F161" s="203">
        <v>150.5</v>
      </c>
      <c r="G161" s="203"/>
      <c r="H161" s="204">
        <v>72.5</v>
      </c>
      <c r="I161" s="204">
        <v>174</v>
      </c>
      <c r="J161" s="205" t="s">
        <v>733</v>
      </c>
      <c r="K161" s="206">
        <v>-78</v>
      </c>
      <c r="L161" s="207">
        <v>-0.51827242524916906</v>
      </c>
      <c r="M161" s="203" t="s">
        <v>604</v>
      </c>
      <c r="N161" s="200">
        <v>43333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9">
        <v>78</v>
      </c>
      <c r="B162" s="190">
        <v>42712</v>
      </c>
      <c r="C162" s="190"/>
      <c r="D162" s="191" t="s">
        <v>734</v>
      </c>
      <c r="E162" s="192" t="s">
        <v>623</v>
      </c>
      <c r="F162" s="193">
        <v>380</v>
      </c>
      <c r="G162" s="192"/>
      <c r="H162" s="192">
        <v>478</v>
      </c>
      <c r="I162" s="194">
        <v>468</v>
      </c>
      <c r="J162" s="195" t="s">
        <v>681</v>
      </c>
      <c r="K162" s="196">
        <f t="shared" ref="K162:K164" si="27">H162-F162</f>
        <v>98</v>
      </c>
      <c r="L162" s="197">
        <f t="shared" ref="L162:L164" si="28">K162/F162</f>
        <v>0.25789473684210529</v>
      </c>
      <c r="M162" s="192" t="s">
        <v>591</v>
      </c>
      <c r="N162" s="198">
        <v>43025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9">
        <v>79</v>
      </c>
      <c r="B163" s="190">
        <v>42734</v>
      </c>
      <c r="C163" s="190"/>
      <c r="D163" s="191" t="s">
        <v>109</v>
      </c>
      <c r="E163" s="192" t="s">
        <v>623</v>
      </c>
      <c r="F163" s="193">
        <v>305</v>
      </c>
      <c r="G163" s="192"/>
      <c r="H163" s="192">
        <v>375</v>
      </c>
      <c r="I163" s="194">
        <v>375</v>
      </c>
      <c r="J163" s="195" t="s">
        <v>681</v>
      </c>
      <c r="K163" s="196">
        <f t="shared" si="27"/>
        <v>70</v>
      </c>
      <c r="L163" s="197">
        <f t="shared" si="28"/>
        <v>0.22950819672131148</v>
      </c>
      <c r="M163" s="192" t="s">
        <v>591</v>
      </c>
      <c r="N163" s="198">
        <v>42768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9">
        <v>80</v>
      </c>
      <c r="B164" s="190">
        <v>42739</v>
      </c>
      <c r="C164" s="190"/>
      <c r="D164" s="191" t="s">
        <v>95</v>
      </c>
      <c r="E164" s="192" t="s">
        <v>623</v>
      </c>
      <c r="F164" s="193">
        <v>99.5</v>
      </c>
      <c r="G164" s="192"/>
      <c r="H164" s="192">
        <v>158</v>
      </c>
      <c r="I164" s="194">
        <v>158</v>
      </c>
      <c r="J164" s="195" t="s">
        <v>681</v>
      </c>
      <c r="K164" s="196">
        <f t="shared" si="27"/>
        <v>58.5</v>
      </c>
      <c r="L164" s="197">
        <f t="shared" si="28"/>
        <v>0.5879396984924623</v>
      </c>
      <c r="M164" s="192" t="s">
        <v>591</v>
      </c>
      <c r="N164" s="198">
        <v>42898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9">
        <v>81</v>
      </c>
      <c r="B165" s="190">
        <v>42739</v>
      </c>
      <c r="C165" s="190"/>
      <c r="D165" s="191" t="s">
        <v>95</v>
      </c>
      <c r="E165" s="192" t="s">
        <v>623</v>
      </c>
      <c r="F165" s="193">
        <v>99.5</v>
      </c>
      <c r="G165" s="192"/>
      <c r="H165" s="192">
        <v>158</v>
      </c>
      <c r="I165" s="194">
        <v>158</v>
      </c>
      <c r="J165" s="195" t="s">
        <v>681</v>
      </c>
      <c r="K165" s="196">
        <v>58.5</v>
      </c>
      <c r="L165" s="197">
        <v>0.58793969849246197</v>
      </c>
      <c r="M165" s="192" t="s">
        <v>591</v>
      </c>
      <c r="N165" s="198">
        <v>42898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9">
        <v>82</v>
      </c>
      <c r="B166" s="190">
        <v>42786</v>
      </c>
      <c r="C166" s="190"/>
      <c r="D166" s="191" t="s">
        <v>186</v>
      </c>
      <c r="E166" s="192" t="s">
        <v>623</v>
      </c>
      <c r="F166" s="193">
        <v>140.5</v>
      </c>
      <c r="G166" s="192"/>
      <c r="H166" s="192">
        <v>220</v>
      </c>
      <c r="I166" s="194">
        <v>220</v>
      </c>
      <c r="J166" s="195" t="s">
        <v>681</v>
      </c>
      <c r="K166" s="196">
        <f>H166-F166</f>
        <v>79.5</v>
      </c>
      <c r="L166" s="197">
        <f>K166/F166</f>
        <v>0.5658362989323843</v>
      </c>
      <c r="M166" s="192" t="s">
        <v>591</v>
      </c>
      <c r="N166" s="198">
        <v>42864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9">
        <v>83</v>
      </c>
      <c r="B167" s="190">
        <v>42786</v>
      </c>
      <c r="C167" s="190"/>
      <c r="D167" s="191" t="s">
        <v>735</v>
      </c>
      <c r="E167" s="192" t="s">
        <v>623</v>
      </c>
      <c r="F167" s="193">
        <v>202.5</v>
      </c>
      <c r="G167" s="192"/>
      <c r="H167" s="192">
        <v>234</v>
      </c>
      <c r="I167" s="194">
        <v>234</v>
      </c>
      <c r="J167" s="195" t="s">
        <v>681</v>
      </c>
      <c r="K167" s="196">
        <v>31.5</v>
      </c>
      <c r="L167" s="197">
        <v>0.155555555555556</v>
      </c>
      <c r="M167" s="192" t="s">
        <v>591</v>
      </c>
      <c r="N167" s="198">
        <v>42836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9">
        <v>84</v>
      </c>
      <c r="B168" s="190">
        <v>42818</v>
      </c>
      <c r="C168" s="190"/>
      <c r="D168" s="191" t="s">
        <v>736</v>
      </c>
      <c r="E168" s="192" t="s">
        <v>623</v>
      </c>
      <c r="F168" s="193">
        <v>300.5</v>
      </c>
      <c r="G168" s="192"/>
      <c r="H168" s="192">
        <v>417.5</v>
      </c>
      <c r="I168" s="194">
        <v>420</v>
      </c>
      <c r="J168" s="195" t="s">
        <v>737</v>
      </c>
      <c r="K168" s="196">
        <f>H168-F168</f>
        <v>117</v>
      </c>
      <c r="L168" s="197">
        <f>K168/F168</f>
        <v>0.38935108153078202</v>
      </c>
      <c r="M168" s="192" t="s">
        <v>591</v>
      </c>
      <c r="N168" s="198">
        <v>43070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9">
        <v>85</v>
      </c>
      <c r="B169" s="190">
        <v>42818</v>
      </c>
      <c r="C169" s="190"/>
      <c r="D169" s="191" t="s">
        <v>711</v>
      </c>
      <c r="E169" s="192" t="s">
        <v>623</v>
      </c>
      <c r="F169" s="193">
        <v>850</v>
      </c>
      <c r="G169" s="192"/>
      <c r="H169" s="192">
        <v>1042.5</v>
      </c>
      <c r="I169" s="194">
        <v>1023</v>
      </c>
      <c r="J169" s="195" t="s">
        <v>738</v>
      </c>
      <c r="K169" s="196">
        <v>192.5</v>
      </c>
      <c r="L169" s="197">
        <v>0.22647058823529401</v>
      </c>
      <c r="M169" s="192" t="s">
        <v>591</v>
      </c>
      <c r="N169" s="198">
        <v>42830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9">
        <v>86</v>
      </c>
      <c r="B170" s="190">
        <v>42830</v>
      </c>
      <c r="C170" s="190"/>
      <c r="D170" s="191" t="s">
        <v>489</v>
      </c>
      <c r="E170" s="192" t="s">
        <v>623</v>
      </c>
      <c r="F170" s="193">
        <v>785</v>
      </c>
      <c r="G170" s="192"/>
      <c r="H170" s="192">
        <v>930</v>
      </c>
      <c r="I170" s="194">
        <v>920</v>
      </c>
      <c r="J170" s="195" t="s">
        <v>739</v>
      </c>
      <c r="K170" s="196">
        <f>H170-F170</f>
        <v>145</v>
      </c>
      <c r="L170" s="197">
        <f>K170/F170</f>
        <v>0.18471337579617833</v>
      </c>
      <c r="M170" s="192" t="s">
        <v>591</v>
      </c>
      <c r="N170" s="198">
        <v>42976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9">
        <v>87</v>
      </c>
      <c r="B171" s="200">
        <v>42831</v>
      </c>
      <c r="C171" s="200"/>
      <c r="D171" s="201" t="s">
        <v>740</v>
      </c>
      <c r="E171" s="202" t="s">
        <v>623</v>
      </c>
      <c r="F171" s="203">
        <v>40</v>
      </c>
      <c r="G171" s="203"/>
      <c r="H171" s="204">
        <v>13.1</v>
      </c>
      <c r="I171" s="204">
        <v>60</v>
      </c>
      <c r="J171" s="205" t="s">
        <v>741</v>
      </c>
      <c r="K171" s="206">
        <v>-26.9</v>
      </c>
      <c r="L171" s="207">
        <v>-0.67249999999999999</v>
      </c>
      <c r="M171" s="203" t="s">
        <v>604</v>
      </c>
      <c r="N171" s="200">
        <v>43138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9">
        <v>88</v>
      </c>
      <c r="B172" s="190">
        <v>42837</v>
      </c>
      <c r="C172" s="190"/>
      <c r="D172" s="191" t="s">
        <v>94</v>
      </c>
      <c r="E172" s="192" t="s">
        <v>623</v>
      </c>
      <c r="F172" s="193">
        <v>289.5</v>
      </c>
      <c r="G172" s="192"/>
      <c r="H172" s="192">
        <v>354</v>
      </c>
      <c r="I172" s="194">
        <v>360</v>
      </c>
      <c r="J172" s="195" t="s">
        <v>742</v>
      </c>
      <c r="K172" s="196">
        <f t="shared" ref="K172:K180" si="29">H172-F172</f>
        <v>64.5</v>
      </c>
      <c r="L172" s="197">
        <f t="shared" ref="L172:L180" si="30">K172/F172</f>
        <v>0.22279792746113988</v>
      </c>
      <c r="M172" s="192" t="s">
        <v>591</v>
      </c>
      <c r="N172" s="198">
        <v>43040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9">
        <v>89</v>
      </c>
      <c r="B173" s="190">
        <v>42845</v>
      </c>
      <c r="C173" s="190"/>
      <c r="D173" s="191" t="s">
        <v>428</v>
      </c>
      <c r="E173" s="192" t="s">
        <v>623</v>
      </c>
      <c r="F173" s="193">
        <v>700</v>
      </c>
      <c r="G173" s="192"/>
      <c r="H173" s="192">
        <v>840</v>
      </c>
      <c r="I173" s="194">
        <v>840</v>
      </c>
      <c r="J173" s="195" t="s">
        <v>743</v>
      </c>
      <c r="K173" s="196">
        <f t="shared" si="29"/>
        <v>140</v>
      </c>
      <c r="L173" s="197">
        <f t="shared" si="30"/>
        <v>0.2</v>
      </c>
      <c r="M173" s="192" t="s">
        <v>591</v>
      </c>
      <c r="N173" s="198">
        <v>42893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9">
        <v>90</v>
      </c>
      <c r="B174" s="190">
        <v>42887</v>
      </c>
      <c r="C174" s="190"/>
      <c r="D174" s="191" t="s">
        <v>744</v>
      </c>
      <c r="E174" s="192" t="s">
        <v>623</v>
      </c>
      <c r="F174" s="193">
        <v>130</v>
      </c>
      <c r="G174" s="192"/>
      <c r="H174" s="192">
        <v>144.25</v>
      </c>
      <c r="I174" s="194">
        <v>170</v>
      </c>
      <c r="J174" s="195" t="s">
        <v>745</v>
      </c>
      <c r="K174" s="196">
        <f t="shared" si="29"/>
        <v>14.25</v>
      </c>
      <c r="L174" s="197">
        <f t="shared" si="30"/>
        <v>0.10961538461538461</v>
      </c>
      <c r="M174" s="192" t="s">
        <v>591</v>
      </c>
      <c r="N174" s="198">
        <v>43675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9">
        <v>91</v>
      </c>
      <c r="B175" s="190">
        <v>42901</v>
      </c>
      <c r="C175" s="190"/>
      <c r="D175" s="191" t="s">
        <v>746</v>
      </c>
      <c r="E175" s="192" t="s">
        <v>623</v>
      </c>
      <c r="F175" s="193">
        <v>214.5</v>
      </c>
      <c r="G175" s="192"/>
      <c r="H175" s="192">
        <v>262</v>
      </c>
      <c r="I175" s="194">
        <v>262</v>
      </c>
      <c r="J175" s="195" t="s">
        <v>747</v>
      </c>
      <c r="K175" s="196">
        <f t="shared" si="29"/>
        <v>47.5</v>
      </c>
      <c r="L175" s="197">
        <f t="shared" si="30"/>
        <v>0.22144522144522144</v>
      </c>
      <c r="M175" s="192" t="s">
        <v>591</v>
      </c>
      <c r="N175" s="198">
        <v>42977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20">
        <v>92</v>
      </c>
      <c r="B176" s="221">
        <v>42933</v>
      </c>
      <c r="C176" s="221"/>
      <c r="D176" s="222" t="s">
        <v>748</v>
      </c>
      <c r="E176" s="223" t="s">
        <v>623</v>
      </c>
      <c r="F176" s="224">
        <v>370</v>
      </c>
      <c r="G176" s="223"/>
      <c r="H176" s="223">
        <v>447.5</v>
      </c>
      <c r="I176" s="225">
        <v>450</v>
      </c>
      <c r="J176" s="226" t="s">
        <v>681</v>
      </c>
      <c r="K176" s="196">
        <f t="shared" si="29"/>
        <v>77.5</v>
      </c>
      <c r="L176" s="227">
        <f t="shared" si="30"/>
        <v>0.20945945945945946</v>
      </c>
      <c r="M176" s="223" t="s">
        <v>591</v>
      </c>
      <c r="N176" s="228">
        <v>43035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20">
        <v>93</v>
      </c>
      <c r="B177" s="221">
        <v>42943</v>
      </c>
      <c r="C177" s="221"/>
      <c r="D177" s="222" t="s">
        <v>184</v>
      </c>
      <c r="E177" s="223" t="s">
        <v>623</v>
      </c>
      <c r="F177" s="224">
        <v>657.5</v>
      </c>
      <c r="G177" s="223"/>
      <c r="H177" s="223">
        <v>825</v>
      </c>
      <c r="I177" s="225">
        <v>820</v>
      </c>
      <c r="J177" s="226" t="s">
        <v>681</v>
      </c>
      <c r="K177" s="196">
        <f t="shared" si="29"/>
        <v>167.5</v>
      </c>
      <c r="L177" s="227">
        <f t="shared" si="30"/>
        <v>0.25475285171102663</v>
      </c>
      <c r="M177" s="223" t="s">
        <v>591</v>
      </c>
      <c r="N177" s="228">
        <v>43090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9">
        <v>94</v>
      </c>
      <c r="B178" s="190">
        <v>42964</v>
      </c>
      <c r="C178" s="190"/>
      <c r="D178" s="191" t="s">
        <v>363</v>
      </c>
      <c r="E178" s="192" t="s">
        <v>623</v>
      </c>
      <c r="F178" s="193">
        <v>605</v>
      </c>
      <c r="G178" s="192"/>
      <c r="H178" s="192">
        <v>750</v>
      </c>
      <c r="I178" s="194">
        <v>750</v>
      </c>
      <c r="J178" s="195" t="s">
        <v>739</v>
      </c>
      <c r="K178" s="196">
        <f t="shared" si="29"/>
        <v>145</v>
      </c>
      <c r="L178" s="197">
        <f t="shared" si="30"/>
        <v>0.23966942148760331</v>
      </c>
      <c r="M178" s="192" t="s">
        <v>591</v>
      </c>
      <c r="N178" s="198">
        <v>43027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9">
        <v>95</v>
      </c>
      <c r="B179" s="200">
        <v>42979</v>
      </c>
      <c r="C179" s="200"/>
      <c r="D179" s="208" t="s">
        <v>749</v>
      </c>
      <c r="E179" s="203" t="s">
        <v>623</v>
      </c>
      <c r="F179" s="203">
        <v>255</v>
      </c>
      <c r="G179" s="204"/>
      <c r="H179" s="204">
        <v>217.25</v>
      </c>
      <c r="I179" s="204">
        <v>320</v>
      </c>
      <c r="J179" s="205" t="s">
        <v>750</v>
      </c>
      <c r="K179" s="206">
        <f t="shared" si="29"/>
        <v>-37.75</v>
      </c>
      <c r="L179" s="209">
        <f t="shared" si="30"/>
        <v>-0.14803921568627451</v>
      </c>
      <c r="M179" s="203" t="s">
        <v>604</v>
      </c>
      <c r="N179" s="200">
        <v>43661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96</v>
      </c>
      <c r="B180" s="190">
        <v>42997</v>
      </c>
      <c r="C180" s="190"/>
      <c r="D180" s="191" t="s">
        <v>751</v>
      </c>
      <c r="E180" s="192" t="s">
        <v>623</v>
      </c>
      <c r="F180" s="193">
        <v>215</v>
      </c>
      <c r="G180" s="192"/>
      <c r="H180" s="192">
        <v>258</v>
      </c>
      <c r="I180" s="194">
        <v>258</v>
      </c>
      <c r="J180" s="195" t="s">
        <v>681</v>
      </c>
      <c r="K180" s="196">
        <f t="shared" si="29"/>
        <v>43</v>
      </c>
      <c r="L180" s="197">
        <f t="shared" si="30"/>
        <v>0.2</v>
      </c>
      <c r="M180" s="192" t="s">
        <v>591</v>
      </c>
      <c r="N180" s="198">
        <v>43040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97</v>
      </c>
      <c r="B181" s="190">
        <v>42997</v>
      </c>
      <c r="C181" s="190"/>
      <c r="D181" s="191" t="s">
        <v>751</v>
      </c>
      <c r="E181" s="192" t="s">
        <v>623</v>
      </c>
      <c r="F181" s="193">
        <v>215</v>
      </c>
      <c r="G181" s="192"/>
      <c r="H181" s="192">
        <v>258</v>
      </c>
      <c r="I181" s="194">
        <v>258</v>
      </c>
      <c r="J181" s="226" t="s">
        <v>681</v>
      </c>
      <c r="K181" s="196">
        <v>43</v>
      </c>
      <c r="L181" s="197">
        <v>0.2</v>
      </c>
      <c r="M181" s="192" t="s">
        <v>591</v>
      </c>
      <c r="N181" s="198">
        <v>43040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20">
        <v>98</v>
      </c>
      <c r="B182" s="221">
        <v>42998</v>
      </c>
      <c r="C182" s="221"/>
      <c r="D182" s="222" t="s">
        <v>752</v>
      </c>
      <c r="E182" s="223" t="s">
        <v>623</v>
      </c>
      <c r="F182" s="193">
        <v>75</v>
      </c>
      <c r="G182" s="223"/>
      <c r="H182" s="223">
        <v>90</v>
      </c>
      <c r="I182" s="225">
        <v>90</v>
      </c>
      <c r="J182" s="195" t="s">
        <v>753</v>
      </c>
      <c r="K182" s="196">
        <f t="shared" ref="K182:K187" si="31">H182-F182</f>
        <v>15</v>
      </c>
      <c r="L182" s="197">
        <f t="shared" ref="L182:L187" si="32">K182/F182</f>
        <v>0.2</v>
      </c>
      <c r="M182" s="192" t="s">
        <v>591</v>
      </c>
      <c r="N182" s="198">
        <v>43019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20">
        <v>99</v>
      </c>
      <c r="B183" s="221">
        <v>43011</v>
      </c>
      <c r="C183" s="221"/>
      <c r="D183" s="222" t="s">
        <v>606</v>
      </c>
      <c r="E183" s="223" t="s">
        <v>623</v>
      </c>
      <c r="F183" s="224">
        <v>315</v>
      </c>
      <c r="G183" s="223"/>
      <c r="H183" s="223">
        <v>392</v>
      </c>
      <c r="I183" s="225">
        <v>384</v>
      </c>
      <c r="J183" s="226" t="s">
        <v>754</v>
      </c>
      <c r="K183" s="196">
        <f t="shared" si="31"/>
        <v>77</v>
      </c>
      <c r="L183" s="227">
        <f t="shared" si="32"/>
        <v>0.24444444444444444</v>
      </c>
      <c r="M183" s="223" t="s">
        <v>591</v>
      </c>
      <c r="N183" s="228">
        <v>43017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20">
        <v>100</v>
      </c>
      <c r="B184" s="221">
        <v>43013</v>
      </c>
      <c r="C184" s="221"/>
      <c r="D184" s="222" t="s">
        <v>463</v>
      </c>
      <c r="E184" s="223" t="s">
        <v>623</v>
      </c>
      <c r="F184" s="224">
        <v>145</v>
      </c>
      <c r="G184" s="223"/>
      <c r="H184" s="223">
        <v>179</v>
      </c>
      <c r="I184" s="225">
        <v>180</v>
      </c>
      <c r="J184" s="226" t="s">
        <v>755</v>
      </c>
      <c r="K184" s="196">
        <f t="shared" si="31"/>
        <v>34</v>
      </c>
      <c r="L184" s="227">
        <f t="shared" si="32"/>
        <v>0.23448275862068965</v>
      </c>
      <c r="M184" s="223" t="s">
        <v>591</v>
      </c>
      <c r="N184" s="228">
        <v>43025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0">
        <v>101</v>
      </c>
      <c r="B185" s="221">
        <v>43014</v>
      </c>
      <c r="C185" s="221"/>
      <c r="D185" s="222" t="s">
        <v>337</v>
      </c>
      <c r="E185" s="223" t="s">
        <v>623</v>
      </c>
      <c r="F185" s="224">
        <v>256</v>
      </c>
      <c r="G185" s="223"/>
      <c r="H185" s="223">
        <v>323</v>
      </c>
      <c r="I185" s="225">
        <v>320</v>
      </c>
      <c r="J185" s="226" t="s">
        <v>681</v>
      </c>
      <c r="K185" s="196">
        <f t="shared" si="31"/>
        <v>67</v>
      </c>
      <c r="L185" s="227">
        <f t="shared" si="32"/>
        <v>0.26171875</v>
      </c>
      <c r="M185" s="223" t="s">
        <v>591</v>
      </c>
      <c r="N185" s="228">
        <v>43067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0">
        <v>102</v>
      </c>
      <c r="B186" s="221">
        <v>43017</v>
      </c>
      <c r="C186" s="221"/>
      <c r="D186" s="222" t="s">
        <v>353</v>
      </c>
      <c r="E186" s="223" t="s">
        <v>623</v>
      </c>
      <c r="F186" s="224">
        <v>137.5</v>
      </c>
      <c r="G186" s="223"/>
      <c r="H186" s="223">
        <v>184</v>
      </c>
      <c r="I186" s="225">
        <v>183</v>
      </c>
      <c r="J186" s="226" t="s">
        <v>756</v>
      </c>
      <c r="K186" s="196">
        <f t="shared" si="31"/>
        <v>46.5</v>
      </c>
      <c r="L186" s="227">
        <f t="shared" si="32"/>
        <v>0.33818181818181819</v>
      </c>
      <c r="M186" s="223" t="s">
        <v>591</v>
      </c>
      <c r="N186" s="228">
        <v>43108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0">
        <v>103</v>
      </c>
      <c r="B187" s="221">
        <v>43018</v>
      </c>
      <c r="C187" s="221"/>
      <c r="D187" s="222" t="s">
        <v>757</v>
      </c>
      <c r="E187" s="223" t="s">
        <v>623</v>
      </c>
      <c r="F187" s="224">
        <v>125.5</v>
      </c>
      <c r="G187" s="223"/>
      <c r="H187" s="223">
        <v>158</v>
      </c>
      <c r="I187" s="225">
        <v>155</v>
      </c>
      <c r="J187" s="226" t="s">
        <v>758</v>
      </c>
      <c r="K187" s="196">
        <f t="shared" si="31"/>
        <v>32.5</v>
      </c>
      <c r="L187" s="227">
        <f t="shared" si="32"/>
        <v>0.25896414342629481</v>
      </c>
      <c r="M187" s="223" t="s">
        <v>591</v>
      </c>
      <c r="N187" s="228">
        <v>43067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0">
        <v>104</v>
      </c>
      <c r="B188" s="221">
        <v>43018</v>
      </c>
      <c r="C188" s="221"/>
      <c r="D188" s="222" t="s">
        <v>759</v>
      </c>
      <c r="E188" s="223" t="s">
        <v>623</v>
      </c>
      <c r="F188" s="224">
        <v>895</v>
      </c>
      <c r="G188" s="223"/>
      <c r="H188" s="223">
        <v>1122.5</v>
      </c>
      <c r="I188" s="225">
        <v>1078</v>
      </c>
      <c r="J188" s="226" t="s">
        <v>760</v>
      </c>
      <c r="K188" s="196">
        <v>227.5</v>
      </c>
      <c r="L188" s="227">
        <v>0.25418994413407803</v>
      </c>
      <c r="M188" s="223" t="s">
        <v>591</v>
      </c>
      <c r="N188" s="228">
        <v>43117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0">
        <v>105</v>
      </c>
      <c r="B189" s="221">
        <v>43020</v>
      </c>
      <c r="C189" s="221"/>
      <c r="D189" s="222" t="s">
        <v>346</v>
      </c>
      <c r="E189" s="223" t="s">
        <v>623</v>
      </c>
      <c r="F189" s="224">
        <v>525</v>
      </c>
      <c r="G189" s="223"/>
      <c r="H189" s="223">
        <v>629</v>
      </c>
      <c r="I189" s="225">
        <v>629</v>
      </c>
      <c r="J189" s="226" t="s">
        <v>681</v>
      </c>
      <c r="K189" s="196">
        <v>104</v>
      </c>
      <c r="L189" s="227">
        <v>0.19809523809523799</v>
      </c>
      <c r="M189" s="223" t="s">
        <v>591</v>
      </c>
      <c r="N189" s="228">
        <v>43119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0">
        <v>106</v>
      </c>
      <c r="B190" s="221">
        <v>43046</v>
      </c>
      <c r="C190" s="221"/>
      <c r="D190" s="222" t="s">
        <v>388</v>
      </c>
      <c r="E190" s="223" t="s">
        <v>623</v>
      </c>
      <c r="F190" s="224">
        <v>740</v>
      </c>
      <c r="G190" s="223"/>
      <c r="H190" s="223">
        <v>892.5</v>
      </c>
      <c r="I190" s="225">
        <v>900</v>
      </c>
      <c r="J190" s="226" t="s">
        <v>761</v>
      </c>
      <c r="K190" s="196">
        <f t="shared" ref="K190:K192" si="33">H190-F190</f>
        <v>152.5</v>
      </c>
      <c r="L190" s="227">
        <f t="shared" ref="L190:L192" si="34">K190/F190</f>
        <v>0.20608108108108109</v>
      </c>
      <c r="M190" s="223" t="s">
        <v>591</v>
      </c>
      <c r="N190" s="228">
        <v>43052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107</v>
      </c>
      <c r="B191" s="190">
        <v>43073</v>
      </c>
      <c r="C191" s="190"/>
      <c r="D191" s="191" t="s">
        <v>762</v>
      </c>
      <c r="E191" s="192" t="s">
        <v>623</v>
      </c>
      <c r="F191" s="193">
        <v>118.5</v>
      </c>
      <c r="G191" s="192"/>
      <c r="H191" s="192">
        <v>143.5</v>
      </c>
      <c r="I191" s="194">
        <v>145</v>
      </c>
      <c r="J191" s="195" t="s">
        <v>613</v>
      </c>
      <c r="K191" s="196">
        <f t="shared" si="33"/>
        <v>25</v>
      </c>
      <c r="L191" s="197">
        <f t="shared" si="34"/>
        <v>0.2109704641350211</v>
      </c>
      <c r="M191" s="192" t="s">
        <v>591</v>
      </c>
      <c r="N191" s="198">
        <v>43097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9">
        <v>108</v>
      </c>
      <c r="B192" s="200">
        <v>43090</v>
      </c>
      <c r="C192" s="200"/>
      <c r="D192" s="201" t="s">
        <v>434</v>
      </c>
      <c r="E192" s="202" t="s">
        <v>623</v>
      </c>
      <c r="F192" s="203">
        <v>715</v>
      </c>
      <c r="G192" s="203"/>
      <c r="H192" s="204">
        <v>500</v>
      </c>
      <c r="I192" s="204">
        <v>872</v>
      </c>
      <c r="J192" s="205" t="s">
        <v>763</v>
      </c>
      <c r="K192" s="206">
        <f t="shared" si="33"/>
        <v>-215</v>
      </c>
      <c r="L192" s="207">
        <f t="shared" si="34"/>
        <v>-0.30069930069930068</v>
      </c>
      <c r="M192" s="203" t="s">
        <v>604</v>
      </c>
      <c r="N192" s="200">
        <v>43670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109</v>
      </c>
      <c r="B193" s="190">
        <v>43098</v>
      </c>
      <c r="C193" s="190"/>
      <c r="D193" s="191" t="s">
        <v>606</v>
      </c>
      <c r="E193" s="192" t="s">
        <v>623</v>
      </c>
      <c r="F193" s="193">
        <v>435</v>
      </c>
      <c r="G193" s="192"/>
      <c r="H193" s="192">
        <v>542.5</v>
      </c>
      <c r="I193" s="194">
        <v>539</v>
      </c>
      <c r="J193" s="195" t="s">
        <v>681</v>
      </c>
      <c r="K193" s="196">
        <v>107.5</v>
      </c>
      <c r="L193" s="197">
        <v>0.247126436781609</v>
      </c>
      <c r="M193" s="192" t="s">
        <v>591</v>
      </c>
      <c r="N193" s="198">
        <v>43206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110</v>
      </c>
      <c r="B194" s="190">
        <v>43098</v>
      </c>
      <c r="C194" s="190"/>
      <c r="D194" s="191" t="s">
        <v>563</v>
      </c>
      <c r="E194" s="192" t="s">
        <v>623</v>
      </c>
      <c r="F194" s="193">
        <v>885</v>
      </c>
      <c r="G194" s="192"/>
      <c r="H194" s="192">
        <v>1090</v>
      </c>
      <c r="I194" s="194">
        <v>1084</v>
      </c>
      <c r="J194" s="195" t="s">
        <v>681</v>
      </c>
      <c r="K194" s="196">
        <v>205</v>
      </c>
      <c r="L194" s="197">
        <v>0.23163841807909599</v>
      </c>
      <c r="M194" s="192" t="s">
        <v>591</v>
      </c>
      <c r="N194" s="198">
        <v>43213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9">
        <v>111</v>
      </c>
      <c r="B195" s="230">
        <v>43192</v>
      </c>
      <c r="C195" s="230"/>
      <c r="D195" s="208" t="s">
        <v>764</v>
      </c>
      <c r="E195" s="203" t="s">
        <v>623</v>
      </c>
      <c r="F195" s="231">
        <v>478.5</v>
      </c>
      <c r="G195" s="203"/>
      <c r="H195" s="203">
        <v>442</v>
      </c>
      <c r="I195" s="204">
        <v>613</v>
      </c>
      <c r="J195" s="205" t="s">
        <v>765</v>
      </c>
      <c r="K195" s="206">
        <f t="shared" ref="K195:K198" si="35">H195-F195</f>
        <v>-36.5</v>
      </c>
      <c r="L195" s="207">
        <f t="shared" ref="L195:L198" si="36">K195/F195</f>
        <v>-7.6280041797283177E-2</v>
      </c>
      <c r="M195" s="203" t="s">
        <v>604</v>
      </c>
      <c r="N195" s="200">
        <v>43762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9">
        <v>112</v>
      </c>
      <c r="B196" s="200">
        <v>43194</v>
      </c>
      <c r="C196" s="200"/>
      <c r="D196" s="201" t="s">
        <v>766</v>
      </c>
      <c r="E196" s="202" t="s">
        <v>623</v>
      </c>
      <c r="F196" s="203">
        <f>141.5-7.3</f>
        <v>134.19999999999999</v>
      </c>
      <c r="G196" s="203"/>
      <c r="H196" s="204">
        <v>77</v>
      </c>
      <c r="I196" s="204">
        <v>180</v>
      </c>
      <c r="J196" s="205" t="s">
        <v>767</v>
      </c>
      <c r="K196" s="206">
        <f t="shared" si="35"/>
        <v>-57.199999999999989</v>
      </c>
      <c r="L196" s="207">
        <f t="shared" si="36"/>
        <v>-0.42622950819672129</v>
      </c>
      <c r="M196" s="203" t="s">
        <v>604</v>
      </c>
      <c r="N196" s="200">
        <v>43522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9">
        <v>113</v>
      </c>
      <c r="B197" s="200">
        <v>43209</v>
      </c>
      <c r="C197" s="200"/>
      <c r="D197" s="201" t="s">
        <v>768</v>
      </c>
      <c r="E197" s="202" t="s">
        <v>623</v>
      </c>
      <c r="F197" s="203">
        <v>430</v>
      </c>
      <c r="G197" s="203"/>
      <c r="H197" s="204">
        <v>220</v>
      </c>
      <c r="I197" s="204">
        <v>537</v>
      </c>
      <c r="J197" s="205" t="s">
        <v>769</v>
      </c>
      <c r="K197" s="206">
        <f t="shared" si="35"/>
        <v>-210</v>
      </c>
      <c r="L197" s="207">
        <f t="shared" si="36"/>
        <v>-0.48837209302325579</v>
      </c>
      <c r="M197" s="203" t="s">
        <v>604</v>
      </c>
      <c r="N197" s="200">
        <v>43252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0">
        <v>114</v>
      </c>
      <c r="B198" s="221">
        <v>43220</v>
      </c>
      <c r="C198" s="221"/>
      <c r="D198" s="222" t="s">
        <v>389</v>
      </c>
      <c r="E198" s="223" t="s">
        <v>623</v>
      </c>
      <c r="F198" s="223">
        <v>153.5</v>
      </c>
      <c r="G198" s="223"/>
      <c r="H198" s="223">
        <v>196</v>
      </c>
      <c r="I198" s="225">
        <v>196</v>
      </c>
      <c r="J198" s="195" t="s">
        <v>770</v>
      </c>
      <c r="K198" s="196">
        <f t="shared" si="35"/>
        <v>42.5</v>
      </c>
      <c r="L198" s="197">
        <f t="shared" si="36"/>
        <v>0.27687296416938112</v>
      </c>
      <c r="M198" s="192" t="s">
        <v>591</v>
      </c>
      <c r="N198" s="198">
        <v>43605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9">
        <v>115</v>
      </c>
      <c r="B199" s="200">
        <v>43306</v>
      </c>
      <c r="C199" s="200"/>
      <c r="D199" s="201" t="s">
        <v>740</v>
      </c>
      <c r="E199" s="202" t="s">
        <v>623</v>
      </c>
      <c r="F199" s="203">
        <v>27.5</v>
      </c>
      <c r="G199" s="203"/>
      <c r="H199" s="204">
        <v>13.1</v>
      </c>
      <c r="I199" s="204">
        <v>60</v>
      </c>
      <c r="J199" s="205" t="s">
        <v>771</v>
      </c>
      <c r="K199" s="206">
        <v>-14.4</v>
      </c>
      <c r="L199" s="207">
        <v>-0.52363636363636401</v>
      </c>
      <c r="M199" s="203" t="s">
        <v>604</v>
      </c>
      <c r="N199" s="200">
        <v>43138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9">
        <v>116</v>
      </c>
      <c r="B200" s="230">
        <v>43318</v>
      </c>
      <c r="C200" s="230"/>
      <c r="D200" s="208" t="s">
        <v>772</v>
      </c>
      <c r="E200" s="203" t="s">
        <v>623</v>
      </c>
      <c r="F200" s="203">
        <v>148.5</v>
      </c>
      <c r="G200" s="203"/>
      <c r="H200" s="203">
        <v>102</v>
      </c>
      <c r="I200" s="204">
        <v>182</v>
      </c>
      <c r="J200" s="205" t="s">
        <v>773</v>
      </c>
      <c r="K200" s="206">
        <f>H200-F200</f>
        <v>-46.5</v>
      </c>
      <c r="L200" s="207">
        <f>K200/F200</f>
        <v>-0.31313131313131315</v>
      </c>
      <c r="M200" s="203" t="s">
        <v>604</v>
      </c>
      <c r="N200" s="200">
        <v>43661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117</v>
      </c>
      <c r="B201" s="190">
        <v>43335</v>
      </c>
      <c r="C201" s="190"/>
      <c r="D201" s="191" t="s">
        <v>774</v>
      </c>
      <c r="E201" s="192" t="s">
        <v>623</v>
      </c>
      <c r="F201" s="223">
        <v>285</v>
      </c>
      <c r="G201" s="192"/>
      <c r="H201" s="192">
        <v>355</v>
      </c>
      <c r="I201" s="194">
        <v>364</v>
      </c>
      <c r="J201" s="195" t="s">
        <v>775</v>
      </c>
      <c r="K201" s="196">
        <v>70</v>
      </c>
      <c r="L201" s="197">
        <v>0.24561403508771901</v>
      </c>
      <c r="M201" s="192" t="s">
        <v>591</v>
      </c>
      <c r="N201" s="198">
        <v>43455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118</v>
      </c>
      <c r="B202" s="190">
        <v>43341</v>
      </c>
      <c r="C202" s="190"/>
      <c r="D202" s="191" t="s">
        <v>377</v>
      </c>
      <c r="E202" s="192" t="s">
        <v>623</v>
      </c>
      <c r="F202" s="223">
        <v>525</v>
      </c>
      <c r="G202" s="192"/>
      <c r="H202" s="192">
        <v>585</v>
      </c>
      <c r="I202" s="194">
        <v>635</v>
      </c>
      <c r="J202" s="195" t="s">
        <v>776</v>
      </c>
      <c r="K202" s="196">
        <f t="shared" ref="K202:K219" si="37">H202-F202</f>
        <v>60</v>
      </c>
      <c r="L202" s="197">
        <f t="shared" ref="L202:L219" si="38">K202/F202</f>
        <v>0.11428571428571428</v>
      </c>
      <c r="M202" s="192" t="s">
        <v>591</v>
      </c>
      <c r="N202" s="198">
        <v>43662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119</v>
      </c>
      <c r="B203" s="190">
        <v>43395</v>
      </c>
      <c r="C203" s="190"/>
      <c r="D203" s="191" t="s">
        <v>363</v>
      </c>
      <c r="E203" s="192" t="s">
        <v>623</v>
      </c>
      <c r="F203" s="223">
        <v>475</v>
      </c>
      <c r="G203" s="192"/>
      <c r="H203" s="192">
        <v>574</v>
      </c>
      <c r="I203" s="194">
        <v>570</v>
      </c>
      <c r="J203" s="195" t="s">
        <v>681</v>
      </c>
      <c r="K203" s="196">
        <f t="shared" si="37"/>
        <v>99</v>
      </c>
      <c r="L203" s="197">
        <f t="shared" si="38"/>
        <v>0.20842105263157895</v>
      </c>
      <c r="M203" s="192" t="s">
        <v>591</v>
      </c>
      <c r="N203" s="198">
        <v>43403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0">
        <v>120</v>
      </c>
      <c r="B204" s="221">
        <v>43397</v>
      </c>
      <c r="C204" s="221"/>
      <c r="D204" s="222" t="s">
        <v>384</v>
      </c>
      <c r="E204" s="223" t="s">
        <v>623</v>
      </c>
      <c r="F204" s="223">
        <v>707.5</v>
      </c>
      <c r="G204" s="223"/>
      <c r="H204" s="223">
        <v>872</v>
      </c>
      <c r="I204" s="225">
        <v>872</v>
      </c>
      <c r="J204" s="226" t="s">
        <v>681</v>
      </c>
      <c r="K204" s="196">
        <f t="shared" si="37"/>
        <v>164.5</v>
      </c>
      <c r="L204" s="227">
        <f t="shared" si="38"/>
        <v>0.23250883392226149</v>
      </c>
      <c r="M204" s="223" t="s">
        <v>591</v>
      </c>
      <c r="N204" s="228">
        <v>43482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0">
        <v>121</v>
      </c>
      <c r="B205" s="221">
        <v>43398</v>
      </c>
      <c r="C205" s="221"/>
      <c r="D205" s="222" t="s">
        <v>777</v>
      </c>
      <c r="E205" s="223" t="s">
        <v>623</v>
      </c>
      <c r="F205" s="223">
        <v>162</v>
      </c>
      <c r="G205" s="223"/>
      <c r="H205" s="223">
        <v>204</v>
      </c>
      <c r="I205" s="225">
        <v>209</v>
      </c>
      <c r="J205" s="226" t="s">
        <v>778</v>
      </c>
      <c r="K205" s="196">
        <f t="shared" si="37"/>
        <v>42</v>
      </c>
      <c r="L205" s="227">
        <f t="shared" si="38"/>
        <v>0.25925925925925924</v>
      </c>
      <c r="M205" s="223" t="s">
        <v>591</v>
      </c>
      <c r="N205" s="228">
        <v>43539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0">
        <v>122</v>
      </c>
      <c r="B206" s="221">
        <v>43399</v>
      </c>
      <c r="C206" s="221"/>
      <c r="D206" s="222" t="s">
        <v>482</v>
      </c>
      <c r="E206" s="223" t="s">
        <v>623</v>
      </c>
      <c r="F206" s="223">
        <v>240</v>
      </c>
      <c r="G206" s="223"/>
      <c r="H206" s="223">
        <v>297</v>
      </c>
      <c r="I206" s="225">
        <v>297</v>
      </c>
      <c r="J206" s="226" t="s">
        <v>681</v>
      </c>
      <c r="K206" s="232">
        <f t="shared" si="37"/>
        <v>57</v>
      </c>
      <c r="L206" s="227">
        <f t="shared" si="38"/>
        <v>0.23749999999999999</v>
      </c>
      <c r="M206" s="223" t="s">
        <v>591</v>
      </c>
      <c r="N206" s="228">
        <v>43417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123</v>
      </c>
      <c r="B207" s="190">
        <v>43439</v>
      </c>
      <c r="C207" s="190"/>
      <c r="D207" s="191" t="s">
        <v>779</v>
      </c>
      <c r="E207" s="192" t="s">
        <v>623</v>
      </c>
      <c r="F207" s="192">
        <v>202.5</v>
      </c>
      <c r="G207" s="192"/>
      <c r="H207" s="192">
        <v>255</v>
      </c>
      <c r="I207" s="194">
        <v>252</v>
      </c>
      <c r="J207" s="195" t="s">
        <v>681</v>
      </c>
      <c r="K207" s="196">
        <f t="shared" si="37"/>
        <v>52.5</v>
      </c>
      <c r="L207" s="197">
        <f t="shared" si="38"/>
        <v>0.25925925925925924</v>
      </c>
      <c r="M207" s="192" t="s">
        <v>591</v>
      </c>
      <c r="N207" s="198">
        <v>43542</v>
      </c>
      <c r="O207" s="1"/>
      <c r="P207" s="1"/>
      <c r="Q207" s="1"/>
      <c r="R207" s="6" t="s">
        <v>780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0">
        <v>124</v>
      </c>
      <c r="B208" s="221">
        <v>43465</v>
      </c>
      <c r="C208" s="190"/>
      <c r="D208" s="222" t="s">
        <v>416</v>
      </c>
      <c r="E208" s="223" t="s">
        <v>623</v>
      </c>
      <c r="F208" s="223">
        <v>710</v>
      </c>
      <c r="G208" s="223"/>
      <c r="H208" s="223">
        <v>866</v>
      </c>
      <c r="I208" s="225">
        <v>866</v>
      </c>
      <c r="J208" s="226" t="s">
        <v>681</v>
      </c>
      <c r="K208" s="196">
        <f t="shared" si="37"/>
        <v>156</v>
      </c>
      <c r="L208" s="197">
        <f t="shared" si="38"/>
        <v>0.21971830985915494</v>
      </c>
      <c r="M208" s="192" t="s">
        <v>591</v>
      </c>
      <c r="N208" s="198">
        <v>43553</v>
      </c>
      <c r="O208" s="1"/>
      <c r="P208" s="1"/>
      <c r="Q208" s="1"/>
      <c r="R208" s="6" t="s">
        <v>780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0">
        <v>125</v>
      </c>
      <c r="B209" s="221">
        <v>43522</v>
      </c>
      <c r="C209" s="221"/>
      <c r="D209" s="222" t="s">
        <v>153</v>
      </c>
      <c r="E209" s="223" t="s">
        <v>623</v>
      </c>
      <c r="F209" s="223">
        <v>337.25</v>
      </c>
      <c r="G209" s="223"/>
      <c r="H209" s="223">
        <v>398.5</v>
      </c>
      <c r="I209" s="225">
        <v>411</v>
      </c>
      <c r="J209" s="195" t="s">
        <v>781</v>
      </c>
      <c r="K209" s="196">
        <f t="shared" si="37"/>
        <v>61.25</v>
      </c>
      <c r="L209" s="197">
        <f t="shared" si="38"/>
        <v>0.1816160118606375</v>
      </c>
      <c r="M209" s="192" t="s">
        <v>591</v>
      </c>
      <c r="N209" s="198">
        <v>43760</v>
      </c>
      <c r="O209" s="1"/>
      <c r="P209" s="1"/>
      <c r="Q209" s="1"/>
      <c r="R209" s="6" t="s">
        <v>780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33">
        <v>126</v>
      </c>
      <c r="B210" s="234">
        <v>43559</v>
      </c>
      <c r="C210" s="234"/>
      <c r="D210" s="235" t="s">
        <v>782</v>
      </c>
      <c r="E210" s="236" t="s">
        <v>623</v>
      </c>
      <c r="F210" s="236">
        <v>130</v>
      </c>
      <c r="G210" s="236"/>
      <c r="H210" s="236">
        <v>65</v>
      </c>
      <c r="I210" s="237">
        <v>158</v>
      </c>
      <c r="J210" s="205" t="s">
        <v>783</v>
      </c>
      <c r="K210" s="206">
        <f t="shared" si="37"/>
        <v>-65</v>
      </c>
      <c r="L210" s="207">
        <f t="shared" si="38"/>
        <v>-0.5</v>
      </c>
      <c r="M210" s="203" t="s">
        <v>604</v>
      </c>
      <c r="N210" s="200">
        <v>43726</v>
      </c>
      <c r="O210" s="1"/>
      <c r="P210" s="1"/>
      <c r="Q210" s="1"/>
      <c r="R210" s="6" t="s">
        <v>784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0">
        <v>127</v>
      </c>
      <c r="B211" s="221">
        <v>43017</v>
      </c>
      <c r="C211" s="221"/>
      <c r="D211" s="222" t="s">
        <v>186</v>
      </c>
      <c r="E211" s="223" t="s">
        <v>623</v>
      </c>
      <c r="F211" s="223">
        <v>141.5</v>
      </c>
      <c r="G211" s="223"/>
      <c r="H211" s="223">
        <v>183.5</v>
      </c>
      <c r="I211" s="225">
        <v>210</v>
      </c>
      <c r="J211" s="195" t="s">
        <v>778</v>
      </c>
      <c r="K211" s="196">
        <f t="shared" si="37"/>
        <v>42</v>
      </c>
      <c r="L211" s="197">
        <f t="shared" si="38"/>
        <v>0.29681978798586572</v>
      </c>
      <c r="M211" s="192" t="s">
        <v>591</v>
      </c>
      <c r="N211" s="198">
        <v>43042</v>
      </c>
      <c r="O211" s="1"/>
      <c r="P211" s="1"/>
      <c r="Q211" s="1"/>
      <c r="R211" s="6" t="s">
        <v>784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33">
        <v>128</v>
      </c>
      <c r="B212" s="234">
        <v>43074</v>
      </c>
      <c r="C212" s="234"/>
      <c r="D212" s="235" t="s">
        <v>785</v>
      </c>
      <c r="E212" s="236" t="s">
        <v>623</v>
      </c>
      <c r="F212" s="231">
        <v>172</v>
      </c>
      <c r="G212" s="236"/>
      <c r="H212" s="236">
        <v>155.25</v>
      </c>
      <c r="I212" s="237">
        <v>230</v>
      </c>
      <c r="J212" s="205" t="s">
        <v>786</v>
      </c>
      <c r="K212" s="206">
        <f t="shared" si="37"/>
        <v>-16.75</v>
      </c>
      <c r="L212" s="207">
        <f t="shared" si="38"/>
        <v>-9.7383720930232565E-2</v>
      </c>
      <c r="M212" s="203" t="s">
        <v>604</v>
      </c>
      <c r="N212" s="200">
        <v>43787</v>
      </c>
      <c r="O212" s="1"/>
      <c r="P212" s="1"/>
      <c r="Q212" s="1"/>
      <c r="R212" s="6" t="s">
        <v>784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0">
        <v>129</v>
      </c>
      <c r="B213" s="221">
        <v>43398</v>
      </c>
      <c r="C213" s="221"/>
      <c r="D213" s="222" t="s">
        <v>108</v>
      </c>
      <c r="E213" s="223" t="s">
        <v>623</v>
      </c>
      <c r="F213" s="223">
        <v>698.5</v>
      </c>
      <c r="G213" s="223"/>
      <c r="H213" s="223">
        <v>890</v>
      </c>
      <c r="I213" s="225">
        <v>890</v>
      </c>
      <c r="J213" s="195" t="s">
        <v>856</v>
      </c>
      <c r="K213" s="196">
        <f t="shared" si="37"/>
        <v>191.5</v>
      </c>
      <c r="L213" s="197">
        <f t="shared" si="38"/>
        <v>0.27415891195418757</v>
      </c>
      <c r="M213" s="192" t="s">
        <v>591</v>
      </c>
      <c r="N213" s="198">
        <v>44328</v>
      </c>
      <c r="O213" s="1"/>
      <c r="P213" s="1"/>
      <c r="Q213" s="1"/>
      <c r="R213" s="6" t="s">
        <v>780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0">
        <v>130</v>
      </c>
      <c r="B214" s="221">
        <v>42877</v>
      </c>
      <c r="C214" s="221"/>
      <c r="D214" s="222" t="s">
        <v>376</v>
      </c>
      <c r="E214" s="223" t="s">
        <v>623</v>
      </c>
      <c r="F214" s="223">
        <v>127.6</v>
      </c>
      <c r="G214" s="223"/>
      <c r="H214" s="223">
        <v>138</v>
      </c>
      <c r="I214" s="225">
        <v>190</v>
      </c>
      <c r="J214" s="195" t="s">
        <v>787</v>
      </c>
      <c r="K214" s="196">
        <f t="shared" si="37"/>
        <v>10.400000000000006</v>
      </c>
      <c r="L214" s="197">
        <f t="shared" si="38"/>
        <v>8.1504702194357417E-2</v>
      </c>
      <c r="M214" s="192" t="s">
        <v>591</v>
      </c>
      <c r="N214" s="198">
        <v>43774</v>
      </c>
      <c r="O214" s="1"/>
      <c r="P214" s="1"/>
      <c r="Q214" s="1"/>
      <c r="R214" s="6" t="s">
        <v>784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0">
        <v>131</v>
      </c>
      <c r="B215" s="221">
        <v>43158</v>
      </c>
      <c r="C215" s="221"/>
      <c r="D215" s="222" t="s">
        <v>788</v>
      </c>
      <c r="E215" s="223" t="s">
        <v>623</v>
      </c>
      <c r="F215" s="223">
        <v>317</v>
      </c>
      <c r="G215" s="223"/>
      <c r="H215" s="223">
        <v>382.5</v>
      </c>
      <c r="I215" s="225">
        <v>398</v>
      </c>
      <c r="J215" s="195" t="s">
        <v>789</v>
      </c>
      <c r="K215" s="196">
        <f t="shared" si="37"/>
        <v>65.5</v>
      </c>
      <c r="L215" s="197">
        <f t="shared" si="38"/>
        <v>0.20662460567823343</v>
      </c>
      <c r="M215" s="192" t="s">
        <v>591</v>
      </c>
      <c r="N215" s="198">
        <v>44238</v>
      </c>
      <c r="O215" s="1"/>
      <c r="P215" s="1"/>
      <c r="Q215" s="1"/>
      <c r="R215" s="6" t="s">
        <v>784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33">
        <v>132</v>
      </c>
      <c r="B216" s="234">
        <v>43164</v>
      </c>
      <c r="C216" s="234"/>
      <c r="D216" s="235" t="s">
        <v>145</v>
      </c>
      <c r="E216" s="236" t="s">
        <v>623</v>
      </c>
      <c r="F216" s="231">
        <f>510-14.4</f>
        <v>495.6</v>
      </c>
      <c r="G216" s="236"/>
      <c r="H216" s="236">
        <v>350</v>
      </c>
      <c r="I216" s="237">
        <v>672</v>
      </c>
      <c r="J216" s="205" t="s">
        <v>790</v>
      </c>
      <c r="K216" s="206">
        <f t="shared" si="37"/>
        <v>-145.60000000000002</v>
      </c>
      <c r="L216" s="207">
        <f t="shared" si="38"/>
        <v>-0.29378531073446329</v>
      </c>
      <c r="M216" s="203" t="s">
        <v>604</v>
      </c>
      <c r="N216" s="200">
        <v>43887</v>
      </c>
      <c r="O216" s="1"/>
      <c r="P216" s="1"/>
      <c r="Q216" s="1"/>
      <c r="R216" s="6" t="s">
        <v>780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33">
        <v>133</v>
      </c>
      <c r="B217" s="234">
        <v>43237</v>
      </c>
      <c r="C217" s="234"/>
      <c r="D217" s="235" t="s">
        <v>474</v>
      </c>
      <c r="E217" s="236" t="s">
        <v>623</v>
      </c>
      <c r="F217" s="231">
        <v>230.3</v>
      </c>
      <c r="G217" s="236"/>
      <c r="H217" s="236">
        <v>102.5</v>
      </c>
      <c r="I217" s="237">
        <v>348</v>
      </c>
      <c r="J217" s="205" t="s">
        <v>791</v>
      </c>
      <c r="K217" s="206">
        <f t="shared" si="37"/>
        <v>-127.80000000000001</v>
      </c>
      <c r="L217" s="207">
        <f t="shared" si="38"/>
        <v>-0.55492835432045162</v>
      </c>
      <c r="M217" s="203" t="s">
        <v>604</v>
      </c>
      <c r="N217" s="200">
        <v>43896</v>
      </c>
      <c r="O217" s="1"/>
      <c r="P217" s="1"/>
      <c r="Q217" s="1"/>
      <c r="R217" s="6" t="s">
        <v>780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0">
        <v>134</v>
      </c>
      <c r="B218" s="221">
        <v>43258</v>
      </c>
      <c r="C218" s="221"/>
      <c r="D218" s="222" t="s">
        <v>439</v>
      </c>
      <c r="E218" s="223" t="s">
        <v>623</v>
      </c>
      <c r="F218" s="223">
        <f>342.5-5.1</f>
        <v>337.4</v>
      </c>
      <c r="G218" s="223"/>
      <c r="H218" s="223">
        <v>412.5</v>
      </c>
      <c r="I218" s="225">
        <v>439</v>
      </c>
      <c r="J218" s="195" t="s">
        <v>792</v>
      </c>
      <c r="K218" s="196">
        <f t="shared" si="37"/>
        <v>75.100000000000023</v>
      </c>
      <c r="L218" s="197">
        <f t="shared" si="38"/>
        <v>0.22258446947243635</v>
      </c>
      <c r="M218" s="192" t="s">
        <v>591</v>
      </c>
      <c r="N218" s="198">
        <v>44230</v>
      </c>
      <c r="O218" s="1"/>
      <c r="P218" s="1"/>
      <c r="Q218" s="1"/>
      <c r="R218" s="6" t="s">
        <v>784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4">
        <v>135</v>
      </c>
      <c r="B219" s="213">
        <v>43285</v>
      </c>
      <c r="C219" s="213"/>
      <c r="D219" s="214" t="s">
        <v>55</v>
      </c>
      <c r="E219" s="215" t="s">
        <v>623</v>
      </c>
      <c r="F219" s="215">
        <f>127.5-5.53</f>
        <v>121.97</v>
      </c>
      <c r="G219" s="216"/>
      <c r="H219" s="216">
        <v>122.5</v>
      </c>
      <c r="I219" s="216">
        <v>170</v>
      </c>
      <c r="J219" s="217" t="s">
        <v>821</v>
      </c>
      <c r="K219" s="218">
        <f t="shared" si="37"/>
        <v>0.53000000000000114</v>
      </c>
      <c r="L219" s="219">
        <f t="shared" si="38"/>
        <v>4.3453308190538747E-3</v>
      </c>
      <c r="M219" s="215" t="s">
        <v>714</v>
      </c>
      <c r="N219" s="213">
        <v>44431</v>
      </c>
      <c r="O219" s="1"/>
      <c r="P219" s="1"/>
      <c r="Q219" s="1"/>
      <c r="R219" s="6" t="s">
        <v>780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33">
        <v>136</v>
      </c>
      <c r="B220" s="234">
        <v>43294</v>
      </c>
      <c r="C220" s="234"/>
      <c r="D220" s="235" t="s">
        <v>365</v>
      </c>
      <c r="E220" s="236" t="s">
        <v>623</v>
      </c>
      <c r="F220" s="231">
        <v>46.5</v>
      </c>
      <c r="G220" s="236"/>
      <c r="H220" s="236">
        <v>17</v>
      </c>
      <c r="I220" s="237">
        <v>59</v>
      </c>
      <c r="J220" s="205" t="s">
        <v>793</v>
      </c>
      <c r="K220" s="206">
        <f t="shared" ref="K220:K228" si="39">H220-F220</f>
        <v>-29.5</v>
      </c>
      <c r="L220" s="207">
        <f t="shared" ref="L220:L228" si="40">K220/F220</f>
        <v>-0.63440860215053763</v>
      </c>
      <c r="M220" s="203" t="s">
        <v>604</v>
      </c>
      <c r="N220" s="200">
        <v>43887</v>
      </c>
      <c r="O220" s="1"/>
      <c r="P220" s="1"/>
      <c r="Q220" s="1"/>
      <c r="R220" s="6" t="s">
        <v>780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0">
        <v>137</v>
      </c>
      <c r="B221" s="221">
        <v>43396</v>
      </c>
      <c r="C221" s="221"/>
      <c r="D221" s="222" t="s">
        <v>418</v>
      </c>
      <c r="E221" s="223" t="s">
        <v>623</v>
      </c>
      <c r="F221" s="223">
        <v>156.5</v>
      </c>
      <c r="G221" s="223"/>
      <c r="H221" s="223">
        <v>207.5</v>
      </c>
      <c r="I221" s="225">
        <v>191</v>
      </c>
      <c r="J221" s="195" t="s">
        <v>681</v>
      </c>
      <c r="K221" s="196">
        <f t="shared" si="39"/>
        <v>51</v>
      </c>
      <c r="L221" s="197">
        <f t="shared" si="40"/>
        <v>0.32587859424920129</v>
      </c>
      <c r="M221" s="192" t="s">
        <v>591</v>
      </c>
      <c r="N221" s="198">
        <v>44369</v>
      </c>
      <c r="O221" s="1"/>
      <c r="P221" s="1"/>
      <c r="Q221" s="1"/>
      <c r="R221" s="6" t="s">
        <v>780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0">
        <v>138</v>
      </c>
      <c r="B222" s="221">
        <v>43439</v>
      </c>
      <c r="C222" s="221"/>
      <c r="D222" s="222" t="s">
        <v>327</v>
      </c>
      <c r="E222" s="223" t="s">
        <v>623</v>
      </c>
      <c r="F222" s="223">
        <v>259.5</v>
      </c>
      <c r="G222" s="223"/>
      <c r="H222" s="223">
        <v>320</v>
      </c>
      <c r="I222" s="225">
        <v>320</v>
      </c>
      <c r="J222" s="195" t="s">
        <v>681</v>
      </c>
      <c r="K222" s="196">
        <f t="shared" si="39"/>
        <v>60.5</v>
      </c>
      <c r="L222" s="197">
        <f t="shared" si="40"/>
        <v>0.23314065510597304</v>
      </c>
      <c r="M222" s="192" t="s">
        <v>591</v>
      </c>
      <c r="N222" s="198">
        <v>44323</v>
      </c>
      <c r="O222" s="1"/>
      <c r="P222" s="1"/>
      <c r="Q222" s="1"/>
      <c r="R222" s="6" t="s">
        <v>780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33">
        <v>139</v>
      </c>
      <c r="B223" s="234">
        <v>43439</v>
      </c>
      <c r="C223" s="234"/>
      <c r="D223" s="235" t="s">
        <v>794</v>
      </c>
      <c r="E223" s="236" t="s">
        <v>623</v>
      </c>
      <c r="F223" s="236">
        <v>715</v>
      </c>
      <c r="G223" s="236"/>
      <c r="H223" s="236">
        <v>445</v>
      </c>
      <c r="I223" s="237">
        <v>840</v>
      </c>
      <c r="J223" s="205" t="s">
        <v>795</v>
      </c>
      <c r="K223" s="206">
        <f t="shared" si="39"/>
        <v>-270</v>
      </c>
      <c r="L223" s="207">
        <f t="shared" si="40"/>
        <v>-0.3776223776223776</v>
      </c>
      <c r="M223" s="203" t="s">
        <v>604</v>
      </c>
      <c r="N223" s="200">
        <v>43800</v>
      </c>
      <c r="O223" s="1"/>
      <c r="P223" s="1"/>
      <c r="Q223" s="1"/>
      <c r="R223" s="6" t="s">
        <v>780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0">
        <v>140</v>
      </c>
      <c r="B224" s="221">
        <v>43469</v>
      </c>
      <c r="C224" s="221"/>
      <c r="D224" s="222" t="s">
        <v>158</v>
      </c>
      <c r="E224" s="223" t="s">
        <v>623</v>
      </c>
      <c r="F224" s="223">
        <v>875</v>
      </c>
      <c r="G224" s="223"/>
      <c r="H224" s="223">
        <v>1165</v>
      </c>
      <c r="I224" s="225">
        <v>1185</v>
      </c>
      <c r="J224" s="195" t="s">
        <v>796</v>
      </c>
      <c r="K224" s="196">
        <f t="shared" si="39"/>
        <v>290</v>
      </c>
      <c r="L224" s="197">
        <f t="shared" si="40"/>
        <v>0.33142857142857141</v>
      </c>
      <c r="M224" s="192" t="s">
        <v>591</v>
      </c>
      <c r="N224" s="198">
        <v>43847</v>
      </c>
      <c r="O224" s="1"/>
      <c r="P224" s="1"/>
      <c r="Q224" s="1"/>
      <c r="R224" s="6" t="s">
        <v>780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0">
        <v>141</v>
      </c>
      <c r="B225" s="221">
        <v>43559</v>
      </c>
      <c r="C225" s="221"/>
      <c r="D225" s="222" t="s">
        <v>343</v>
      </c>
      <c r="E225" s="223" t="s">
        <v>623</v>
      </c>
      <c r="F225" s="223">
        <f>387-14.63</f>
        <v>372.37</v>
      </c>
      <c r="G225" s="223"/>
      <c r="H225" s="223">
        <v>490</v>
      </c>
      <c r="I225" s="225">
        <v>490</v>
      </c>
      <c r="J225" s="195" t="s">
        <v>681</v>
      </c>
      <c r="K225" s="196">
        <f t="shared" si="39"/>
        <v>117.63</v>
      </c>
      <c r="L225" s="197">
        <f t="shared" si="40"/>
        <v>0.31589548030185027</v>
      </c>
      <c r="M225" s="192" t="s">
        <v>591</v>
      </c>
      <c r="N225" s="198">
        <v>43850</v>
      </c>
      <c r="O225" s="1"/>
      <c r="P225" s="1"/>
      <c r="Q225" s="1"/>
      <c r="R225" s="6" t="s">
        <v>780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33">
        <v>142</v>
      </c>
      <c r="B226" s="234">
        <v>43578</v>
      </c>
      <c r="C226" s="234"/>
      <c r="D226" s="235" t="s">
        <v>797</v>
      </c>
      <c r="E226" s="236" t="s">
        <v>593</v>
      </c>
      <c r="F226" s="236">
        <v>220</v>
      </c>
      <c r="G226" s="236"/>
      <c r="H226" s="236">
        <v>127.5</v>
      </c>
      <c r="I226" s="237">
        <v>284</v>
      </c>
      <c r="J226" s="205" t="s">
        <v>798</v>
      </c>
      <c r="K226" s="206">
        <f t="shared" si="39"/>
        <v>-92.5</v>
      </c>
      <c r="L226" s="207">
        <f t="shared" si="40"/>
        <v>-0.42045454545454547</v>
      </c>
      <c r="M226" s="203" t="s">
        <v>604</v>
      </c>
      <c r="N226" s="200">
        <v>43896</v>
      </c>
      <c r="O226" s="1"/>
      <c r="P226" s="1"/>
      <c r="Q226" s="1"/>
      <c r="R226" s="6" t="s">
        <v>780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0">
        <v>143</v>
      </c>
      <c r="B227" s="221">
        <v>43622</v>
      </c>
      <c r="C227" s="221"/>
      <c r="D227" s="222" t="s">
        <v>483</v>
      </c>
      <c r="E227" s="223" t="s">
        <v>593</v>
      </c>
      <c r="F227" s="223">
        <v>332.8</v>
      </c>
      <c r="G227" s="223"/>
      <c r="H227" s="223">
        <v>405</v>
      </c>
      <c r="I227" s="225">
        <v>419</v>
      </c>
      <c r="J227" s="195" t="s">
        <v>799</v>
      </c>
      <c r="K227" s="196">
        <f t="shared" si="39"/>
        <v>72.199999999999989</v>
      </c>
      <c r="L227" s="197">
        <f t="shared" si="40"/>
        <v>0.21694711538461534</v>
      </c>
      <c r="M227" s="192" t="s">
        <v>591</v>
      </c>
      <c r="N227" s="198">
        <v>43860</v>
      </c>
      <c r="O227" s="1"/>
      <c r="P227" s="1"/>
      <c r="Q227" s="1"/>
      <c r="R227" s="6" t="s">
        <v>784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4">
        <v>144</v>
      </c>
      <c r="B228" s="213">
        <v>43641</v>
      </c>
      <c r="C228" s="213"/>
      <c r="D228" s="214" t="s">
        <v>151</v>
      </c>
      <c r="E228" s="215" t="s">
        <v>623</v>
      </c>
      <c r="F228" s="215">
        <v>386</v>
      </c>
      <c r="G228" s="216"/>
      <c r="H228" s="216">
        <v>395</v>
      </c>
      <c r="I228" s="216">
        <v>452</v>
      </c>
      <c r="J228" s="217" t="s">
        <v>800</v>
      </c>
      <c r="K228" s="218">
        <f t="shared" si="39"/>
        <v>9</v>
      </c>
      <c r="L228" s="219">
        <f t="shared" si="40"/>
        <v>2.3316062176165803E-2</v>
      </c>
      <c r="M228" s="215" t="s">
        <v>714</v>
      </c>
      <c r="N228" s="213">
        <v>43868</v>
      </c>
      <c r="O228" s="1"/>
      <c r="P228" s="1"/>
      <c r="Q228" s="1"/>
      <c r="R228" s="6" t="s">
        <v>784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4">
        <v>145</v>
      </c>
      <c r="B229" s="213">
        <v>43707</v>
      </c>
      <c r="C229" s="213"/>
      <c r="D229" s="214" t="s">
        <v>131</v>
      </c>
      <c r="E229" s="215" t="s">
        <v>623</v>
      </c>
      <c r="F229" s="215">
        <v>137.5</v>
      </c>
      <c r="G229" s="216"/>
      <c r="H229" s="216">
        <v>138.5</v>
      </c>
      <c r="I229" s="216">
        <v>190</v>
      </c>
      <c r="J229" s="217" t="s">
        <v>820</v>
      </c>
      <c r="K229" s="218">
        <f t="shared" ref="K229" si="41">H229-F229</f>
        <v>1</v>
      </c>
      <c r="L229" s="219">
        <f t="shared" ref="L229" si="42">K229/F229</f>
        <v>7.2727272727272727E-3</v>
      </c>
      <c r="M229" s="215" t="s">
        <v>714</v>
      </c>
      <c r="N229" s="213">
        <v>44432</v>
      </c>
      <c r="O229" s="1"/>
      <c r="P229" s="1"/>
      <c r="Q229" s="1"/>
      <c r="R229" s="6" t="s">
        <v>780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0">
        <v>146</v>
      </c>
      <c r="B230" s="221">
        <v>43731</v>
      </c>
      <c r="C230" s="221"/>
      <c r="D230" s="222" t="s">
        <v>430</v>
      </c>
      <c r="E230" s="223" t="s">
        <v>623</v>
      </c>
      <c r="F230" s="223">
        <v>235</v>
      </c>
      <c r="G230" s="223"/>
      <c r="H230" s="223">
        <v>295</v>
      </c>
      <c r="I230" s="225">
        <v>296</v>
      </c>
      <c r="J230" s="195" t="s">
        <v>801</v>
      </c>
      <c r="K230" s="196">
        <f t="shared" ref="K230:K236" si="43">H230-F230</f>
        <v>60</v>
      </c>
      <c r="L230" s="197">
        <f t="shared" ref="L230:L236" si="44">K230/F230</f>
        <v>0.25531914893617019</v>
      </c>
      <c r="M230" s="192" t="s">
        <v>591</v>
      </c>
      <c r="N230" s="198">
        <v>43844</v>
      </c>
      <c r="O230" s="1"/>
      <c r="P230" s="1"/>
      <c r="Q230" s="1"/>
      <c r="R230" s="6" t="s">
        <v>784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0">
        <v>147</v>
      </c>
      <c r="B231" s="221">
        <v>43752</v>
      </c>
      <c r="C231" s="221"/>
      <c r="D231" s="222" t="s">
        <v>802</v>
      </c>
      <c r="E231" s="223" t="s">
        <v>623</v>
      </c>
      <c r="F231" s="223">
        <v>277.5</v>
      </c>
      <c r="G231" s="223"/>
      <c r="H231" s="223">
        <v>333</v>
      </c>
      <c r="I231" s="225">
        <v>333</v>
      </c>
      <c r="J231" s="195" t="s">
        <v>803</v>
      </c>
      <c r="K231" s="196">
        <f t="shared" si="43"/>
        <v>55.5</v>
      </c>
      <c r="L231" s="197">
        <f t="shared" si="44"/>
        <v>0.2</v>
      </c>
      <c r="M231" s="192" t="s">
        <v>591</v>
      </c>
      <c r="N231" s="198">
        <v>43846</v>
      </c>
      <c r="O231" s="1"/>
      <c r="P231" s="1"/>
      <c r="Q231" s="1"/>
      <c r="R231" s="6" t="s">
        <v>780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0">
        <v>148</v>
      </c>
      <c r="B232" s="221">
        <v>43752</v>
      </c>
      <c r="C232" s="221"/>
      <c r="D232" s="222" t="s">
        <v>804</v>
      </c>
      <c r="E232" s="223" t="s">
        <v>623</v>
      </c>
      <c r="F232" s="223">
        <v>930</v>
      </c>
      <c r="G232" s="223"/>
      <c r="H232" s="223">
        <v>1165</v>
      </c>
      <c r="I232" s="225">
        <v>1200</v>
      </c>
      <c r="J232" s="195" t="s">
        <v>805</v>
      </c>
      <c r="K232" s="196">
        <f t="shared" si="43"/>
        <v>235</v>
      </c>
      <c r="L232" s="197">
        <f t="shared" si="44"/>
        <v>0.25268817204301075</v>
      </c>
      <c r="M232" s="192" t="s">
        <v>591</v>
      </c>
      <c r="N232" s="198">
        <v>43847</v>
      </c>
      <c r="O232" s="1"/>
      <c r="P232" s="1"/>
      <c r="Q232" s="1"/>
      <c r="R232" s="6" t="s">
        <v>784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0">
        <v>149</v>
      </c>
      <c r="B233" s="221">
        <v>43753</v>
      </c>
      <c r="C233" s="221"/>
      <c r="D233" s="222" t="s">
        <v>806</v>
      </c>
      <c r="E233" s="223" t="s">
        <v>623</v>
      </c>
      <c r="F233" s="193">
        <v>111</v>
      </c>
      <c r="G233" s="223"/>
      <c r="H233" s="223">
        <v>141</v>
      </c>
      <c r="I233" s="225">
        <v>141</v>
      </c>
      <c r="J233" s="195" t="s">
        <v>607</v>
      </c>
      <c r="K233" s="196">
        <f t="shared" si="43"/>
        <v>30</v>
      </c>
      <c r="L233" s="197">
        <f t="shared" si="44"/>
        <v>0.27027027027027029</v>
      </c>
      <c r="M233" s="192" t="s">
        <v>591</v>
      </c>
      <c r="N233" s="198">
        <v>44328</v>
      </c>
      <c r="O233" s="1"/>
      <c r="P233" s="1"/>
      <c r="Q233" s="1"/>
      <c r="R233" s="6" t="s">
        <v>784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0">
        <v>150</v>
      </c>
      <c r="B234" s="221">
        <v>43753</v>
      </c>
      <c r="C234" s="221"/>
      <c r="D234" s="222" t="s">
        <v>807</v>
      </c>
      <c r="E234" s="223" t="s">
        <v>623</v>
      </c>
      <c r="F234" s="193">
        <v>296</v>
      </c>
      <c r="G234" s="223"/>
      <c r="H234" s="223">
        <v>370</v>
      </c>
      <c r="I234" s="225">
        <v>370</v>
      </c>
      <c r="J234" s="195" t="s">
        <v>681</v>
      </c>
      <c r="K234" s="196">
        <f t="shared" si="43"/>
        <v>74</v>
      </c>
      <c r="L234" s="197">
        <f t="shared" si="44"/>
        <v>0.25</v>
      </c>
      <c r="M234" s="192" t="s">
        <v>591</v>
      </c>
      <c r="N234" s="198">
        <v>43853</v>
      </c>
      <c r="O234" s="1"/>
      <c r="P234" s="1"/>
      <c r="Q234" s="1"/>
      <c r="R234" s="6" t="s">
        <v>784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0">
        <v>151</v>
      </c>
      <c r="B235" s="221">
        <v>43754</v>
      </c>
      <c r="C235" s="221"/>
      <c r="D235" s="222" t="s">
        <v>808</v>
      </c>
      <c r="E235" s="223" t="s">
        <v>623</v>
      </c>
      <c r="F235" s="193">
        <v>300</v>
      </c>
      <c r="G235" s="223"/>
      <c r="H235" s="223">
        <v>382.5</v>
      </c>
      <c r="I235" s="225">
        <v>344</v>
      </c>
      <c r="J235" s="195" t="s">
        <v>895</v>
      </c>
      <c r="K235" s="196">
        <f t="shared" si="43"/>
        <v>82.5</v>
      </c>
      <c r="L235" s="197">
        <f t="shared" si="44"/>
        <v>0.27500000000000002</v>
      </c>
      <c r="M235" s="192" t="s">
        <v>591</v>
      </c>
      <c r="N235" s="198">
        <v>44238</v>
      </c>
      <c r="O235" s="1"/>
      <c r="P235" s="1"/>
      <c r="Q235" s="1"/>
      <c r="R235" s="6" t="s">
        <v>784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0">
        <v>152</v>
      </c>
      <c r="B236" s="221">
        <v>43832</v>
      </c>
      <c r="C236" s="221"/>
      <c r="D236" s="222" t="s">
        <v>809</v>
      </c>
      <c r="E236" s="223" t="s">
        <v>623</v>
      </c>
      <c r="F236" s="193">
        <v>495</v>
      </c>
      <c r="G236" s="223"/>
      <c r="H236" s="223">
        <v>595</v>
      </c>
      <c r="I236" s="225">
        <v>590</v>
      </c>
      <c r="J236" s="195" t="s">
        <v>887</v>
      </c>
      <c r="K236" s="196">
        <f t="shared" si="43"/>
        <v>100</v>
      </c>
      <c r="L236" s="197">
        <f t="shared" si="44"/>
        <v>0.20202020202020202</v>
      </c>
      <c r="M236" s="192" t="s">
        <v>591</v>
      </c>
      <c r="N236" s="198" t="s">
        <v>894</v>
      </c>
      <c r="O236" s="1"/>
      <c r="P236" s="1"/>
      <c r="Q236" s="1"/>
      <c r="R236" s="6" t="s">
        <v>784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0">
        <v>153</v>
      </c>
      <c r="B237" s="221">
        <v>43966</v>
      </c>
      <c r="C237" s="221"/>
      <c r="D237" s="222" t="s">
        <v>71</v>
      </c>
      <c r="E237" s="223" t="s">
        <v>623</v>
      </c>
      <c r="F237" s="193">
        <v>67.5</v>
      </c>
      <c r="G237" s="223"/>
      <c r="H237" s="223">
        <v>86</v>
      </c>
      <c r="I237" s="225">
        <v>86</v>
      </c>
      <c r="J237" s="195" t="s">
        <v>810</v>
      </c>
      <c r="K237" s="196">
        <f t="shared" ref="K237:K244" si="45">H237-F237</f>
        <v>18.5</v>
      </c>
      <c r="L237" s="197">
        <f t="shared" ref="L237:L244" si="46">K237/F237</f>
        <v>0.27407407407407408</v>
      </c>
      <c r="M237" s="192" t="s">
        <v>591</v>
      </c>
      <c r="N237" s="198">
        <v>44008</v>
      </c>
      <c r="O237" s="1"/>
      <c r="P237" s="1"/>
      <c r="Q237" s="1"/>
      <c r="R237" s="6" t="s">
        <v>784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0">
        <v>154</v>
      </c>
      <c r="B238" s="221">
        <v>44035</v>
      </c>
      <c r="C238" s="221"/>
      <c r="D238" s="222" t="s">
        <v>482</v>
      </c>
      <c r="E238" s="223" t="s">
        <v>623</v>
      </c>
      <c r="F238" s="193">
        <v>231</v>
      </c>
      <c r="G238" s="223"/>
      <c r="H238" s="223">
        <v>281</v>
      </c>
      <c r="I238" s="225">
        <v>281</v>
      </c>
      <c r="J238" s="195" t="s">
        <v>681</v>
      </c>
      <c r="K238" s="196">
        <f t="shared" si="45"/>
        <v>50</v>
      </c>
      <c r="L238" s="197">
        <f t="shared" si="46"/>
        <v>0.21645021645021645</v>
      </c>
      <c r="M238" s="192" t="s">
        <v>591</v>
      </c>
      <c r="N238" s="198">
        <v>44358</v>
      </c>
      <c r="O238" s="1"/>
      <c r="P238" s="1"/>
      <c r="Q238" s="1"/>
      <c r="R238" s="6" t="s">
        <v>784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0">
        <v>155</v>
      </c>
      <c r="B239" s="221">
        <v>44092</v>
      </c>
      <c r="C239" s="221"/>
      <c r="D239" s="222" t="s">
        <v>407</v>
      </c>
      <c r="E239" s="223" t="s">
        <v>623</v>
      </c>
      <c r="F239" s="223">
        <v>206</v>
      </c>
      <c r="G239" s="223"/>
      <c r="H239" s="223">
        <v>248</v>
      </c>
      <c r="I239" s="225">
        <v>248</v>
      </c>
      <c r="J239" s="195" t="s">
        <v>681</v>
      </c>
      <c r="K239" s="196">
        <f t="shared" si="45"/>
        <v>42</v>
      </c>
      <c r="L239" s="197">
        <f t="shared" si="46"/>
        <v>0.20388349514563106</v>
      </c>
      <c r="M239" s="192" t="s">
        <v>591</v>
      </c>
      <c r="N239" s="198">
        <v>44214</v>
      </c>
      <c r="O239" s="1"/>
      <c r="P239" s="1"/>
      <c r="Q239" s="1"/>
      <c r="R239" s="6" t="s">
        <v>784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0">
        <v>156</v>
      </c>
      <c r="B240" s="221">
        <v>44140</v>
      </c>
      <c r="C240" s="221"/>
      <c r="D240" s="222" t="s">
        <v>407</v>
      </c>
      <c r="E240" s="223" t="s">
        <v>623</v>
      </c>
      <c r="F240" s="223">
        <v>182.5</v>
      </c>
      <c r="G240" s="223"/>
      <c r="H240" s="223">
        <v>248</v>
      </c>
      <c r="I240" s="225">
        <v>248</v>
      </c>
      <c r="J240" s="195" t="s">
        <v>681</v>
      </c>
      <c r="K240" s="196">
        <f t="shared" si="45"/>
        <v>65.5</v>
      </c>
      <c r="L240" s="197">
        <f t="shared" si="46"/>
        <v>0.35890410958904112</v>
      </c>
      <c r="M240" s="192" t="s">
        <v>591</v>
      </c>
      <c r="N240" s="198">
        <v>44214</v>
      </c>
      <c r="O240" s="1"/>
      <c r="P240" s="1"/>
      <c r="Q240" s="1"/>
      <c r="R240" s="6" t="s">
        <v>784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0">
        <v>157</v>
      </c>
      <c r="B241" s="221">
        <v>44140</v>
      </c>
      <c r="C241" s="221"/>
      <c r="D241" s="222" t="s">
        <v>327</v>
      </c>
      <c r="E241" s="223" t="s">
        <v>623</v>
      </c>
      <c r="F241" s="223">
        <v>247.5</v>
      </c>
      <c r="G241" s="223"/>
      <c r="H241" s="223">
        <v>320</v>
      </c>
      <c r="I241" s="225">
        <v>320</v>
      </c>
      <c r="J241" s="195" t="s">
        <v>681</v>
      </c>
      <c r="K241" s="196">
        <f t="shared" si="45"/>
        <v>72.5</v>
      </c>
      <c r="L241" s="197">
        <f t="shared" si="46"/>
        <v>0.29292929292929293</v>
      </c>
      <c r="M241" s="192" t="s">
        <v>591</v>
      </c>
      <c r="N241" s="198">
        <v>44323</v>
      </c>
      <c r="O241" s="1"/>
      <c r="P241" s="1"/>
      <c r="Q241" s="1"/>
      <c r="R241" s="6" t="s">
        <v>784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0">
        <v>158</v>
      </c>
      <c r="B242" s="221">
        <v>44140</v>
      </c>
      <c r="C242" s="221"/>
      <c r="D242" s="222" t="s">
        <v>272</v>
      </c>
      <c r="E242" s="223" t="s">
        <v>623</v>
      </c>
      <c r="F242" s="193">
        <v>925</v>
      </c>
      <c r="G242" s="223"/>
      <c r="H242" s="223">
        <v>1095</v>
      </c>
      <c r="I242" s="225">
        <v>1093</v>
      </c>
      <c r="J242" s="195" t="s">
        <v>811</v>
      </c>
      <c r="K242" s="196">
        <f t="shared" si="45"/>
        <v>170</v>
      </c>
      <c r="L242" s="197">
        <f t="shared" si="46"/>
        <v>0.18378378378378379</v>
      </c>
      <c r="M242" s="192" t="s">
        <v>591</v>
      </c>
      <c r="N242" s="198">
        <v>44201</v>
      </c>
      <c r="O242" s="1"/>
      <c r="P242" s="1"/>
      <c r="Q242" s="1"/>
      <c r="R242" s="6" t="s">
        <v>784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0">
        <v>159</v>
      </c>
      <c r="B243" s="221">
        <v>44140</v>
      </c>
      <c r="C243" s="221"/>
      <c r="D243" s="222" t="s">
        <v>343</v>
      </c>
      <c r="E243" s="223" t="s">
        <v>623</v>
      </c>
      <c r="F243" s="193">
        <v>332.5</v>
      </c>
      <c r="G243" s="223"/>
      <c r="H243" s="223">
        <v>393</v>
      </c>
      <c r="I243" s="225">
        <v>406</v>
      </c>
      <c r="J243" s="195" t="s">
        <v>812</v>
      </c>
      <c r="K243" s="196">
        <f t="shared" si="45"/>
        <v>60.5</v>
      </c>
      <c r="L243" s="197">
        <f t="shared" si="46"/>
        <v>0.18195488721804512</v>
      </c>
      <c r="M243" s="192" t="s">
        <v>591</v>
      </c>
      <c r="N243" s="198">
        <v>44256</v>
      </c>
      <c r="O243" s="1"/>
      <c r="P243" s="1"/>
      <c r="Q243" s="1"/>
      <c r="R243" s="6" t="s">
        <v>784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0">
        <v>160</v>
      </c>
      <c r="B244" s="221">
        <v>44141</v>
      </c>
      <c r="C244" s="221"/>
      <c r="D244" s="222" t="s">
        <v>482</v>
      </c>
      <c r="E244" s="223" t="s">
        <v>623</v>
      </c>
      <c r="F244" s="193">
        <v>231</v>
      </c>
      <c r="G244" s="223"/>
      <c r="H244" s="223">
        <v>281</v>
      </c>
      <c r="I244" s="225">
        <v>281</v>
      </c>
      <c r="J244" s="195" t="s">
        <v>681</v>
      </c>
      <c r="K244" s="196">
        <f t="shared" si="45"/>
        <v>50</v>
      </c>
      <c r="L244" s="197">
        <f t="shared" si="46"/>
        <v>0.21645021645021645</v>
      </c>
      <c r="M244" s="192" t="s">
        <v>591</v>
      </c>
      <c r="N244" s="198">
        <v>44358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46">
        <v>161</v>
      </c>
      <c r="B245" s="239">
        <v>44187</v>
      </c>
      <c r="C245" s="239"/>
      <c r="D245" s="240" t="s">
        <v>455</v>
      </c>
      <c r="E245" s="53" t="s">
        <v>623</v>
      </c>
      <c r="F245" s="241" t="s">
        <v>813</v>
      </c>
      <c r="G245" s="53"/>
      <c r="H245" s="53"/>
      <c r="I245" s="242">
        <v>239</v>
      </c>
      <c r="J245" s="238" t="s">
        <v>594</v>
      </c>
      <c r="K245" s="238"/>
      <c r="L245" s="243"/>
      <c r="M245" s="244"/>
      <c r="N245" s="245"/>
      <c r="O245" s="1"/>
      <c r="P245" s="1"/>
      <c r="Q245" s="1"/>
      <c r="R245" s="6" t="s">
        <v>784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0">
        <v>162</v>
      </c>
      <c r="B246" s="221">
        <v>44258</v>
      </c>
      <c r="C246" s="221"/>
      <c r="D246" s="222" t="s">
        <v>809</v>
      </c>
      <c r="E246" s="223" t="s">
        <v>623</v>
      </c>
      <c r="F246" s="193">
        <v>495</v>
      </c>
      <c r="G246" s="223"/>
      <c r="H246" s="223">
        <v>595</v>
      </c>
      <c r="I246" s="225">
        <v>590</v>
      </c>
      <c r="J246" s="195" t="s">
        <v>887</v>
      </c>
      <c r="K246" s="196">
        <f t="shared" ref="K246" si="47">H246-F246</f>
        <v>100</v>
      </c>
      <c r="L246" s="197">
        <f t="shared" ref="L246" si="48">K246/F246</f>
        <v>0.20202020202020202</v>
      </c>
      <c r="M246" s="192" t="s">
        <v>591</v>
      </c>
      <c r="N246" s="198" t="s">
        <v>894</v>
      </c>
      <c r="O246" s="1"/>
      <c r="P246" s="1"/>
      <c r="R246" s="6" t="s">
        <v>784</v>
      </c>
    </row>
    <row r="247" spans="1:26" ht="12.75" customHeight="1">
      <c r="A247" s="220">
        <v>163</v>
      </c>
      <c r="B247" s="221">
        <v>44274</v>
      </c>
      <c r="C247" s="221"/>
      <c r="D247" s="222" t="s">
        <v>343</v>
      </c>
      <c r="E247" s="223" t="s">
        <v>623</v>
      </c>
      <c r="F247" s="193">
        <v>355</v>
      </c>
      <c r="G247" s="223"/>
      <c r="H247" s="223">
        <v>422.5</v>
      </c>
      <c r="I247" s="225">
        <v>420</v>
      </c>
      <c r="J247" s="195" t="s">
        <v>814</v>
      </c>
      <c r="K247" s="196">
        <f t="shared" ref="K247:K250" si="49">H247-F247</f>
        <v>67.5</v>
      </c>
      <c r="L247" s="197">
        <f t="shared" ref="L247:L250" si="50">K247/F247</f>
        <v>0.19014084507042253</v>
      </c>
      <c r="M247" s="192" t="s">
        <v>591</v>
      </c>
      <c r="N247" s="198">
        <v>44361</v>
      </c>
      <c r="O247" s="1"/>
      <c r="R247" s="247" t="s">
        <v>784</v>
      </c>
    </row>
    <row r="248" spans="1:26" ht="12.75" customHeight="1">
      <c r="A248" s="220">
        <v>164</v>
      </c>
      <c r="B248" s="221">
        <v>44295</v>
      </c>
      <c r="C248" s="221"/>
      <c r="D248" s="222" t="s">
        <v>815</v>
      </c>
      <c r="E248" s="223" t="s">
        <v>623</v>
      </c>
      <c r="F248" s="193">
        <v>555</v>
      </c>
      <c r="G248" s="223"/>
      <c r="H248" s="223">
        <v>663</v>
      </c>
      <c r="I248" s="225">
        <v>663</v>
      </c>
      <c r="J248" s="195" t="s">
        <v>816</v>
      </c>
      <c r="K248" s="196">
        <f t="shared" si="49"/>
        <v>108</v>
      </c>
      <c r="L248" s="197">
        <f t="shared" si="50"/>
        <v>0.19459459459459461</v>
      </c>
      <c r="M248" s="192" t="s">
        <v>591</v>
      </c>
      <c r="N248" s="198">
        <v>44321</v>
      </c>
      <c r="O248" s="1"/>
      <c r="P248" s="1"/>
      <c r="Q248" s="1"/>
      <c r="R248" s="247" t="s">
        <v>784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0">
        <v>165</v>
      </c>
      <c r="B249" s="221">
        <v>44308</v>
      </c>
      <c r="C249" s="221"/>
      <c r="D249" s="222" t="s">
        <v>376</v>
      </c>
      <c r="E249" s="223" t="s">
        <v>623</v>
      </c>
      <c r="F249" s="193">
        <v>126.5</v>
      </c>
      <c r="G249" s="223"/>
      <c r="H249" s="223">
        <v>155</v>
      </c>
      <c r="I249" s="225">
        <v>155</v>
      </c>
      <c r="J249" s="195" t="s">
        <v>681</v>
      </c>
      <c r="K249" s="196">
        <f t="shared" si="49"/>
        <v>28.5</v>
      </c>
      <c r="L249" s="197">
        <f t="shared" si="50"/>
        <v>0.22529644268774704</v>
      </c>
      <c r="M249" s="192" t="s">
        <v>591</v>
      </c>
      <c r="N249" s="198">
        <v>44362</v>
      </c>
      <c r="O249" s="1"/>
      <c r="R249" s="247" t="s">
        <v>784</v>
      </c>
    </row>
    <row r="250" spans="1:26" ht="12.75" customHeight="1">
      <c r="A250" s="293">
        <v>166</v>
      </c>
      <c r="B250" s="294">
        <v>44368</v>
      </c>
      <c r="C250" s="294"/>
      <c r="D250" s="295" t="s">
        <v>394</v>
      </c>
      <c r="E250" s="296" t="s">
        <v>623</v>
      </c>
      <c r="F250" s="297">
        <v>287.5</v>
      </c>
      <c r="G250" s="296"/>
      <c r="H250" s="296">
        <v>245</v>
      </c>
      <c r="I250" s="298">
        <v>344</v>
      </c>
      <c r="J250" s="205" t="s">
        <v>853</v>
      </c>
      <c r="K250" s="206">
        <f t="shared" si="49"/>
        <v>-42.5</v>
      </c>
      <c r="L250" s="207">
        <f t="shared" si="50"/>
        <v>-0.14782608695652175</v>
      </c>
      <c r="M250" s="203" t="s">
        <v>604</v>
      </c>
      <c r="N250" s="200">
        <v>44508</v>
      </c>
      <c r="O250" s="1"/>
      <c r="R250" s="247" t="s">
        <v>784</v>
      </c>
    </row>
    <row r="251" spans="1:26" ht="12.75" customHeight="1">
      <c r="A251" s="246">
        <v>167</v>
      </c>
      <c r="B251" s="239">
        <v>44368</v>
      </c>
      <c r="C251" s="239"/>
      <c r="D251" s="240" t="s">
        <v>482</v>
      </c>
      <c r="E251" s="53" t="s">
        <v>623</v>
      </c>
      <c r="F251" s="241" t="s">
        <v>817</v>
      </c>
      <c r="G251" s="53"/>
      <c r="H251" s="53"/>
      <c r="I251" s="242">
        <v>320</v>
      </c>
      <c r="J251" s="238" t="s">
        <v>594</v>
      </c>
      <c r="K251" s="246"/>
      <c r="L251" s="239"/>
      <c r="M251" s="239"/>
      <c r="N251" s="240"/>
      <c r="O251" s="41"/>
      <c r="R251" s="247" t="s">
        <v>784</v>
      </c>
    </row>
    <row r="252" spans="1:26" ht="12.75" customHeight="1">
      <c r="A252" s="220">
        <v>168</v>
      </c>
      <c r="B252" s="221">
        <v>44406</v>
      </c>
      <c r="C252" s="221"/>
      <c r="D252" s="222" t="s">
        <v>376</v>
      </c>
      <c r="E252" s="223" t="s">
        <v>623</v>
      </c>
      <c r="F252" s="193">
        <v>162.5</v>
      </c>
      <c r="G252" s="223"/>
      <c r="H252" s="223">
        <v>200</v>
      </c>
      <c r="I252" s="225">
        <v>200</v>
      </c>
      <c r="J252" s="195" t="s">
        <v>681</v>
      </c>
      <c r="K252" s="196">
        <f t="shared" ref="K252" si="51">H252-F252</f>
        <v>37.5</v>
      </c>
      <c r="L252" s="197">
        <f t="shared" ref="L252" si="52">K252/F252</f>
        <v>0.23076923076923078</v>
      </c>
      <c r="M252" s="192" t="s">
        <v>591</v>
      </c>
      <c r="N252" s="198">
        <v>44571</v>
      </c>
      <c r="O252" s="1"/>
      <c r="R252" s="247" t="s">
        <v>784</v>
      </c>
    </row>
    <row r="253" spans="1:26" ht="12.75" customHeight="1">
      <c r="A253" s="220">
        <v>169</v>
      </c>
      <c r="B253" s="221">
        <v>44462</v>
      </c>
      <c r="C253" s="221"/>
      <c r="D253" s="222" t="s">
        <v>822</v>
      </c>
      <c r="E253" s="223" t="s">
        <v>623</v>
      </c>
      <c r="F253" s="193">
        <v>1235</v>
      </c>
      <c r="G253" s="223"/>
      <c r="H253" s="223">
        <v>1505</v>
      </c>
      <c r="I253" s="225">
        <v>1500</v>
      </c>
      <c r="J253" s="195" t="s">
        <v>681</v>
      </c>
      <c r="K253" s="196">
        <f t="shared" ref="K253" si="53">H253-F253</f>
        <v>270</v>
      </c>
      <c r="L253" s="197">
        <f t="shared" ref="L253" si="54">K253/F253</f>
        <v>0.21862348178137653</v>
      </c>
      <c r="M253" s="192" t="s">
        <v>591</v>
      </c>
      <c r="N253" s="198">
        <v>44564</v>
      </c>
      <c r="O253" s="1"/>
      <c r="R253" s="247" t="s">
        <v>784</v>
      </c>
    </row>
    <row r="254" spans="1:26" ht="12.75" customHeight="1">
      <c r="A254" s="264">
        <v>170</v>
      </c>
      <c r="B254" s="265">
        <v>44480</v>
      </c>
      <c r="C254" s="265"/>
      <c r="D254" s="266" t="s">
        <v>824</v>
      </c>
      <c r="E254" s="267" t="s">
        <v>623</v>
      </c>
      <c r="F254" s="268" t="s">
        <v>829</v>
      </c>
      <c r="G254" s="267"/>
      <c r="H254" s="267"/>
      <c r="I254" s="267">
        <v>145</v>
      </c>
      <c r="J254" s="269" t="s">
        <v>594</v>
      </c>
      <c r="K254" s="264"/>
      <c r="L254" s="265"/>
      <c r="M254" s="265"/>
      <c r="N254" s="266"/>
      <c r="O254" s="41"/>
      <c r="R254" s="247" t="s">
        <v>784</v>
      </c>
    </row>
    <row r="255" spans="1:26" ht="12.75" customHeight="1">
      <c r="A255" s="270">
        <v>171</v>
      </c>
      <c r="B255" s="271">
        <v>44481</v>
      </c>
      <c r="C255" s="271"/>
      <c r="D255" s="272" t="s">
        <v>261</v>
      </c>
      <c r="E255" s="273" t="s">
        <v>623</v>
      </c>
      <c r="F255" s="274" t="s">
        <v>826</v>
      </c>
      <c r="G255" s="273"/>
      <c r="H255" s="273"/>
      <c r="I255" s="273">
        <v>380</v>
      </c>
      <c r="J255" s="275" t="s">
        <v>594</v>
      </c>
      <c r="K255" s="270"/>
      <c r="L255" s="271"/>
      <c r="M255" s="271"/>
      <c r="N255" s="272"/>
      <c r="O255" s="41"/>
      <c r="R255" s="247" t="s">
        <v>784</v>
      </c>
    </row>
    <row r="256" spans="1:26" ht="12.75" customHeight="1">
      <c r="A256" s="270">
        <v>172</v>
      </c>
      <c r="B256" s="271">
        <v>44481</v>
      </c>
      <c r="C256" s="271"/>
      <c r="D256" s="272" t="s">
        <v>402</v>
      </c>
      <c r="E256" s="273" t="s">
        <v>623</v>
      </c>
      <c r="F256" s="274" t="s">
        <v>827</v>
      </c>
      <c r="G256" s="273"/>
      <c r="H256" s="273"/>
      <c r="I256" s="273">
        <v>56</v>
      </c>
      <c r="J256" s="275" t="s">
        <v>594</v>
      </c>
      <c r="K256" s="270"/>
      <c r="L256" s="271"/>
      <c r="M256" s="271"/>
      <c r="N256" s="272"/>
      <c r="O256" s="41"/>
      <c r="R256" s="247"/>
    </row>
    <row r="257" spans="1:18" ht="12.75" customHeight="1">
      <c r="A257" s="276">
        <v>173</v>
      </c>
      <c r="B257" s="271">
        <v>44551</v>
      </c>
      <c r="C257" s="276"/>
      <c r="D257" s="276" t="s">
        <v>119</v>
      </c>
      <c r="E257" s="273" t="s">
        <v>623</v>
      </c>
      <c r="F257" s="273" t="s">
        <v>857</v>
      </c>
      <c r="G257" s="273"/>
      <c r="H257" s="273"/>
      <c r="I257" s="273">
        <v>3000</v>
      </c>
      <c r="J257" s="273" t="s">
        <v>594</v>
      </c>
      <c r="K257" s="273"/>
      <c r="L257" s="273"/>
      <c r="M257" s="273"/>
      <c r="N257" s="276"/>
      <c r="O257" s="41"/>
      <c r="R257" s="247"/>
    </row>
    <row r="258" spans="1:18" ht="12.75" customHeight="1">
      <c r="F258" s="56"/>
      <c r="G258" s="56"/>
      <c r="H258" s="56"/>
      <c r="I258" s="56"/>
      <c r="J258" s="41"/>
      <c r="K258" s="56"/>
      <c r="L258" s="56"/>
      <c r="M258" s="56"/>
      <c r="O258" s="41"/>
      <c r="R258" s="247"/>
    </row>
    <row r="259" spans="1:18" ht="12.75" customHeight="1">
      <c r="A259" s="246"/>
      <c r="B259" s="248" t="s">
        <v>818</v>
      </c>
      <c r="F259" s="56"/>
      <c r="G259" s="56"/>
      <c r="H259" s="56"/>
      <c r="I259" s="56"/>
      <c r="J259" s="41"/>
      <c r="K259" s="56"/>
      <c r="L259" s="56"/>
      <c r="M259" s="56"/>
      <c r="O259" s="41"/>
      <c r="R259" s="247"/>
    </row>
    <row r="260" spans="1:18" ht="12.75" customHeight="1">
      <c r="F260" s="56"/>
      <c r="G260" s="56"/>
      <c r="H260" s="56"/>
      <c r="I260" s="56"/>
      <c r="J260" s="41"/>
      <c r="K260" s="56"/>
      <c r="L260" s="56"/>
      <c r="M260" s="56"/>
      <c r="O260" s="41"/>
      <c r="R260" s="56"/>
    </row>
    <row r="261" spans="1:18" ht="12.75" customHeight="1">
      <c r="F261" s="56"/>
      <c r="G261" s="56"/>
      <c r="H261" s="56"/>
      <c r="I261" s="56"/>
      <c r="J261" s="41"/>
      <c r="K261" s="56"/>
      <c r="L261" s="56"/>
      <c r="M261" s="56"/>
      <c r="O261" s="41"/>
      <c r="R261" s="56"/>
    </row>
    <row r="262" spans="1:18" ht="12.75" customHeight="1">
      <c r="F262" s="56"/>
      <c r="G262" s="56"/>
      <c r="H262" s="56"/>
      <c r="I262" s="56"/>
      <c r="J262" s="41"/>
      <c r="K262" s="56"/>
      <c r="L262" s="56"/>
      <c r="M262" s="56"/>
      <c r="O262" s="41"/>
      <c r="R262" s="56"/>
    </row>
    <row r="263" spans="1:18" ht="12.75" customHeight="1">
      <c r="F263" s="56"/>
      <c r="G263" s="56"/>
      <c r="H263" s="56"/>
      <c r="I263" s="56"/>
      <c r="J263" s="41"/>
      <c r="K263" s="56"/>
      <c r="L263" s="56"/>
      <c r="M263" s="56"/>
      <c r="O263" s="41"/>
      <c r="R263" s="56"/>
    </row>
    <row r="264" spans="1:18" ht="12.75" customHeight="1">
      <c r="F264" s="56"/>
      <c r="G264" s="56"/>
      <c r="H264" s="56"/>
      <c r="I264" s="56"/>
      <c r="J264" s="41"/>
      <c r="K264" s="56"/>
      <c r="L264" s="56"/>
      <c r="M264" s="56"/>
      <c r="O264" s="41"/>
      <c r="R264" s="56"/>
    </row>
    <row r="265" spans="1:18" ht="12.75" customHeight="1">
      <c r="F265" s="56"/>
      <c r="G265" s="56"/>
      <c r="H265" s="56"/>
      <c r="I265" s="56"/>
      <c r="J265" s="41"/>
      <c r="K265" s="56"/>
      <c r="L265" s="56"/>
      <c r="M265" s="56"/>
      <c r="O265" s="41"/>
      <c r="R265" s="56"/>
    </row>
    <row r="266" spans="1:18" ht="12.75" customHeight="1"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A269" s="249"/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A270" s="249"/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A271" s="53"/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6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6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6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6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6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6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6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6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6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6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6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6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6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6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6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6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</sheetData>
  <autoFilter ref="R1:R267"/>
  <mergeCells count="14">
    <mergeCell ref="A49:A50"/>
    <mergeCell ref="B49:B50"/>
    <mergeCell ref="J49:J50"/>
    <mergeCell ref="A54:A55"/>
    <mergeCell ref="B54:B55"/>
    <mergeCell ref="J54:J55"/>
    <mergeCell ref="M54:M55"/>
    <mergeCell ref="N54:N55"/>
    <mergeCell ref="O54:O55"/>
    <mergeCell ref="P54:P55"/>
    <mergeCell ref="M49:M50"/>
    <mergeCell ref="N49:N50"/>
    <mergeCell ref="O49:O50"/>
    <mergeCell ref="P49:P50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2022-02-02T02:39:10Z</dcterms:modified>
</cp:coreProperties>
</file>