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4" i="6"/>
  <c r="M104" s="1"/>
  <c r="K104"/>
  <c r="K328"/>
  <c r="L328" s="1"/>
  <c r="L101"/>
  <c r="K101"/>
  <c r="K100"/>
  <c r="L100"/>
  <c r="M100" s="1"/>
  <c r="L99"/>
  <c r="K99"/>
  <c r="M99" s="1"/>
  <c r="L96"/>
  <c r="K96"/>
  <c r="K145"/>
  <c r="M145" s="1"/>
  <c r="K144"/>
  <c r="M144" s="1"/>
  <c r="K143"/>
  <c r="M143" s="1"/>
  <c r="L98"/>
  <c r="K98"/>
  <c r="K142"/>
  <c r="M142" s="1"/>
  <c r="K141"/>
  <c r="M141" s="1"/>
  <c r="K140"/>
  <c r="M140" s="1"/>
  <c r="K139"/>
  <c r="M139" s="1"/>
  <c r="K138"/>
  <c r="M138" s="1"/>
  <c r="L97"/>
  <c r="K97"/>
  <c r="L94"/>
  <c r="K94"/>
  <c r="L90"/>
  <c r="K90"/>
  <c r="L49"/>
  <c r="K49"/>
  <c r="L17"/>
  <c r="K17"/>
  <c r="K137"/>
  <c r="M137" s="1"/>
  <c r="K135"/>
  <c r="M135" s="1"/>
  <c r="K136"/>
  <c r="M136" s="1"/>
  <c r="K134"/>
  <c r="M134" s="1"/>
  <c r="L95"/>
  <c r="K95"/>
  <c r="L93"/>
  <c r="K93"/>
  <c r="L48"/>
  <c r="K48"/>
  <c r="L47"/>
  <c r="K47"/>
  <c r="L19"/>
  <c r="K19"/>
  <c r="L92"/>
  <c r="K92"/>
  <c r="L91"/>
  <c r="K91"/>
  <c r="L89"/>
  <c r="K89"/>
  <c r="K133"/>
  <c r="M133" s="1"/>
  <c r="L45"/>
  <c r="K45"/>
  <c r="M93" l="1"/>
  <c r="M90"/>
  <c r="M96"/>
  <c r="M101"/>
  <c r="M94"/>
  <c r="M49"/>
  <c r="M97"/>
  <c r="M48"/>
  <c r="M95"/>
  <c r="M98"/>
  <c r="M17"/>
  <c r="M47"/>
  <c r="M19"/>
  <c r="M89"/>
  <c r="M92"/>
  <c r="M91"/>
  <c r="M45"/>
  <c r="K132" l="1"/>
  <c r="M132" s="1"/>
  <c r="K131"/>
  <c r="M131" s="1"/>
  <c r="L88"/>
  <c r="K88"/>
  <c r="L44"/>
  <c r="K44"/>
  <c r="L42"/>
  <c r="L41"/>
  <c r="L43"/>
  <c r="K42"/>
  <c r="K41"/>
  <c r="K43"/>
  <c r="L75"/>
  <c r="K75"/>
  <c r="K338"/>
  <c r="L338" s="1"/>
  <c r="K121"/>
  <c r="M121" s="1"/>
  <c r="K130"/>
  <c r="M130" s="1"/>
  <c r="K128"/>
  <c r="K127"/>
  <c r="M127" s="1"/>
  <c r="L87"/>
  <c r="K87"/>
  <c r="L86"/>
  <c r="K86"/>
  <c r="L85"/>
  <c r="K85"/>
  <c r="K123"/>
  <c r="M123" s="1"/>
  <c r="K126"/>
  <c r="M126" s="1"/>
  <c r="K125"/>
  <c r="M125" s="1"/>
  <c r="L81"/>
  <c r="K81"/>
  <c r="L82"/>
  <c r="K82"/>
  <c r="L40"/>
  <c r="K40"/>
  <c r="L84"/>
  <c r="K84"/>
  <c r="L83"/>
  <c r="K83"/>
  <c r="L80"/>
  <c r="K80"/>
  <c r="L78"/>
  <c r="K78"/>
  <c r="L73"/>
  <c r="K73"/>
  <c r="K119"/>
  <c r="M119" s="1"/>
  <c r="K124"/>
  <c r="M124" s="1"/>
  <c r="K122"/>
  <c r="M122" s="1"/>
  <c r="L79"/>
  <c r="K79"/>
  <c r="K120"/>
  <c r="M120" s="1"/>
  <c r="L38"/>
  <c r="K38"/>
  <c r="L77"/>
  <c r="K77"/>
  <c r="L39"/>
  <c r="K39"/>
  <c r="L34"/>
  <c r="K34"/>
  <c r="L15"/>
  <c r="K15"/>
  <c r="L76"/>
  <c r="K76"/>
  <c r="L35"/>
  <c r="K35"/>
  <c r="L37"/>
  <c r="K37"/>
  <c r="K118"/>
  <c r="M118" s="1"/>
  <c r="L74"/>
  <c r="K74"/>
  <c r="L72"/>
  <c r="K72"/>
  <c r="L71"/>
  <c r="K71"/>
  <c r="L36"/>
  <c r="K36"/>
  <c r="L12"/>
  <c r="K12"/>
  <c r="M15" l="1"/>
  <c r="M39"/>
  <c r="M38"/>
  <c r="M73"/>
  <c r="M80"/>
  <c r="M82"/>
  <c r="M87"/>
  <c r="M75"/>
  <c r="M88"/>
  <c r="M43"/>
  <c r="M42"/>
  <c r="M41"/>
  <c r="M44"/>
  <c r="M83"/>
  <c r="M40"/>
  <c r="M81"/>
  <c r="M84"/>
  <c r="M86"/>
  <c r="M85"/>
  <c r="M34"/>
  <c r="M78"/>
  <c r="M35"/>
  <c r="M79"/>
  <c r="M77"/>
  <c r="M37"/>
  <c r="M76"/>
  <c r="M74"/>
  <c r="M36"/>
  <c r="M71"/>
  <c r="M12"/>
  <c r="M72"/>
  <c r="L64"/>
  <c r="K64"/>
  <c r="K117"/>
  <c r="M117" s="1"/>
  <c r="K116"/>
  <c r="M116" s="1"/>
  <c r="K115"/>
  <c r="M115" s="1"/>
  <c r="L10"/>
  <c r="K10"/>
  <c r="K67"/>
  <c r="L69"/>
  <c r="K69"/>
  <c r="L70"/>
  <c r="K70"/>
  <c r="L68"/>
  <c r="K68"/>
  <c r="L67"/>
  <c r="L14"/>
  <c r="K14"/>
  <c r="L33"/>
  <c r="K33"/>
  <c r="L13"/>
  <c r="K13"/>
  <c r="K66"/>
  <c r="L66"/>
  <c r="L65"/>
  <c r="K65"/>
  <c r="L32"/>
  <c r="K32"/>
  <c r="L31"/>
  <c r="K31"/>
  <c r="M62"/>
  <c r="L61"/>
  <c r="K61"/>
  <c r="L62"/>
  <c r="K62"/>
  <c r="K63"/>
  <c r="K114"/>
  <c r="M114" s="1"/>
  <c r="M10" l="1"/>
  <c r="M68"/>
  <c r="M13"/>
  <c r="M64"/>
  <c r="M67"/>
  <c r="M33"/>
  <c r="M70"/>
  <c r="M14"/>
  <c r="M69"/>
  <c r="M65"/>
  <c r="M31"/>
  <c r="M66"/>
  <c r="M61"/>
  <c r="M32"/>
  <c r="L11" l="1"/>
  <c r="K11"/>
  <c r="M11" l="1"/>
  <c r="H334" l="1"/>
  <c r="K334" l="1"/>
  <c r="L334" s="1"/>
  <c r="K323"/>
  <c r="L323" s="1"/>
  <c r="K313"/>
  <c r="L313" s="1"/>
  <c r="K329" l="1"/>
  <c r="L329" s="1"/>
  <c r="K330" l="1"/>
  <c r="L330" s="1"/>
  <c r="K327" l="1"/>
  <c r="L327" s="1"/>
  <c r="K306"/>
  <c r="L306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F296"/>
  <c r="K296" s="1"/>
  <c r="L296" s="1"/>
  <c r="F295"/>
  <c r="K295" s="1"/>
  <c r="L295" s="1"/>
  <c r="K294"/>
  <c r="L294" s="1"/>
  <c r="F293"/>
  <c r="K293" s="1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F273"/>
  <c r="K273" s="1"/>
  <c r="L273" s="1"/>
  <c r="K272"/>
  <c r="L272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F225"/>
  <c r="K225" s="1"/>
  <c r="L225" s="1"/>
  <c r="H224"/>
  <c r="K224" s="1"/>
  <c r="L224" s="1"/>
  <c r="K221"/>
  <c r="L221" s="1"/>
  <c r="K220"/>
  <c r="L220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M7"/>
  <c r="D7" i="5"/>
  <c r="K6" i="4"/>
  <c r="K6" i="3"/>
  <c r="L6" i="2"/>
</calcChain>
</file>

<file path=xl/sharedStrings.xml><?xml version="1.0" encoding="utf-8"?>
<sst xmlns="http://schemas.openxmlformats.org/spreadsheetml/2006/main" count="3416" uniqueCount="1280">
  <si>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</si>
  <si>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</si>
  <si>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</si>
  <si>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</si>
  <si>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</si>
  <si>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</si>
  <si>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</si>
  <si>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</si>
  <si>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</si>
  <si>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</si>
  <si>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</si>
  <si>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</si>
  <si>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</si>
  <si>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</si>
  <si>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</si>
  <si>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</si>
  <si>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</si>
  <si>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</si>
  <si>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</si>
  <si>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</si>
  <si>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</si>
  <si>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</si>
  <si>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</si>
  <si>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</si>
  <si>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</si>
  <si>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</si>
  <si>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</si>
  <si>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</si>
  <si>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</si>
  <si>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</si>
  <si>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</si>
  <si>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</si>
  <si>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</si>
  <si>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</si>
  <si>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</si>
  <si>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</si>
  <si>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</si>
  <si>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</si>
  <si>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</si>
  <si>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</si>
  <si>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</si>
  <si>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</si>
  <si>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</si>
  <si>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</si>
  <si>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</si>
  <si>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</si>
  <si>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</si>
  <si>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</si>
  <si>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</si>
  <si>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</si>
  <si>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</si>
  <si>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</si>
  <si>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</si>
  <si>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</si>
  <si>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</si>
  <si>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</si>
  <si>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</si>
  <si>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</si>
  <si>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</si>
  <si>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</si>
  <si>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</si>
  <si>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</si>
  <si>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</si>
  <si>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</si>
  <si>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</si>
  <si>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</si>
  <si>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</si>
  <si>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</si>
  <si>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</si>
  <si>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</si>
  <si>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</si>
  <si>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</si>
  <si>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</si>
  <si>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</si>
  <si>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</si>
  <si>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</si>
  <si>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</si>
  <si>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</si>
  <si>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</si>
  <si>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</si>
  <si>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</si>
  <si>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</si>
  <si>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</si>
  <si>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</si>
  <si>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</si>
  <si>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</si>
  <si>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</si>
  <si>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</si>
  <si>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</si>
  <si>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</si>
  <si>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</si>
  <si>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</si>
  <si>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</si>
  <si>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</si>
  <si>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</si>
  <si>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</si>
  <si>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</si>
  <si>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</si>
  <si>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</si>
  <si>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</si>
  <si>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</si>
  <si>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</si>
  <si>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</si>
  <si>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</si>
  <si>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</si>
  <si>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</si>
  <si>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</si>
  <si>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</si>
  <si>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</si>
  <si>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</si>
  <si>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</si>
  <si>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</si>
  <si>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</si>
  <si>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</si>
  <si>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</si>
  <si>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</si>
  <si>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</si>
  <si>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</si>
  <si>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</si>
  <si>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</si>
  <si>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</si>
  <si>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</si>
  <si>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</si>
  <si>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</si>
  <si>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</si>
  <si>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</si>
  <si>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</si>
  <si>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</si>
  <si>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</si>
  <si>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</si>
  <si>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</si>
  <si>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</si>
  <si>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</si>
  <si>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</si>
  <si>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</si>
  <si>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</si>
  <si>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</si>
  <si>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</si>
  <si>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</si>
  <si>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</si>
  <si>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</si>
  <si>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</si>
  <si>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</si>
  <si>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</si>
  <si>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</si>
  <si>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</si>
  <si>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</si>
  <si>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</si>
  <si>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</si>
  <si>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</si>
  <si>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</si>
  <si>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</si>
  <si>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</si>
  <si>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</si>
  <si>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</si>
  <si>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</si>
  <si>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</si>
  <si>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</si>
  <si>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</si>
  <si>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</si>
  <si>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</si>
  <si>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</si>
  <si>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</si>
  <si>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</si>
  <si>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</si>
  <si>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</si>
  <si>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</si>
  <si>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</si>
  <si>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</si>
  <si>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</si>
  <si>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</si>
  <si>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</si>
  <si>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</si>
  <si>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</si>
  <si>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</si>
  <si>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</si>
  <si>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</si>
  <si>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</si>
  <si>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</si>
  <si>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</si>
  <si>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</si>
  <si>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</si>
  <si>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</si>
  <si>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</si>
  <si>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</si>
  <si>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</si>
  <si>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</si>
  <si>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</si>
  <si>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</si>
  <si>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</si>
  <si>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</si>
  <si>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</si>
  <si>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</si>
  <si>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</si>
  <si>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</si>
  <si>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</si>
  <si>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</si>
  <si>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</si>
  <si>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</si>
  <si>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</si>
  <si>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</si>
  <si>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</si>
  <si>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</si>
  <si>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</si>
  <si>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</si>
  <si>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</si>
  <si>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</si>
  <si>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</si>
  <si>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</si>
  <si>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</si>
  <si>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</si>
  <si>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</si>
  <si>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</si>
  <si>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</si>
  <si>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</si>
  <si>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</si>
  <si>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</si>
  <si>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</si>
  <si>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</si>
  <si>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</si>
  <si>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</si>
  <si>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</si>
  <si>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</si>
  <si>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</si>
  <si>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</si>
  <si>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</si>
  <si>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</si>
  <si>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</si>
  <si>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</si>
  <si>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</si>
  <si>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</si>
  <si>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</si>
  <si>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</si>
  <si>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</si>
  <si>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</si>
  <si>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</si>
  <si>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</si>
  <si>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</si>
  <si>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</si>
  <si>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</si>
  <si>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</si>
  <si>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</si>
  <si>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</si>
  <si>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</si>
  <si>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</si>
  <si>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</si>
  <si>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</si>
  <si>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</si>
  <si>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</si>
  <si>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</si>
  <si>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</si>
  <si>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</si>
  <si>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</si>
  <si>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</si>
  <si>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</si>
  <si>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</si>
  <si>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</si>
  <si>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</si>
  <si>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</si>
  <si>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</si>
  <si>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</si>
  <si>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</si>
  <si>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</si>
  <si>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</si>
  <si>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</si>
  <si>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</si>
  <si>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</si>
  <si>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</si>
  <si>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</si>
  <si>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</si>
  <si>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</si>
  <si>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</si>
  <si>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</si>
  <si>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</si>
  <si>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</si>
  <si>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</si>
  <si>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</si>
  <si>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</si>
  <si>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</si>
  <si>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</si>
  <si>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</si>
  <si>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</si>
  <si>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</si>
  <si>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</si>
  <si>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</si>
  <si>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</si>
  <si>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</si>
  <si>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</si>
  <si>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</si>
  <si>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</si>
  <si>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</si>
  <si>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</si>
  <si>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</si>
  <si>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</si>
  <si>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</si>
  <si>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</si>
  <si>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</si>
  <si>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</si>
  <si>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</si>
  <si>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</si>
  <si>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</si>
  <si>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</si>
  <si>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</si>
  <si>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</si>
  <si>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</si>
  <si>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</si>
  <si>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</si>
  <si>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</si>
  <si>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</si>
  <si>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</si>
  <si>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</si>
  <si>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</si>
  <si>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</si>
  <si>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</si>
  <si>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</si>
  <si>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</si>
  <si>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</si>
  <si>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</si>
  <si>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</si>
  <si>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</si>
  <si>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</si>
  <si>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</si>
  <si>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</si>
  <si>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</si>
  <si>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</si>
  <si>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</si>
  <si>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</si>
  <si>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</si>
  <si>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</si>
  <si>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</si>
  <si>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</si>
  <si>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</si>
  <si>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</si>
  <si>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</si>
  <si>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</si>
  <si>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</si>
  <si>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</si>
  <si>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</si>
  <si>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</si>
  <si>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</si>
  <si>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</si>
  <si>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</si>
  <si>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</si>
  <si>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</si>
  <si>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</si>
  <si>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</si>
  <si>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</si>
  <si>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</si>
  <si>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</si>
  <si>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</si>
  <si>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</si>
  <si>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</si>
  <si>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</si>
  <si>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</si>
  <si>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</si>
  <si>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</si>
  <si>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</si>
  <si>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</si>
  <si>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</si>
  <si>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</si>
  <si>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</si>
  <si>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</si>
  <si>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</si>
  <si>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</si>
  <si>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</si>
  <si>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</si>
  <si>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</si>
  <si>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</si>
  <si>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</si>
  <si>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</si>
  <si>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</si>
  <si>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</si>
  <si>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</si>
  <si>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</si>
  <si>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</si>
  <si>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</si>
  <si>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</si>
  <si>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</si>
  <si>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</si>
  <si>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</si>
  <si>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</si>
  <si>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</si>
  <si>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</si>
  <si>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</si>
  <si>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</si>
  <si>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</si>
  <si>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</si>
  <si>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</si>
  <si>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</si>
  <si>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</si>
  <si>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</si>
  <si>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</si>
  <si>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</si>
  <si>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</si>
  <si>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</si>
  <si>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</si>
  <si>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</si>
  <si>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</si>
  <si>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</si>
  <si>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</si>
  <si>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</si>
  <si>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</si>
  <si>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</si>
  <si>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</si>
  <si>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</si>
  <si>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</si>
  <si>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</si>
  <si>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</si>
  <si>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</si>
  <si>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</si>
  <si>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</si>
  <si>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</si>
  <si>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</si>
  <si>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</si>
  <si>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</si>
  <si>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</si>
  <si>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</si>
  <si>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</si>
  <si>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</si>
  <si>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</si>
  <si>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</si>
  <si>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</si>
  <si>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</si>
  <si>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</si>
  <si>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</si>
  <si>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</si>
  <si>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</si>
  <si>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</si>
  <si>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</si>
  <si>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</si>
  <si>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</si>
  <si>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</si>
  <si>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</si>
  <si>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</si>
  <si>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</si>
  <si>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</si>
  <si>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</si>
  <si>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</si>
  <si>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</si>
  <si>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</si>
  <si>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</si>
  <si>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</si>
  <si>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</si>
  <si>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</si>
  <si>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</si>
  <si>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</si>
  <si>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</si>
  <si>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</si>
  <si>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</si>
  <si>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</si>
  <si>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</si>
  <si>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</si>
  <si>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</si>
  <si>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</si>
  <si>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</si>
  <si>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</si>
  <si>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</si>
  <si>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</si>
  <si>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</si>
  <si>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</si>
  <si>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</si>
  <si>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</si>
  <si>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</si>
  <si>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</si>
  <si>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</si>
  <si>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</si>
  <si>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</si>
  <si>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</si>
  <si>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</si>
  <si>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</si>
  <si>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</si>
  <si>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</si>
  <si>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</si>
  <si>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</si>
  <si>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</si>
  <si>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</si>
  <si>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</si>
  <si>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</si>
  <si>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</si>
  <si>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</si>
  <si>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</si>
  <si>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</si>
  <si>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</si>
  <si>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</si>
  <si>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</si>
  <si>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</si>
  <si>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</si>
  <si>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</si>
  <si>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</si>
  <si>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</si>
  <si>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</si>
  <si>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</si>
  <si>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</si>
  <si>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</si>
  <si>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</si>
  <si>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</si>
  <si>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</si>
  <si>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</si>
  <si>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</si>
  <si>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</si>
  <si>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</si>
  <si>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</si>
  <si>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</si>
  <si>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</si>
  <si>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</si>
  <si>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</si>
  <si>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</si>
  <si>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</si>
  <si>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</si>
  <si>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</si>
  <si>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</si>
  <si>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</si>
  <si>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</si>
  <si>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</si>
  <si>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</si>
  <si>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</si>
  <si>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</si>
  <si>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</si>
  <si>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</si>
  <si>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</si>
  <si>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</si>
  <si>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</si>
  <si>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</si>
  <si>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</si>
  <si>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</si>
  <si>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</si>
  <si>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</si>
  <si>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</si>
  <si>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</si>
  <si>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</si>
  <si>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</si>
  <si>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</si>
  <si>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</si>
  <si>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</si>
  <si>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</si>
  <si>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</si>
  <si>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</si>
  <si>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</si>
  <si>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</si>
  <si>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</si>
  <si>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</si>
  <si>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</si>
  <si>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</si>
  <si>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</si>
  <si>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</si>
  <si>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</si>
  <si>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</si>
  <si>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</si>
  <si>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</si>
  <si>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</si>
  <si>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</si>
  <si>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</si>
  <si>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</si>
  <si>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</si>
  <si>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</si>
  <si>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</si>
  <si>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</si>
  <si>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</si>
  <si>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</si>
  <si>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</si>
  <si>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</si>
  <si>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</si>
  <si>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</si>
  <si>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</si>
  <si>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</si>
  <si>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</si>
  <si>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</si>
  <si>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</si>
  <si>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</si>
  <si>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</si>
  <si>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</si>
  <si>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</si>
  <si>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</si>
  <si>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</si>
  <si>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</si>
  <si>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</si>
  <si>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</si>
  <si>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</si>
  <si>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</si>
  <si>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</si>
  <si>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</si>
  <si>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</si>
  <si>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</si>
  <si>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</si>
  <si>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</si>
  <si>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</si>
  <si>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</si>
  <si>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</si>
  <si>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</si>
  <si>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</si>
  <si>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</si>
  <si>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</si>
  <si>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</si>
  <si>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</si>
  <si>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</si>
  <si>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</si>
  <si>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</si>
  <si>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</si>
  <si>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</si>
  <si>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</si>
  <si>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</si>
  <si>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</si>
  <si>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</si>
  <si>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</si>
  <si>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</si>
  <si>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</si>
  <si>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</si>
  <si>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</si>
  <si>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</si>
  <si>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</si>
  <si>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</si>
  <si>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</si>
  <si>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</si>
  <si>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</si>
  <si>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</si>
  <si>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</si>
  <si>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</si>
  <si>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</si>
  <si>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</si>
  <si>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</si>
  <si>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</si>
  <si>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</si>
  <si>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</si>
  <si>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</si>
  <si>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</si>
  <si>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</si>
  <si>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</si>
  <si>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</si>
  <si>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</si>
  <si>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</si>
  <si>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</si>
  <si>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</si>
  <si>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</si>
  <si>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</si>
  <si>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</si>
  <si>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</si>
  <si>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</si>
  <si>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</si>
  <si>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</si>
  <si>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</si>
  <si>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</si>
  <si>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</si>
  <si>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</si>
  <si>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</si>
  <si>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</si>
  <si>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</si>
  <si>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</si>
  <si>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</si>
  <si>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</si>
  <si>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</si>
  <si>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</si>
  <si>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</si>
  <si>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</si>
  <si>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</si>
  <si>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</si>
  <si>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</si>
  <si>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</si>
  <si>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</si>
  <si>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</si>
  <si>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</si>
  <si>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</si>
  <si>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</si>
  <si>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</si>
  <si>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</si>
  <si>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</si>
  <si>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</si>
  <si>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</si>
  <si>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</si>
  <si>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</si>
  <si>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</si>
  <si>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</si>
  <si>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</si>
  <si>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</si>
  <si>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</si>
  <si>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</si>
  <si>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</si>
  <si>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</si>
  <si>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</si>
  <si>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</si>
  <si>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</si>
  <si>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</si>
  <si>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</si>
  <si>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</si>
  <si>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</si>
  <si>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</si>
  <si>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</si>
  <si>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</si>
  <si>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</si>
  <si>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</si>
  <si>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</si>
  <si>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</si>
  <si>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</si>
  <si>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</si>
  <si>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</si>
  <si>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</si>
  <si>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</si>
  <si>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</si>
  <si>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</si>
  <si>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</si>
  <si>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</si>
  <si>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</si>
  <si>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</si>
  <si>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</si>
  <si>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</si>
  <si>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</si>
  <si>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</si>
  <si>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</si>
  <si>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</si>
  <si>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</si>
  <si>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</si>
  <si>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</si>
  <si>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</si>
  <si>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</si>
  <si>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</si>
  <si>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</si>
  <si>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</si>
  <si>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</si>
  <si>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</si>
  <si>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</si>
  <si>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</si>
  <si>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</si>
  <si>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</si>
  <si>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</si>
  <si>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</si>
  <si>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</si>
  <si>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</si>
  <si>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</si>
  <si>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</si>
  <si>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</si>
  <si>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</si>
  <si>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</si>
  <si>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</si>
  <si>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</si>
  <si>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</si>
  <si>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</si>
  <si>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</si>
  <si>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</si>
  <si>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</si>
  <si>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</si>
  <si>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</si>
  <si>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</si>
  <si>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</si>
  <si>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</si>
  <si>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</si>
  <si>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</si>
  <si>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</si>
  <si>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</si>
  <si>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</si>
  <si>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</si>
  <si>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</si>
  <si>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</si>
  <si>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</si>
  <si>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</si>
  <si>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</si>
  <si>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</si>
  <si>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</si>
  <si>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</si>
  <si>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</si>
  <si>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</si>
  <si>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</si>
  <si>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</si>
  <si>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</si>
  <si>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</si>
  <si>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</si>
  <si>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</si>
  <si>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</si>
  <si>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</si>
  <si>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</si>
  <si>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</si>
  <si>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</si>
  <si>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</si>
  <si>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</si>
  <si>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</si>
  <si>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</si>
  <si>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</si>
  <si>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</si>
  <si>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</si>
  <si>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</si>
  <si>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</si>
  <si>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</si>
  <si>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</si>
  <si>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</si>
  <si>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</si>
  <si>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</si>
  <si>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</si>
  <si>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</si>
  <si>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</si>
  <si>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</si>
  <si>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</si>
  <si>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</si>
  <si>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</si>
  <si>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</si>
  <si>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</si>
  <si>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</si>
  <si>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</si>
  <si>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</si>
  <si>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</si>
  <si>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</si>
  <si>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</si>
  <si>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</si>
  <si>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</si>
  <si>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</si>
  <si>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</si>
  <si>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</si>
  <si>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</si>
  <si>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</si>
  <si>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</si>
  <si>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</si>
  <si>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</si>
  <si>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</si>
  <si>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</si>
  <si>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</si>
  <si>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</si>
  <si>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</si>
  <si>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</si>
  <si>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</si>
  <si>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</si>
  <si>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</si>
  <si>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</si>
  <si>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</si>
  <si>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</si>
  <si>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</si>
  <si>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</si>
  <si>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</si>
  <si>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</si>
  <si>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</si>
  <si>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</si>
  <si>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</si>
  <si>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</si>
  <si>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</si>
  <si>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</si>
  <si>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</si>
  <si>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</si>
  <si>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</si>
  <si>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</si>
  <si>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</si>
  <si>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</si>
  <si>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</si>
  <si>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</si>
  <si>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</si>
  <si>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</si>
  <si>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</si>
  <si>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</si>
  <si>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</si>
  <si>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</si>
  <si>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</si>
  <si>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</si>
  <si>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</si>
  <si>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</si>
  <si>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</si>
  <si>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</si>
  <si>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</si>
  <si>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</si>
  <si>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</si>
  <si>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</si>
  <si>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</si>
  <si>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</si>
  <si>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</si>
  <si>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</si>
  <si>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</si>
  <si>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</si>
  <si>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</si>
  <si>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</si>
  <si>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</si>
  <si>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</si>
  <si>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</si>
  <si>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</si>
  <si>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3850-3900</t>
  </si>
  <si>
    <t>ACE</t>
  </si>
  <si>
    <t>Profit of Rs.22.5/-</t>
  </si>
  <si>
    <t>Profit of Rs.8/-</t>
  </si>
  <si>
    <t>Sell</t>
  </si>
  <si>
    <t>Profit of Rs.2.5/-</t>
  </si>
  <si>
    <t>Loss of Rs.13/-</t>
  </si>
  <si>
    <t>135-140</t>
  </si>
  <si>
    <t>Profit of Rs.7.5/-</t>
  </si>
  <si>
    <t>MPHASIS AUG FUT</t>
  </si>
  <si>
    <t>380-390</t>
  </si>
  <si>
    <t>Profit of Rs.50/-</t>
  </si>
  <si>
    <t>Profit of Rs.35/-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</si>
  <si>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</si>
  <si>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</si>
  <si>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</si>
  <si>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</si>
  <si>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</si>
  <si>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</si>
  <si>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</si>
  <si>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</si>
  <si>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</si>
  <si>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</si>
  <si>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</si>
  <si>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</si>
  <si>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</si>
  <si>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</si>
  <si>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</si>
  <si>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</si>
  <si>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</si>
  <si>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</si>
  <si>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</si>
  <si>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</si>
  <si>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</si>
  <si>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</si>
  <si>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</si>
  <si>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</si>
  <si>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</si>
  <si>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</si>
  <si>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</si>
  <si>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</si>
  <si>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</si>
  <si>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</si>
  <si>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</si>
  <si>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</si>
  <si>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</si>
  <si>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</si>
  <si>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</si>
  <si>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</si>
  <si>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</si>
  <si>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</si>
  <si>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</si>
  <si>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</si>
  <si>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</si>
  <si>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</si>
  <si>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</si>
  <si>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</si>
  <si>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</si>
  <si>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</si>
  <si>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</si>
  <si>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</si>
  <si>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</si>
  <si>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</si>
  <si>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</si>
  <si>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</si>
  <si>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</si>
  <si>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</si>
  <si>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</si>
  <si>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</si>
  <si>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</si>
  <si>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</si>
  <si>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</si>
  <si>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</si>
  <si>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</si>
  <si>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</si>
  <si>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</si>
  <si>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</si>
  <si>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</si>
  <si>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</si>
  <si>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</si>
  <si>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</si>
  <si>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</si>
  <si>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</si>
  <si>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</si>
  <si>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</si>
  <si>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</si>
  <si>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</si>
  <si>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</si>
  <si>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</si>
  <si>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</si>
  <si>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</si>
  <si>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</si>
  <si>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</si>
  <si>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</si>
  <si>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</si>
  <si>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</si>
  <si>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</si>
  <si>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</si>
  <si>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</si>
  <si>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</si>
  <si>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</si>
  <si>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</si>
  <si>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</si>
  <si>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</si>
  <si>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</si>
  <si>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</si>
  <si>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</si>
  <si>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</si>
  <si>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</si>
  <si>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</si>
  <si>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</si>
  <si>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</si>
  <si>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</si>
  <si>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</si>
  <si>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</si>
  <si>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</si>
  <si>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</si>
  <si>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</si>
  <si>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</si>
  <si>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</si>
  <si>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</si>
  <si>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</si>
  <si>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</si>
  <si>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</si>
  <si>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</si>
  <si>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</si>
  <si>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</si>
  <si>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</si>
  <si>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</si>
  <si>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</si>
  <si>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</si>
  <si>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</si>
  <si>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</si>
  <si>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</si>
  <si>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</si>
  <si>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</si>
  <si>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</si>
  <si>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</si>
  <si>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Loss of Rs.21/-</t>
  </si>
  <si>
    <t>TCS 3460 CE AUG</t>
  </si>
  <si>
    <t>245-248</t>
  </si>
  <si>
    <t>270-280</t>
  </si>
  <si>
    <t>RELIANCE AUG FUT</t>
  </si>
  <si>
    <t>2680-2720</t>
  </si>
  <si>
    <t>3250-3200</t>
  </si>
  <si>
    <t>Profit of Rs.52.5/-</t>
  </si>
  <si>
    <t>Neutral/-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</si>
  <si>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</si>
  <si>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</si>
  <si>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</si>
  <si>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</si>
  <si>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</si>
  <si>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</si>
  <si>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</si>
  <si>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Loss of Rs.60/-</t>
  </si>
  <si>
    <t>BANASFN</t>
  </si>
  <si>
    <t>JETFREIGHT</t>
  </si>
  <si>
    <t>AJOONI</t>
  </si>
  <si>
    <t>Ajooni Biotech Limited</t>
  </si>
  <si>
    <t>Jet Freight Logistics Ltd</t>
  </si>
  <si>
    <t>SKSE SECURITIES LTD</t>
  </si>
  <si>
    <t>Profit of Rs.1.5/-</t>
  </si>
  <si>
    <t>10-13.0</t>
  </si>
  <si>
    <t>2000-2010</t>
  </si>
  <si>
    <t>2080-2120</t>
  </si>
  <si>
    <t>440-460</t>
  </si>
  <si>
    <t>BALKRISIND SEPT FUT</t>
  </si>
  <si>
    <t>2190-2210</t>
  </si>
  <si>
    <t>ZEEL SEPT FUT</t>
  </si>
  <si>
    <t>264-268</t>
  </si>
  <si>
    <t>GSPL SEPT FUT</t>
  </si>
  <si>
    <t>246-250</t>
  </si>
  <si>
    <t>Profit of Rs 4.35/-</t>
  </si>
  <si>
    <t>SW CAPITAL PRIVATE LIMITED</t>
  </si>
  <si>
    <t>Tembo Global Ind Ltd</t>
  </si>
  <si>
    <t>COLORCHIPS</t>
  </si>
  <si>
    <t>VINIATO ADVISORS PRIVATE LIMITED</t>
  </si>
  <si>
    <t>IFL</t>
  </si>
  <si>
    <t>Part profit of Rs.19/-</t>
  </si>
  <si>
    <t>390-395</t>
  </si>
  <si>
    <t>410-420</t>
  </si>
  <si>
    <t>BHARTIARTL SEPT FUT</t>
  </si>
  <si>
    <t>740-750</t>
  </si>
  <si>
    <t>SBIN SEP FUT</t>
  </si>
  <si>
    <t>530-535</t>
  </si>
  <si>
    <t>Profit of Rs 10/-</t>
  </si>
  <si>
    <t>Profit of Rs 11.5/-</t>
  </si>
  <si>
    <t>MCDOWELL-N SEP FUT</t>
  </si>
  <si>
    <t>795-810</t>
  </si>
  <si>
    <t>NIFTY 17500 PE AUG</t>
  </si>
  <si>
    <t>BANKNIFTY 38800 CE AUG</t>
  </si>
  <si>
    <t>200-250</t>
  </si>
  <si>
    <t>NIFTY 17700 CE AUG</t>
  </si>
  <si>
    <t>Loss of Rs.1/-</t>
  </si>
  <si>
    <t>Profit of Rs.6.5/-</t>
  </si>
  <si>
    <t>GOEL</t>
  </si>
  <si>
    <t>VISAGAR FINANCIAL SERVICES LIMITED</t>
  </si>
  <si>
    <t>HENSEX SECURITIES PRIVATE LIMITED</t>
  </si>
  <si>
    <t>RBL Bank Limited</t>
  </si>
  <si>
    <t>JUMP TRADING FINANCIAL INDIA PRIVATE LIMITED</t>
  </si>
  <si>
    <t>Part profit of Rs.17/-</t>
  </si>
  <si>
    <t>820-824</t>
  </si>
  <si>
    <t>850-870</t>
  </si>
  <si>
    <t>Loss of Rs.42/-</t>
  </si>
  <si>
    <t>Profit of Rs 15/-</t>
  </si>
  <si>
    <t>40-55</t>
  </si>
  <si>
    <t>BANKNIFTY 39300 CE AUG</t>
  </si>
  <si>
    <t>180-250</t>
  </si>
  <si>
    <t>NIFTY 17600 PE 1 SEP</t>
  </si>
  <si>
    <t>120-150</t>
  </si>
  <si>
    <t>NIFTY 17700 CE 1 SEP</t>
  </si>
  <si>
    <t>160-190</t>
  </si>
  <si>
    <t>Loss of Rs.32.5/-</t>
  </si>
  <si>
    <t>Profit of Rs.18.5/-</t>
  </si>
  <si>
    <t>ICICIBANK SEPT FUT</t>
  </si>
  <si>
    <t>870-860</t>
  </si>
  <si>
    <t>GULAB PRASAD</t>
  </si>
  <si>
    <t>CRESSAN</t>
  </si>
  <si>
    <t>YUVIKA TRADEWING LLP</t>
  </si>
  <si>
    <t>DHYAANI</t>
  </si>
  <si>
    <t>SUNIL GIRIDHARILAL RAHEJA</t>
  </si>
  <si>
    <t>SILVERO</t>
  </si>
  <si>
    <t>NATTAYA CHOWDHURY</t>
  </si>
  <si>
    <t>HARSHA ISHVARBHAI SOLANKI</t>
  </si>
  <si>
    <t>VIJAY SINGLA</t>
  </si>
  <si>
    <t>150-180</t>
  </si>
  <si>
    <t>BANKNIFTY 39000 PE 1 SEP</t>
  </si>
  <si>
    <t>400-500</t>
  </si>
  <si>
    <t>NIFTY 17800 CE 1 SEP</t>
  </si>
  <si>
    <t>808-812</t>
  </si>
  <si>
    <t>840-850</t>
  </si>
  <si>
    <t>LICHSGFIN SEPT FUT</t>
  </si>
  <si>
    <t>SBIN SEPT FUT</t>
  </si>
  <si>
    <t>518-510</t>
  </si>
  <si>
    <t>392-388</t>
  </si>
  <si>
    <t>ZYDUSLIFE SEPT FUT</t>
  </si>
  <si>
    <t>395-400</t>
  </si>
  <si>
    <t>Profit of Rs 4.5/-</t>
  </si>
  <si>
    <t>NNM SECURITIES PVT LTD</t>
  </si>
  <si>
    <t>EKENNIS</t>
  </si>
  <si>
    <t>HAZOOR</t>
  </si>
  <si>
    <t>JMP SECURITIES PVT LTD</t>
  </si>
  <si>
    <t>BABUBHAI SOMABHAI RATHOD</t>
  </si>
  <si>
    <t>NAVODAYENT</t>
  </si>
  <si>
    <t>JAYANTI DAS</t>
  </si>
  <si>
    <t>SEVENHILL</t>
  </si>
  <si>
    <t>NITIN BAKSHI</t>
  </si>
  <si>
    <t>SYRMA</t>
  </si>
  <si>
    <t>Syrma SGS Technology Ltd</t>
  </si>
  <si>
    <t>NK SECURITIES RESEARCH PRIVATE LIMITED</t>
  </si>
  <si>
    <t>VEEKAYEM</t>
  </si>
  <si>
    <t>Veekayem Fash &amp; App Ltd</t>
  </si>
  <si>
    <t>SIKKO</t>
  </si>
  <si>
    <t>Sikko Industries Limited</t>
  </si>
  <si>
    <t>Profit of Rs.13.5/-</t>
  </si>
  <si>
    <t>Profit of Rs.14/-</t>
  </si>
  <si>
    <t>Loss of Rs.7/-</t>
  </si>
  <si>
    <t>1640-1660</t>
  </si>
  <si>
    <t>1770-1850</t>
  </si>
  <si>
    <t>156-158</t>
  </si>
  <si>
    <t>165-170</t>
  </si>
  <si>
    <t>235-236</t>
  </si>
  <si>
    <t>244-248</t>
  </si>
  <si>
    <t>BHARTIARTL SEP FUT</t>
  </si>
  <si>
    <t>723-725</t>
  </si>
  <si>
    <t>DELTACORP SEP FUT</t>
  </si>
  <si>
    <t>215-218</t>
  </si>
  <si>
    <t>HINDUNILVR SEPT FUT</t>
  </si>
  <si>
    <t>2595-2605</t>
  </si>
  <si>
    <t>2650-2690</t>
  </si>
  <si>
    <t>LT SEPT FUT</t>
  </si>
  <si>
    <t>1885-1895</t>
  </si>
  <si>
    <t>1940-1970</t>
  </si>
  <si>
    <t>Profit of Rs 4/-</t>
  </si>
  <si>
    <t>NIFTY 17500 CE 1 SEP</t>
  </si>
  <si>
    <t>46-50</t>
  </si>
  <si>
    <t>UNOMINDA</t>
  </si>
  <si>
    <t>ABCGAS</t>
  </si>
  <si>
    <t>APPASAHEB KRISHNAJI TAKAWALE</t>
  </si>
  <si>
    <t>ALKOSIGN</t>
  </si>
  <si>
    <t>KESAR TRACOM INDIA LLP</t>
  </si>
  <si>
    <t>SHUBHAM DIGANT DOSHI</t>
  </si>
  <si>
    <t>BHUPEN PRITAMLAL DOSHI HUF</t>
  </si>
  <si>
    <t>AMFL</t>
  </si>
  <si>
    <t>TAPAS KUMAR SINGHA</t>
  </si>
  <si>
    <t>AMITINT</t>
  </si>
  <si>
    <t>CHETNA SHAH</t>
  </si>
  <si>
    <t>RUSHABH MAYANK VARIA</t>
  </si>
  <si>
    <t>ASIANHOTNR</t>
  </si>
  <si>
    <t>EXCLUSIVE MOTORS PRIVATE LIMITED</t>
  </si>
  <si>
    <t>GYAN TRADERS LIMITED</t>
  </si>
  <si>
    <t>BITL</t>
  </si>
  <si>
    <t>PRAKASH GILLA</t>
  </si>
  <si>
    <t>CAPRO</t>
  </si>
  <si>
    <t>ZAVER SHANKARLAL BHANUSHALI</t>
  </si>
  <si>
    <t>CHMBBRW</t>
  </si>
  <si>
    <t>DIVYA KANDA</t>
  </si>
  <si>
    <t>ZENAB AIYUB YACOOBALI</t>
  </si>
  <si>
    <t>DDIL</t>
  </si>
  <si>
    <t>UPASNA SOLANKI</t>
  </si>
  <si>
    <t>ROUNAK LOHIA HUF</t>
  </si>
  <si>
    <t>COLOURSHINE HOSIERY PRIVATE LIMITED</t>
  </si>
  <si>
    <t>SURAJ PRAKASH SOLANKI</t>
  </si>
  <si>
    <t>PARITOSH KUMAR DAS</t>
  </si>
  <si>
    <t>EUROPLUS ONE REALITY PRIVATE LIMITED</t>
  </si>
  <si>
    <t>DML</t>
  </si>
  <si>
    <t>B B COMMERCIAL LTD</t>
  </si>
  <si>
    <t>RAHUL ANANTRAI MEHTA</t>
  </si>
  <si>
    <t>VISHALVIPINBHAIBHATT</t>
  </si>
  <si>
    <t>RAMESH KUMAR JAIN</t>
  </si>
  <si>
    <t>SHRENI SHARES PRIVATE LIMITED</t>
  </si>
  <si>
    <t>GIANLIFE</t>
  </si>
  <si>
    <t>BHAVANAANKALA</t>
  </si>
  <si>
    <t>PIYUSH SECURITIES PVT LTD</t>
  </si>
  <si>
    <t>GULFPETRO</t>
  </si>
  <si>
    <t>ANUPAM NARAIN GUPTA</t>
  </si>
  <si>
    <t>ABHAY NARAIN GUPTA</t>
  </si>
  <si>
    <t>SOUTH GUJARAT SHARES AND SHAREBROKERS LIMITED</t>
  </si>
  <si>
    <t>HETALBEN SANDIPKUMAR SONI</t>
  </si>
  <si>
    <t>HARDIK HIMMATBHAI MUNJPARA</t>
  </si>
  <si>
    <t>SANDIPBHAI SAROJBHAI SONI</t>
  </si>
  <si>
    <t>IMCAP</t>
  </si>
  <si>
    <t>NIPPON TUBES LIMITED</t>
  </si>
  <si>
    <t>JETMALL</t>
  </si>
  <si>
    <t>RAM KISHAN BAHETI</t>
  </si>
  <si>
    <t>PADMAWATI REALCON PRIVATE LIMITED</t>
  </si>
  <si>
    <t>NU HEIGHTS AGENCY PRIVATE LIMITED</t>
  </si>
  <si>
    <t>KORE</t>
  </si>
  <si>
    <t>BP COMTRADE PRIVATE LIMITED</t>
  </si>
  <si>
    <t>KPEL</t>
  </si>
  <si>
    <t>ASHISH ASHWIN MITHANI</t>
  </si>
  <si>
    <t>MOONGIPASEC</t>
  </si>
  <si>
    <t>RAJASTHAN GLOBAL SECURITIES PRIVATE LIMITED</t>
  </si>
  <si>
    <t>NATURAL</t>
  </si>
  <si>
    <t>RIPALBEN DHARMIKKUMAR PARIKH</t>
  </si>
  <si>
    <t>OLATECH</t>
  </si>
  <si>
    <t>NIKUNJ KAUSHIK SHAH</t>
  </si>
  <si>
    <t>MOUNTAIN VENTURES</t>
  </si>
  <si>
    <t>PARTH INFIN BROKERS PVT LTD</t>
  </si>
  <si>
    <t>PANTH</t>
  </si>
  <si>
    <t>PATIDAR</t>
  </si>
  <si>
    <t>PMTELELIN</t>
  </si>
  <si>
    <t>MURUGESANMARIS</t>
  </si>
  <si>
    <t>RUBFILA</t>
  </si>
  <si>
    <t>CHRISTOPHER CHONG MENGTAK</t>
  </si>
  <si>
    <t>SCANDENT</t>
  </si>
  <si>
    <t>GAUTAM MOHAN DESHPANDE</t>
  </si>
  <si>
    <t>SOHEL GOVEDI</t>
  </si>
  <si>
    <t>SMGOLD</t>
  </si>
  <si>
    <t>YACOOBALI AIYUB MOHAMMED</t>
  </si>
  <si>
    <t>ANURAGI JAYESHKUMAR SIRESIYA</t>
  </si>
  <si>
    <t>SRIND</t>
  </si>
  <si>
    <t>SAHIL KAKKAR</t>
  </si>
  <si>
    <t>RITU GARG</t>
  </si>
  <si>
    <t>SYLPH</t>
  </si>
  <si>
    <t>POONAM GUPTA</t>
  </si>
  <si>
    <t>GHANSHYAM SONI</t>
  </si>
  <si>
    <t>SYNTHFO</t>
  </si>
  <si>
    <t>RAMESHRAVI</t>
  </si>
  <si>
    <t>FUNDSMITH EMERGING EQUITIES TRUST PLC</t>
  </si>
  <si>
    <t>TRIVENIENT</t>
  </si>
  <si>
    <t>PREETI AGARWAL</t>
  </si>
  <si>
    <t>TTIL</t>
  </si>
  <si>
    <t>SANJAY HARISH AGGARWAL</t>
  </si>
  <si>
    <t>BLS</t>
  </si>
  <si>
    <t>BLS Intl Servs Ltd</t>
  </si>
  <si>
    <t>NOMURA SINGAPORE LIMITED</t>
  </si>
  <si>
    <t>BTML</t>
  </si>
  <si>
    <t>Bodhi Tree Multimedia Ltd</t>
  </si>
  <si>
    <t>VEENA RAJESH SHAH</t>
  </si>
  <si>
    <t>BRIJESH PAREKH HUF</t>
  </si>
  <si>
    <t>CALSOFT</t>
  </si>
  <si>
    <t>California Soft Ltd.</t>
  </si>
  <si>
    <t>GEETADEVI AGARWAL</t>
  </si>
  <si>
    <t>DEVIT</t>
  </si>
  <si>
    <t>Dev Info Technology Ltd</t>
  </si>
  <si>
    <t>MULTIPLIER SHARE AND STOCK ADVISORS PRIVATE LIMITED</t>
  </si>
  <si>
    <t>GSTL</t>
  </si>
  <si>
    <t>Globesecure Techno Ltd</t>
  </si>
  <si>
    <t>GP Petroleums Limited</t>
  </si>
  <si>
    <t>RAMESHWAR GANGANARAYAN BANG</t>
  </si>
  <si>
    <t>LOKESHMACH</t>
  </si>
  <si>
    <t>Lokesh Machines Limited</t>
  </si>
  <si>
    <t>INDRA KIRAN VENTURES</t>
  </si>
  <si>
    <t>Mazagon Dock Shipbuil Ltd</t>
  </si>
  <si>
    <t>RIIL</t>
  </si>
  <si>
    <t>Reliance Indl Infra Ltd</t>
  </si>
  <si>
    <t>XTX MARKETS LLP</t>
  </si>
  <si>
    <t>SURYAROSNI</t>
  </si>
  <si>
    <t>Surya Roshni Ltd</t>
  </si>
  <si>
    <t>NUMIV RESEARCH PRIVATE LIMITED</t>
  </si>
  <si>
    <t>TEMBO-RE</t>
  </si>
  <si>
    <t>SOMYA SINGH</t>
  </si>
  <si>
    <t>MOKSHA ROMIT SHAH</t>
  </si>
  <si>
    <t>AGNI</t>
  </si>
  <si>
    <t>Agni Green Power Ltd</t>
  </si>
  <si>
    <t>MURUGESAN MARIS</t>
  </si>
  <si>
    <t>RAVINDER SINGH</t>
  </si>
  <si>
    <t>ANIKINDS</t>
  </si>
  <si>
    <t>Anik Industries Limited</t>
  </si>
  <si>
    <t>DEEPTI HOUSING PVT LTD</t>
  </si>
  <si>
    <t>RONIT SHAH</t>
  </si>
  <si>
    <t>SUNIL AGRAWAL</t>
  </si>
  <si>
    <t>QUADPRO</t>
  </si>
  <si>
    <t>Quadpro ITeS Limited</t>
  </si>
  <si>
    <t>SUNRISE GILTS &amp; SECURITIES PVT LTD</t>
  </si>
  <si>
    <t>SANCO</t>
  </si>
  <si>
    <t>Sanco Industries Ltd.</t>
  </si>
  <si>
    <t>DEEPAK GUPTA</t>
  </si>
  <si>
    <t>MAHESHBHAI DAMJIBHAI DOMADIA</t>
  </si>
  <si>
    <t>ANJALI SINGH</t>
  </si>
  <si>
    <t>BOND STREET JEWELLERS L L C</t>
  </si>
  <si>
    <t>Thyrocare Tech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</si>
</sst>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52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9" fillId="27" borderId="20" xfId="0" applyFont="1" applyFill="1" applyBorder="1" applyAlignment="1"/>
    <xf numFmtId="0" fontId="31" fillId="27" borderId="20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0" fontId="32" fillId="2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17" borderId="1" xfId="0" applyFont="1" applyFill="1" applyBorder="1" applyAlignment="1">
      <alignment horizontal="center"/>
    </xf>
    <xf numFmtId="2" fontId="1" fillId="17" borderId="1" xfId="0" applyNumberFormat="1" applyFont="1" applyFill="1" applyBorder="1" applyAlignment="1">
      <alignment horizontal="center" vertical="center"/>
    </xf>
    <xf numFmtId="2" fontId="1" fillId="17" borderId="1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44803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44803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1" t="s">
        <v>16</v>
      </c>
      <c r="B9" s="493" t="s">
        <v>17</v>
      </c>
      <c r="C9" s="493" t="s">
        <v>18</v>
      </c>
      <c r="D9" s="493" t="s">
        <v>19</v>
      </c>
      <c r="E9" s="23" t="s">
        <v>20</v>
      </c>
      <c r="F9" s="23" t="s">
        <v>21</v>
      </c>
      <c r="G9" s="488" t="s">
        <v>22</v>
      </c>
      <c r="H9" s="489"/>
      <c r="I9" s="490"/>
      <c r="J9" s="488" t="s">
        <v>23</v>
      </c>
      <c r="K9" s="489"/>
      <c r="L9" s="490"/>
      <c r="M9" s="23"/>
      <c r="N9" s="24"/>
      <c r="O9" s="24"/>
      <c r="P9" s="24"/>
    </row>
    <row r="10" spans="1:16" ht="59.25" customHeight="1">
      <c r="A10" s="492"/>
      <c r="B10" s="494"/>
      <c r="C10" s="494"/>
      <c r="D10" s="49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17370.25</v>
      </c>
      <c r="F11" s="32">
        <v>17353.433333333334</v>
      </c>
      <c r="G11" s="33">
        <v>17266.866666666669</v>
      </c>
      <c r="H11" s="33">
        <v>17163.483333333334</v>
      </c>
      <c r="I11" s="33">
        <v>17076.916666666668</v>
      </c>
      <c r="J11" s="33">
        <v>17456.816666666669</v>
      </c>
      <c r="K11" s="33">
        <v>17543.383333333335</v>
      </c>
      <c r="L11" s="33">
        <v>17646.76666666667</v>
      </c>
      <c r="M11" s="34">
        <v>17440</v>
      </c>
      <c r="N11" s="34">
        <v>17250.05</v>
      </c>
      <c r="O11" s="35">
        <v>12030450</v>
      </c>
      <c r="P11" s="36">
        <v>4.6103345579443927E-2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38441.75</v>
      </c>
      <c r="F12" s="37">
        <v>38376.916666666664</v>
      </c>
      <c r="G12" s="38">
        <v>38193.833333333328</v>
      </c>
      <c r="H12" s="38">
        <v>37945.916666666664</v>
      </c>
      <c r="I12" s="38">
        <v>37762.833333333328</v>
      </c>
      <c r="J12" s="38">
        <v>38624.833333333328</v>
      </c>
      <c r="K12" s="38">
        <v>38807.916666666657</v>
      </c>
      <c r="L12" s="38">
        <v>39055.833333333328</v>
      </c>
      <c r="M12" s="28">
        <v>38560</v>
      </c>
      <c r="N12" s="28">
        <v>38129</v>
      </c>
      <c r="O12" s="39">
        <v>2319150</v>
      </c>
      <c r="P12" s="40">
        <v>4.0957852686386284E-2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17742.7</v>
      </c>
      <c r="F13" s="37">
        <v>17702.350000000002</v>
      </c>
      <c r="G13" s="38">
        <v>17650.800000000003</v>
      </c>
      <c r="H13" s="38">
        <v>17558.900000000001</v>
      </c>
      <c r="I13" s="38">
        <v>17507.350000000002</v>
      </c>
      <c r="J13" s="38">
        <v>17794.250000000004</v>
      </c>
      <c r="K13" s="38">
        <v>17845.8</v>
      </c>
      <c r="L13" s="38">
        <v>17937.700000000004</v>
      </c>
      <c r="M13" s="28">
        <v>17753.900000000001</v>
      </c>
      <c r="N13" s="28">
        <v>17610.45</v>
      </c>
      <c r="O13" s="39">
        <v>3920</v>
      </c>
      <c r="P13" s="40">
        <v>-1.0101010101010102E-2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7540</v>
      </c>
      <c r="F14" s="37">
        <v>7540</v>
      </c>
      <c r="G14" s="38">
        <v>7540</v>
      </c>
      <c r="H14" s="38">
        <v>7540</v>
      </c>
      <c r="I14" s="38">
        <v>7540</v>
      </c>
      <c r="J14" s="38">
        <v>7540</v>
      </c>
      <c r="K14" s="38">
        <v>7540</v>
      </c>
      <c r="L14" s="38">
        <v>7540</v>
      </c>
      <c r="M14" s="28">
        <v>7540</v>
      </c>
      <c r="N14" s="28">
        <v>7540</v>
      </c>
      <c r="O14" s="39">
        <v>1050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812</v>
      </c>
      <c r="F15" s="37">
        <v>804.19999999999993</v>
      </c>
      <c r="G15" s="38">
        <v>793.89999999999986</v>
      </c>
      <c r="H15" s="38">
        <v>775.8</v>
      </c>
      <c r="I15" s="38">
        <v>765.49999999999989</v>
      </c>
      <c r="J15" s="38">
        <v>822.29999999999984</v>
      </c>
      <c r="K15" s="38">
        <v>832.5999999999998</v>
      </c>
      <c r="L15" s="38">
        <v>850.69999999999982</v>
      </c>
      <c r="M15" s="28">
        <v>814.5</v>
      </c>
      <c r="N15" s="28">
        <v>786.1</v>
      </c>
      <c r="O15" s="39">
        <v>2745500</v>
      </c>
      <c r="P15" s="40">
        <v>1.9892642879696873E-2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3206.45</v>
      </c>
      <c r="F16" s="37">
        <v>3172.5833333333335</v>
      </c>
      <c r="G16" s="38">
        <v>3108.916666666667</v>
      </c>
      <c r="H16" s="38">
        <v>3011.3833333333337</v>
      </c>
      <c r="I16" s="38">
        <v>2947.7166666666672</v>
      </c>
      <c r="J16" s="38">
        <v>3270.1166666666668</v>
      </c>
      <c r="K16" s="38">
        <v>3333.7833333333338</v>
      </c>
      <c r="L16" s="38">
        <v>3431.3166666666666</v>
      </c>
      <c r="M16" s="28">
        <v>3236.25</v>
      </c>
      <c r="N16" s="28">
        <v>3075.05</v>
      </c>
      <c r="O16" s="39">
        <v>1086000</v>
      </c>
      <c r="P16" s="40">
        <v>4.0977713874910136E-2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18865.900000000001</v>
      </c>
      <c r="F17" s="37">
        <v>18622.066666666669</v>
      </c>
      <c r="G17" s="38">
        <v>18344.183333333338</v>
      </c>
      <c r="H17" s="38">
        <v>17822.466666666667</v>
      </c>
      <c r="I17" s="38">
        <v>17544.583333333336</v>
      </c>
      <c r="J17" s="38">
        <v>19143.78333333334</v>
      </c>
      <c r="K17" s="38">
        <v>19421.666666666672</v>
      </c>
      <c r="L17" s="38">
        <v>19943.383333333342</v>
      </c>
      <c r="M17" s="28">
        <v>18899.95</v>
      </c>
      <c r="N17" s="28">
        <v>18100.349999999999</v>
      </c>
      <c r="O17" s="39">
        <v>34160</v>
      </c>
      <c r="P17" s="40">
        <v>-1.0428736964078795E-2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113.95</v>
      </c>
      <c r="F18" s="37">
        <v>113.16666666666667</v>
      </c>
      <c r="G18" s="38">
        <v>111.83333333333334</v>
      </c>
      <c r="H18" s="38">
        <v>109.71666666666667</v>
      </c>
      <c r="I18" s="38">
        <v>108.38333333333334</v>
      </c>
      <c r="J18" s="38">
        <v>115.28333333333335</v>
      </c>
      <c r="K18" s="38">
        <v>116.61666666666669</v>
      </c>
      <c r="L18" s="38">
        <v>118.73333333333335</v>
      </c>
      <c r="M18" s="28">
        <v>114.5</v>
      </c>
      <c r="N18" s="28">
        <v>111.05</v>
      </c>
      <c r="O18" s="39">
        <v>22021200</v>
      </c>
      <c r="P18" s="40">
        <v>-6.5773447015834352E-3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302.8</v>
      </c>
      <c r="F19" s="37">
        <v>300.39999999999998</v>
      </c>
      <c r="G19" s="38">
        <v>297.04999999999995</v>
      </c>
      <c r="H19" s="38">
        <v>291.29999999999995</v>
      </c>
      <c r="I19" s="38">
        <v>287.94999999999993</v>
      </c>
      <c r="J19" s="38">
        <v>306.14999999999998</v>
      </c>
      <c r="K19" s="38">
        <v>309.5</v>
      </c>
      <c r="L19" s="38">
        <v>315.25</v>
      </c>
      <c r="M19" s="28">
        <v>303.75</v>
      </c>
      <c r="N19" s="28">
        <v>294.64999999999998</v>
      </c>
      <c r="O19" s="39">
        <v>10987600</v>
      </c>
      <c r="P19" s="40">
        <v>-1.4688738633714152E-2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2303.0500000000002</v>
      </c>
      <c r="F20" s="37">
        <v>2296.7333333333336</v>
      </c>
      <c r="G20" s="38">
        <v>2285.166666666667</v>
      </c>
      <c r="H20" s="38">
        <v>2267.2833333333333</v>
      </c>
      <c r="I20" s="38">
        <v>2255.7166666666667</v>
      </c>
      <c r="J20" s="38">
        <v>2314.6166666666672</v>
      </c>
      <c r="K20" s="38">
        <v>2326.1833333333338</v>
      </c>
      <c r="L20" s="38">
        <v>2344.0666666666675</v>
      </c>
      <c r="M20" s="28">
        <v>2308.3000000000002</v>
      </c>
      <c r="N20" s="28">
        <v>2278.85</v>
      </c>
      <c r="O20" s="39">
        <v>2251000</v>
      </c>
      <c r="P20" s="40">
        <v>8.512544802867384E-3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3161.9</v>
      </c>
      <c r="F21" s="37">
        <v>3136.6333333333332</v>
      </c>
      <c r="G21" s="38">
        <v>3089.2666666666664</v>
      </c>
      <c r="H21" s="38">
        <v>3016.6333333333332</v>
      </c>
      <c r="I21" s="38">
        <v>2969.2666666666664</v>
      </c>
      <c r="J21" s="38">
        <v>3209.2666666666664</v>
      </c>
      <c r="K21" s="38">
        <v>3256.6333333333332</v>
      </c>
      <c r="L21" s="38">
        <v>3329.2666666666664</v>
      </c>
      <c r="M21" s="28">
        <v>3184</v>
      </c>
      <c r="N21" s="28">
        <v>3064</v>
      </c>
      <c r="O21" s="39">
        <v>17090000</v>
      </c>
      <c r="P21" s="40">
        <v>-5.3544406937492727E-3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839.5</v>
      </c>
      <c r="F22" s="37">
        <v>833.98333333333323</v>
      </c>
      <c r="G22" s="38">
        <v>820.51666666666642</v>
      </c>
      <c r="H22" s="38">
        <v>801.53333333333319</v>
      </c>
      <c r="I22" s="38">
        <v>788.06666666666638</v>
      </c>
      <c r="J22" s="38">
        <v>852.96666666666647</v>
      </c>
      <c r="K22" s="38">
        <v>866.43333333333339</v>
      </c>
      <c r="L22" s="38">
        <v>885.41666666666652</v>
      </c>
      <c r="M22" s="28">
        <v>847.45</v>
      </c>
      <c r="N22" s="28">
        <v>815</v>
      </c>
      <c r="O22" s="39">
        <v>75055000</v>
      </c>
      <c r="P22" s="40">
        <v>1.0246487759737528E-2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2919.2</v>
      </c>
      <c r="F23" s="37">
        <v>2905.2333333333336</v>
      </c>
      <c r="G23" s="38">
        <v>2884.9666666666672</v>
      </c>
      <c r="H23" s="38">
        <v>2850.7333333333336</v>
      </c>
      <c r="I23" s="38">
        <v>2830.4666666666672</v>
      </c>
      <c r="J23" s="38">
        <v>2939.4666666666672</v>
      </c>
      <c r="K23" s="38">
        <v>2959.7333333333336</v>
      </c>
      <c r="L23" s="38">
        <v>2993.9666666666672</v>
      </c>
      <c r="M23" s="28">
        <v>2925.5</v>
      </c>
      <c r="N23" s="28">
        <v>2871</v>
      </c>
      <c r="O23" s="39">
        <v>504800</v>
      </c>
      <c r="P23" s="40">
        <v>-5.5161544523246652E-3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508.65</v>
      </c>
      <c r="F24" s="37">
        <v>507.48333333333335</v>
      </c>
      <c r="G24" s="38">
        <v>503.2166666666667</v>
      </c>
      <c r="H24" s="38">
        <v>497.78333333333336</v>
      </c>
      <c r="I24" s="38">
        <v>493.51666666666671</v>
      </c>
      <c r="J24" s="38">
        <v>512.91666666666674</v>
      </c>
      <c r="K24" s="38">
        <v>517.18333333333339</v>
      </c>
      <c r="L24" s="38">
        <v>522.61666666666667</v>
      </c>
      <c r="M24" s="28">
        <v>511.75</v>
      </c>
      <c r="N24" s="28">
        <v>502.05</v>
      </c>
      <c r="O24" s="39">
        <v>6188000</v>
      </c>
      <c r="P24" s="40">
        <v>2.8932490854672432E-2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406.15</v>
      </c>
      <c r="F25" s="37">
        <v>403.98333333333329</v>
      </c>
      <c r="G25" s="38">
        <v>399.76666666666659</v>
      </c>
      <c r="H25" s="38">
        <v>393.38333333333333</v>
      </c>
      <c r="I25" s="38">
        <v>389.16666666666663</v>
      </c>
      <c r="J25" s="38">
        <v>410.36666666666656</v>
      </c>
      <c r="K25" s="38">
        <v>414.58333333333326</v>
      </c>
      <c r="L25" s="38">
        <v>420.96666666666653</v>
      </c>
      <c r="M25" s="28">
        <v>408.2</v>
      </c>
      <c r="N25" s="28">
        <v>397.6</v>
      </c>
      <c r="O25" s="39">
        <v>76177800</v>
      </c>
      <c r="P25" s="40">
        <v>8.4592288995853793E-3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44833</v>
      </c>
      <c r="E26" s="37">
        <v>4261.55</v>
      </c>
      <c r="F26" s="37">
        <v>4225.1166666666677</v>
      </c>
      <c r="G26" s="38">
        <v>4151.883333333335</v>
      </c>
      <c r="H26" s="38">
        <v>4042.2166666666672</v>
      </c>
      <c r="I26" s="38">
        <v>3968.9833333333345</v>
      </c>
      <c r="J26" s="38">
        <v>4334.7833333333356</v>
      </c>
      <c r="K26" s="38">
        <v>4408.0166666666673</v>
      </c>
      <c r="L26" s="38">
        <v>4517.6833333333361</v>
      </c>
      <c r="M26" s="28">
        <v>4298.3500000000004</v>
      </c>
      <c r="N26" s="28">
        <v>4115.45</v>
      </c>
      <c r="O26" s="39">
        <v>1868250</v>
      </c>
      <c r="P26" s="40">
        <v>6.8036375884136073E-3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243.75</v>
      </c>
      <c r="F27" s="37">
        <v>241.98333333333335</v>
      </c>
      <c r="G27" s="38">
        <v>239.41666666666669</v>
      </c>
      <c r="H27" s="38">
        <v>235.08333333333334</v>
      </c>
      <c r="I27" s="38">
        <v>232.51666666666668</v>
      </c>
      <c r="J27" s="38">
        <v>246.31666666666669</v>
      </c>
      <c r="K27" s="38">
        <v>248.88333333333335</v>
      </c>
      <c r="L27" s="38">
        <v>253.2166666666667</v>
      </c>
      <c r="M27" s="28">
        <v>244.55</v>
      </c>
      <c r="N27" s="28">
        <v>237.65</v>
      </c>
      <c r="O27" s="39">
        <v>13870500</v>
      </c>
      <c r="P27" s="40">
        <v>2.783400809716599E-3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148.94999999999999</v>
      </c>
      <c r="F28" s="37">
        <v>148.20000000000002</v>
      </c>
      <c r="G28" s="38">
        <v>146.85000000000002</v>
      </c>
      <c r="H28" s="38">
        <v>144.75</v>
      </c>
      <c r="I28" s="38">
        <v>143.4</v>
      </c>
      <c r="J28" s="38">
        <v>150.30000000000004</v>
      </c>
      <c r="K28" s="38">
        <v>151.65</v>
      </c>
      <c r="L28" s="38">
        <v>153.75000000000006</v>
      </c>
      <c r="M28" s="28">
        <v>149.55000000000001</v>
      </c>
      <c r="N28" s="28">
        <v>146.1</v>
      </c>
      <c r="O28" s="39">
        <v>41130000</v>
      </c>
      <c r="P28" s="40">
        <v>-4.1162227602905572E-3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44833</v>
      </c>
      <c r="E29" s="37">
        <v>3353.9</v>
      </c>
      <c r="F29" s="37">
        <v>3323.9833333333336</v>
      </c>
      <c r="G29" s="38">
        <v>3289.0166666666673</v>
      </c>
      <c r="H29" s="38">
        <v>3224.1333333333337</v>
      </c>
      <c r="I29" s="38">
        <v>3189.1666666666674</v>
      </c>
      <c r="J29" s="38">
        <v>3388.8666666666672</v>
      </c>
      <c r="K29" s="38">
        <v>3423.8333333333335</v>
      </c>
      <c r="L29" s="38">
        <v>3488.7166666666672</v>
      </c>
      <c r="M29" s="28">
        <v>3358.95</v>
      </c>
      <c r="N29" s="28">
        <v>3259.1</v>
      </c>
      <c r="O29" s="39">
        <v>5692200</v>
      </c>
      <c r="P29" s="40">
        <v>1.72635642290371E-2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2056.8000000000002</v>
      </c>
      <c r="F30" s="37">
        <v>2059.5166666666669</v>
      </c>
      <c r="G30" s="38">
        <v>2032.8833333333337</v>
      </c>
      <c r="H30" s="38">
        <v>2008.9666666666667</v>
      </c>
      <c r="I30" s="38">
        <v>1982.3333333333335</v>
      </c>
      <c r="J30" s="38">
        <v>2083.4333333333338</v>
      </c>
      <c r="K30" s="38">
        <v>2110.0666666666671</v>
      </c>
      <c r="L30" s="38">
        <v>2133.983333333334</v>
      </c>
      <c r="M30" s="28">
        <v>2086.15</v>
      </c>
      <c r="N30" s="28">
        <v>2035.6</v>
      </c>
      <c r="O30" s="39">
        <v>647075</v>
      </c>
      <c r="P30" s="40">
        <v>8.1341911764705885E-2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9064.1</v>
      </c>
      <c r="F31" s="37">
        <v>9054.4666666666672</v>
      </c>
      <c r="G31" s="38">
        <v>9010.7333333333336</v>
      </c>
      <c r="H31" s="38">
        <v>8957.3666666666668</v>
      </c>
      <c r="I31" s="38">
        <v>8913.6333333333332</v>
      </c>
      <c r="J31" s="38">
        <v>9107.8333333333339</v>
      </c>
      <c r="K31" s="38">
        <v>9151.5666666666675</v>
      </c>
      <c r="L31" s="38">
        <v>9204.9333333333343</v>
      </c>
      <c r="M31" s="28">
        <v>9098.2000000000007</v>
      </c>
      <c r="N31" s="28">
        <v>9001.1</v>
      </c>
      <c r="O31" s="39">
        <v>139575</v>
      </c>
      <c r="P31" s="40">
        <v>2.6475455046883617E-2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634.70000000000005</v>
      </c>
      <c r="F32" s="37">
        <v>632.93333333333339</v>
      </c>
      <c r="G32" s="38">
        <v>627.76666666666677</v>
      </c>
      <c r="H32" s="38">
        <v>620.83333333333337</v>
      </c>
      <c r="I32" s="38">
        <v>615.66666666666674</v>
      </c>
      <c r="J32" s="38">
        <v>639.86666666666679</v>
      </c>
      <c r="K32" s="38">
        <v>645.0333333333333</v>
      </c>
      <c r="L32" s="38">
        <v>651.96666666666681</v>
      </c>
      <c r="M32" s="28">
        <v>638.1</v>
      </c>
      <c r="N32" s="28">
        <v>626</v>
      </c>
      <c r="O32" s="39">
        <v>5859000</v>
      </c>
      <c r="P32" s="40">
        <v>-6.2754409769335143E-3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542.75</v>
      </c>
      <c r="F33" s="37">
        <v>541.7833333333333</v>
      </c>
      <c r="G33" s="38">
        <v>536.06666666666661</v>
      </c>
      <c r="H33" s="38">
        <v>529.38333333333333</v>
      </c>
      <c r="I33" s="38">
        <v>523.66666666666663</v>
      </c>
      <c r="J33" s="38">
        <v>548.46666666666658</v>
      </c>
      <c r="K33" s="38">
        <v>554.18333333333328</v>
      </c>
      <c r="L33" s="38">
        <v>560.86666666666656</v>
      </c>
      <c r="M33" s="28">
        <v>547.5</v>
      </c>
      <c r="N33" s="28">
        <v>535.1</v>
      </c>
      <c r="O33" s="39">
        <v>13050000</v>
      </c>
      <c r="P33" s="40">
        <v>2.8449838442745685E-2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732.75</v>
      </c>
      <c r="F34" s="37">
        <v>732.30000000000007</v>
      </c>
      <c r="G34" s="38">
        <v>726.10000000000014</v>
      </c>
      <c r="H34" s="38">
        <v>719.45</v>
      </c>
      <c r="I34" s="38">
        <v>713.25000000000011</v>
      </c>
      <c r="J34" s="38">
        <v>738.95000000000016</v>
      </c>
      <c r="K34" s="38">
        <v>745.1500000000002</v>
      </c>
      <c r="L34" s="38">
        <v>751.80000000000018</v>
      </c>
      <c r="M34" s="28">
        <v>738.5</v>
      </c>
      <c r="N34" s="28">
        <v>725.65</v>
      </c>
      <c r="O34" s="39">
        <v>44526000</v>
      </c>
      <c r="P34" s="40">
        <v>1.7634797871756897E-2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4009.1</v>
      </c>
      <c r="F35" s="37">
        <v>4004.3666666666668</v>
      </c>
      <c r="G35" s="38">
        <v>3970.7333333333336</v>
      </c>
      <c r="H35" s="38">
        <v>3932.3666666666668</v>
      </c>
      <c r="I35" s="38">
        <v>3898.7333333333336</v>
      </c>
      <c r="J35" s="38">
        <v>4042.7333333333336</v>
      </c>
      <c r="K35" s="38">
        <v>4076.3666666666668</v>
      </c>
      <c r="L35" s="38">
        <v>4114.7333333333336</v>
      </c>
      <c r="M35" s="28">
        <v>4038</v>
      </c>
      <c r="N35" s="28">
        <v>3966</v>
      </c>
      <c r="O35" s="39">
        <v>1907750</v>
      </c>
      <c r="P35" s="40">
        <v>6.0597637248088948E-2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16164.2</v>
      </c>
      <c r="F36" s="37">
        <v>16053.966666666667</v>
      </c>
      <c r="G36" s="38">
        <v>15847.933333333334</v>
      </c>
      <c r="H36" s="38">
        <v>15531.666666666668</v>
      </c>
      <c r="I36" s="38">
        <v>15325.633333333335</v>
      </c>
      <c r="J36" s="38">
        <v>16370.233333333334</v>
      </c>
      <c r="K36" s="38">
        <v>16576.266666666666</v>
      </c>
      <c r="L36" s="38">
        <v>16892.533333333333</v>
      </c>
      <c r="M36" s="28">
        <v>16260</v>
      </c>
      <c r="N36" s="28">
        <v>15737.7</v>
      </c>
      <c r="O36" s="39">
        <v>696550</v>
      </c>
      <c r="P36" s="40">
        <v>5.2677153990474818E-3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6997.85</v>
      </c>
      <c r="F37" s="37">
        <v>6979.75</v>
      </c>
      <c r="G37" s="38">
        <v>6919.1</v>
      </c>
      <c r="H37" s="38">
        <v>6840.35</v>
      </c>
      <c r="I37" s="38">
        <v>6779.7000000000007</v>
      </c>
      <c r="J37" s="38">
        <v>7058.5</v>
      </c>
      <c r="K37" s="38">
        <v>7119.15</v>
      </c>
      <c r="L37" s="38">
        <v>7197.9</v>
      </c>
      <c r="M37" s="28">
        <v>7040.4</v>
      </c>
      <c r="N37" s="28">
        <v>6901</v>
      </c>
      <c r="O37" s="39">
        <v>4681250</v>
      </c>
      <c r="P37" s="40">
        <v>8.0211024978466845E-3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2022.85</v>
      </c>
      <c r="F38" s="37">
        <v>2017.0666666666666</v>
      </c>
      <c r="G38" s="38">
        <v>1992.2333333333331</v>
      </c>
      <c r="H38" s="38">
        <v>1961.6166666666666</v>
      </c>
      <c r="I38" s="38">
        <v>1936.7833333333331</v>
      </c>
      <c r="J38" s="38">
        <v>2047.6833333333332</v>
      </c>
      <c r="K38" s="38">
        <v>2072.5166666666664</v>
      </c>
      <c r="L38" s="38">
        <v>2103.1333333333332</v>
      </c>
      <c r="M38" s="28">
        <v>2041.9</v>
      </c>
      <c r="N38" s="28">
        <v>1986.45</v>
      </c>
      <c r="O38" s="39">
        <v>2175300</v>
      </c>
      <c r="P38" s="40">
        <v>1.5973097940311057E-2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343.8</v>
      </c>
      <c r="F39" s="37">
        <v>344.7166666666667</v>
      </c>
      <c r="G39" s="38">
        <v>341.48333333333341</v>
      </c>
      <c r="H39" s="38">
        <v>339.16666666666669</v>
      </c>
      <c r="I39" s="38">
        <v>335.93333333333339</v>
      </c>
      <c r="J39" s="38">
        <v>347.03333333333342</v>
      </c>
      <c r="K39" s="38">
        <v>350.26666666666677</v>
      </c>
      <c r="L39" s="38">
        <v>352.58333333333343</v>
      </c>
      <c r="M39" s="28">
        <v>347.95</v>
      </c>
      <c r="N39" s="28">
        <v>342.4</v>
      </c>
      <c r="O39" s="39">
        <v>8056000</v>
      </c>
      <c r="P39" s="40">
        <v>2.5040716612377851E-2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276.05</v>
      </c>
      <c r="F40" s="37">
        <v>276.38333333333333</v>
      </c>
      <c r="G40" s="38">
        <v>272.31666666666666</v>
      </c>
      <c r="H40" s="38">
        <v>268.58333333333331</v>
      </c>
      <c r="I40" s="38">
        <v>264.51666666666665</v>
      </c>
      <c r="J40" s="38">
        <v>280.11666666666667</v>
      </c>
      <c r="K40" s="38">
        <v>284.18333333333328</v>
      </c>
      <c r="L40" s="38">
        <v>287.91666666666669</v>
      </c>
      <c r="M40" s="28">
        <v>280.45</v>
      </c>
      <c r="N40" s="28">
        <v>272.64999999999998</v>
      </c>
      <c r="O40" s="39">
        <v>27721800</v>
      </c>
      <c r="P40" s="40">
        <v>8.8431809249312193E-3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126.6</v>
      </c>
      <c r="F41" s="37">
        <v>125.55</v>
      </c>
      <c r="G41" s="38">
        <v>123.8</v>
      </c>
      <c r="H41" s="38">
        <v>121</v>
      </c>
      <c r="I41" s="38">
        <v>119.25</v>
      </c>
      <c r="J41" s="38">
        <v>128.35</v>
      </c>
      <c r="K41" s="38">
        <v>130.1</v>
      </c>
      <c r="L41" s="38">
        <v>132.89999999999998</v>
      </c>
      <c r="M41" s="28">
        <v>127.3</v>
      </c>
      <c r="N41" s="28">
        <v>122.75</v>
      </c>
      <c r="O41" s="39">
        <v>85573800</v>
      </c>
      <c r="P41" s="40">
        <v>-4.3171114599686027E-2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1888.3</v>
      </c>
      <c r="F42" s="37">
        <v>1874.3</v>
      </c>
      <c r="G42" s="38">
        <v>1854.35</v>
      </c>
      <c r="H42" s="38">
        <v>1820.3999999999999</v>
      </c>
      <c r="I42" s="38">
        <v>1800.4499999999998</v>
      </c>
      <c r="J42" s="38">
        <v>1908.25</v>
      </c>
      <c r="K42" s="38">
        <v>1928.2000000000003</v>
      </c>
      <c r="L42" s="38">
        <v>1962.15</v>
      </c>
      <c r="M42" s="28">
        <v>1894.25</v>
      </c>
      <c r="N42" s="28">
        <v>1840.35</v>
      </c>
      <c r="O42" s="39">
        <v>1964600</v>
      </c>
      <c r="P42" s="40">
        <v>-8.4663428174878552E-3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310.14999999999998</v>
      </c>
      <c r="F43" s="37">
        <v>308.01666666666665</v>
      </c>
      <c r="G43" s="38">
        <v>303.88333333333333</v>
      </c>
      <c r="H43" s="38">
        <v>297.61666666666667</v>
      </c>
      <c r="I43" s="38">
        <v>293.48333333333335</v>
      </c>
      <c r="J43" s="38">
        <v>314.2833333333333</v>
      </c>
      <c r="K43" s="38">
        <v>318.41666666666663</v>
      </c>
      <c r="L43" s="38">
        <v>324.68333333333328</v>
      </c>
      <c r="M43" s="28">
        <v>312.14999999999998</v>
      </c>
      <c r="N43" s="28">
        <v>301.75</v>
      </c>
      <c r="O43" s="39">
        <v>24156600</v>
      </c>
      <c r="P43" s="40">
        <v>3.8386148317543285E-2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663.9</v>
      </c>
      <c r="F44" s="37">
        <v>659.88333333333333</v>
      </c>
      <c r="G44" s="38">
        <v>653.36666666666667</v>
      </c>
      <c r="H44" s="38">
        <v>642.83333333333337</v>
      </c>
      <c r="I44" s="38">
        <v>636.31666666666672</v>
      </c>
      <c r="J44" s="38">
        <v>670.41666666666663</v>
      </c>
      <c r="K44" s="38">
        <v>676.93333333333328</v>
      </c>
      <c r="L44" s="38">
        <v>687.46666666666658</v>
      </c>
      <c r="M44" s="28">
        <v>666.4</v>
      </c>
      <c r="N44" s="28">
        <v>649.35</v>
      </c>
      <c r="O44" s="39">
        <v>6036800</v>
      </c>
      <c r="P44" s="40">
        <v>-1.5428776462145676E-2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726.8</v>
      </c>
      <c r="F45" s="37">
        <v>722.31666666666661</v>
      </c>
      <c r="G45" s="38">
        <v>715.78333333333319</v>
      </c>
      <c r="H45" s="38">
        <v>704.76666666666654</v>
      </c>
      <c r="I45" s="38">
        <v>698.23333333333312</v>
      </c>
      <c r="J45" s="38">
        <v>733.33333333333326</v>
      </c>
      <c r="K45" s="38">
        <v>739.86666666666656</v>
      </c>
      <c r="L45" s="38">
        <v>750.88333333333333</v>
      </c>
      <c r="M45" s="28">
        <v>728.85</v>
      </c>
      <c r="N45" s="28">
        <v>711.3</v>
      </c>
      <c r="O45" s="39">
        <v>7294000</v>
      </c>
      <c r="P45" s="40">
        <v>6.6243444659122271E-3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720.85</v>
      </c>
      <c r="F46" s="37">
        <v>721.11666666666667</v>
      </c>
      <c r="G46" s="38">
        <v>715.48333333333335</v>
      </c>
      <c r="H46" s="38">
        <v>710.11666666666667</v>
      </c>
      <c r="I46" s="38">
        <v>704.48333333333335</v>
      </c>
      <c r="J46" s="38">
        <v>726.48333333333335</v>
      </c>
      <c r="K46" s="38">
        <v>732.11666666666679</v>
      </c>
      <c r="L46" s="38">
        <v>737.48333333333335</v>
      </c>
      <c r="M46" s="28">
        <v>726.75</v>
      </c>
      <c r="N46" s="28">
        <v>715.75</v>
      </c>
      <c r="O46" s="39">
        <v>43284850</v>
      </c>
      <c r="P46" s="40">
        <v>-7.8608135179862385E-3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59.15</v>
      </c>
      <c r="F47" s="37">
        <v>58.466666666666669</v>
      </c>
      <c r="G47" s="38">
        <v>56.283333333333339</v>
      </c>
      <c r="H47" s="38">
        <v>53.416666666666671</v>
      </c>
      <c r="I47" s="38">
        <v>51.233333333333341</v>
      </c>
      <c r="J47" s="38">
        <v>61.333333333333336</v>
      </c>
      <c r="K47" s="38">
        <v>63.516666666666673</v>
      </c>
      <c r="L47" s="38">
        <v>66.383333333333326</v>
      </c>
      <c r="M47" s="28">
        <v>60.65</v>
      </c>
      <c r="N47" s="28">
        <v>55.6</v>
      </c>
      <c r="O47" s="39">
        <v>117757500</v>
      </c>
      <c r="P47" s="40">
        <v>1.8526927617836707E-2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305</v>
      </c>
      <c r="F48" s="37">
        <v>303.5</v>
      </c>
      <c r="G48" s="38">
        <v>300.95</v>
      </c>
      <c r="H48" s="38">
        <v>296.89999999999998</v>
      </c>
      <c r="I48" s="38">
        <v>294.34999999999997</v>
      </c>
      <c r="J48" s="38">
        <v>307.55</v>
      </c>
      <c r="K48" s="38">
        <v>310.09999999999997</v>
      </c>
      <c r="L48" s="38">
        <v>314.15000000000003</v>
      </c>
      <c r="M48" s="28">
        <v>306.05</v>
      </c>
      <c r="N48" s="28">
        <v>299.45</v>
      </c>
      <c r="O48" s="39">
        <v>16806100</v>
      </c>
      <c r="P48" s="40">
        <v>3.5709380579590716E-3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17166.95</v>
      </c>
      <c r="F49" s="37">
        <v>17105.5</v>
      </c>
      <c r="G49" s="38">
        <v>16961.5</v>
      </c>
      <c r="H49" s="38">
        <v>16756.05</v>
      </c>
      <c r="I49" s="38">
        <v>16612.05</v>
      </c>
      <c r="J49" s="38">
        <v>17310.95</v>
      </c>
      <c r="K49" s="38">
        <v>17454.95</v>
      </c>
      <c r="L49" s="38">
        <v>17660.400000000001</v>
      </c>
      <c r="M49" s="28">
        <v>17249.5</v>
      </c>
      <c r="N49" s="28">
        <v>16900.05</v>
      </c>
      <c r="O49" s="39">
        <v>194650</v>
      </c>
      <c r="P49" s="40">
        <v>4.2023554603854388E-2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327.7</v>
      </c>
      <c r="F50" s="37">
        <v>327.45</v>
      </c>
      <c r="G50" s="38">
        <v>325.14999999999998</v>
      </c>
      <c r="H50" s="38">
        <v>322.59999999999997</v>
      </c>
      <c r="I50" s="38">
        <v>320.29999999999995</v>
      </c>
      <c r="J50" s="38">
        <v>330</v>
      </c>
      <c r="K50" s="38">
        <v>332.30000000000007</v>
      </c>
      <c r="L50" s="38">
        <v>334.85</v>
      </c>
      <c r="M50" s="28">
        <v>329.75</v>
      </c>
      <c r="N50" s="28">
        <v>324.89999999999998</v>
      </c>
      <c r="O50" s="39">
        <v>14482800</v>
      </c>
      <c r="P50" s="40">
        <v>2.7417746759720836E-3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3720.35</v>
      </c>
      <c r="F51" s="37">
        <v>3689.5833333333335</v>
      </c>
      <c r="G51" s="38">
        <v>3629.2666666666669</v>
      </c>
      <c r="H51" s="38">
        <v>3538.1833333333334</v>
      </c>
      <c r="I51" s="38">
        <v>3477.8666666666668</v>
      </c>
      <c r="J51" s="38">
        <v>3780.666666666667</v>
      </c>
      <c r="K51" s="38">
        <v>3840.9833333333336</v>
      </c>
      <c r="L51" s="38">
        <v>3932.0666666666671</v>
      </c>
      <c r="M51" s="28">
        <v>3749.9</v>
      </c>
      <c r="N51" s="28">
        <v>3598.5</v>
      </c>
      <c r="O51" s="39">
        <v>1629800</v>
      </c>
      <c r="P51" s="40">
        <v>2.1049993735120912E-2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313.85000000000002</v>
      </c>
      <c r="F52" s="37">
        <v>312.06666666666666</v>
      </c>
      <c r="G52" s="38">
        <v>308.98333333333335</v>
      </c>
      <c r="H52" s="38">
        <v>304.11666666666667</v>
      </c>
      <c r="I52" s="38">
        <v>301.03333333333336</v>
      </c>
      <c r="J52" s="38">
        <v>316.93333333333334</v>
      </c>
      <c r="K52" s="38">
        <v>320.01666666666671</v>
      </c>
      <c r="L52" s="38">
        <v>324.88333333333333</v>
      </c>
      <c r="M52" s="28">
        <v>315.14999999999998</v>
      </c>
      <c r="N52" s="28">
        <v>307.2</v>
      </c>
      <c r="O52" s="39">
        <v>6882200</v>
      </c>
      <c r="P52" s="40">
        <v>-3.7636432066240118E-3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236.25</v>
      </c>
      <c r="F53" s="37">
        <v>234.78333333333333</v>
      </c>
      <c r="G53" s="38">
        <v>232.46666666666667</v>
      </c>
      <c r="H53" s="38">
        <v>228.68333333333334</v>
      </c>
      <c r="I53" s="38">
        <v>226.36666666666667</v>
      </c>
      <c r="J53" s="38">
        <v>238.56666666666666</v>
      </c>
      <c r="K53" s="38">
        <v>240.88333333333333</v>
      </c>
      <c r="L53" s="38">
        <v>244.66666666666666</v>
      </c>
      <c r="M53" s="28">
        <v>237.1</v>
      </c>
      <c r="N53" s="28">
        <v>231</v>
      </c>
      <c r="O53" s="39">
        <v>39606300</v>
      </c>
      <c r="P53" s="40">
        <v>1.6421840354767184E-2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635.70000000000005</v>
      </c>
      <c r="F54" s="37">
        <v>632.25000000000011</v>
      </c>
      <c r="G54" s="38">
        <v>626.4000000000002</v>
      </c>
      <c r="H54" s="38">
        <v>617.10000000000014</v>
      </c>
      <c r="I54" s="38">
        <v>611.25000000000023</v>
      </c>
      <c r="J54" s="38">
        <v>641.55000000000018</v>
      </c>
      <c r="K54" s="38">
        <v>647.40000000000009</v>
      </c>
      <c r="L54" s="38">
        <v>656.70000000000016</v>
      </c>
      <c r="M54" s="28">
        <v>638.1</v>
      </c>
      <c r="N54" s="28">
        <v>622.95000000000005</v>
      </c>
      <c r="O54" s="39">
        <v>2220075</v>
      </c>
      <c r="P54" s="40">
        <v>-4.8474717927287921E-2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347.65</v>
      </c>
      <c r="F55" s="37">
        <v>345.88333333333338</v>
      </c>
      <c r="G55" s="38">
        <v>339.01666666666677</v>
      </c>
      <c r="H55" s="38">
        <v>330.38333333333338</v>
      </c>
      <c r="I55" s="38">
        <v>323.51666666666677</v>
      </c>
      <c r="J55" s="38">
        <v>354.51666666666677</v>
      </c>
      <c r="K55" s="38">
        <v>361.38333333333344</v>
      </c>
      <c r="L55" s="38">
        <v>370.01666666666677</v>
      </c>
      <c r="M55" s="28">
        <v>352.75</v>
      </c>
      <c r="N55" s="28">
        <v>337.25</v>
      </c>
      <c r="O55" s="39">
        <v>6424500</v>
      </c>
      <c r="P55" s="40">
        <v>1.1811953697141508E-2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790.2</v>
      </c>
      <c r="F56" s="37">
        <v>782.5333333333333</v>
      </c>
      <c r="G56" s="38">
        <v>772.16666666666663</v>
      </c>
      <c r="H56" s="38">
        <v>754.13333333333333</v>
      </c>
      <c r="I56" s="38">
        <v>743.76666666666665</v>
      </c>
      <c r="J56" s="38">
        <v>800.56666666666661</v>
      </c>
      <c r="K56" s="38">
        <v>810.93333333333339</v>
      </c>
      <c r="L56" s="38">
        <v>828.96666666666658</v>
      </c>
      <c r="M56" s="28">
        <v>792.9</v>
      </c>
      <c r="N56" s="28">
        <v>764.5</v>
      </c>
      <c r="O56" s="39">
        <v>6443750</v>
      </c>
      <c r="P56" s="40">
        <v>1.3168238993710692E-2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1021.15</v>
      </c>
      <c r="F57" s="37">
        <v>1014.9500000000002</v>
      </c>
      <c r="G57" s="38">
        <v>1002.9000000000003</v>
      </c>
      <c r="H57" s="38">
        <v>984.6500000000002</v>
      </c>
      <c r="I57" s="38">
        <v>972.60000000000036</v>
      </c>
      <c r="J57" s="38">
        <v>1033.2000000000003</v>
      </c>
      <c r="K57" s="38">
        <v>1045.2500000000002</v>
      </c>
      <c r="L57" s="38">
        <v>1063.5000000000002</v>
      </c>
      <c r="M57" s="28">
        <v>1027</v>
      </c>
      <c r="N57" s="28">
        <v>996.7</v>
      </c>
      <c r="O57" s="39">
        <v>7681700</v>
      </c>
      <c r="P57" s="40">
        <v>-1.2945794704752359E-2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231.4</v>
      </c>
      <c r="F58" s="37">
        <v>229.56666666666669</v>
      </c>
      <c r="G58" s="38">
        <v>226.38333333333338</v>
      </c>
      <c r="H58" s="38">
        <v>221.3666666666667</v>
      </c>
      <c r="I58" s="38">
        <v>218.18333333333339</v>
      </c>
      <c r="J58" s="38">
        <v>234.58333333333337</v>
      </c>
      <c r="K58" s="38">
        <v>237.76666666666671</v>
      </c>
      <c r="L58" s="38">
        <v>242.78333333333336</v>
      </c>
      <c r="M58" s="28">
        <v>232.75</v>
      </c>
      <c r="N58" s="28">
        <v>224.55</v>
      </c>
      <c r="O58" s="39">
        <v>34897800</v>
      </c>
      <c r="P58" s="40">
        <v>3.8884721180295075E-2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3401.45</v>
      </c>
      <c r="F59" s="37">
        <v>3403.2999999999997</v>
      </c>
      <c r="G59" s="38">
        <v>3344.2999999999993</v>
      </c>
      <c r="H59" s="38">
        <v>3287.1499999999996</v>
      </c>
      <c r="I59" s="38">
        <v>3228.1499999999992</v>
      </c>
      <c r="J59" s="38">
        <v>3460.4499999999994</v>
      </c>
      <c r="K59" s="38">
        <v>3519.4500000000003</v>
      </c>
      <c r="L59" s="38">
        <v>3576.5999999999995</v>
      </c>
      <c r="M59" s="28">
        <v>3462.3</v>
      </c>
      <c r="N59" s="28">
        <v>3346.15</v>
      </c>
      <c r="O59" s="39">
        <v>842700</v>
      </c>
      <c r="P59" s="40">
        <v>7.9346781940441882E-2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1639.65</v>
      </c>
      <c r="F60" s="37">
        <v>1618.3166666666666</v>
      </c>
      <c r="G60" s="38">
        <v>1582.3333333333333</v>
      </c>
      <c r="H60" s="38">
        <v>1525.0166666666667</v>
      </c>
      <c r="I60" s="38">
        <v>1489.0333333333333</v>
      </c>
      <c r="J60" s="38">
        <v>1675.6333333333332</v>
      </c>
      <c r="K60" s="38">
        <v>1711.6166666666668</v>
      </c>
      <c r="L60" s="38">
        <v>1768.9333333333332</v>
      </c>
      <c r="M60" s="28">
        <v>1654.3</v>
      </c>
      <c r="N60" s="28">
        <v>1561</v>
      </c>
      <c r="O60" s="39">
        <v>2839550</v>
      </c>
      <c r="P60" s="40">
        <v>0.12900083495686057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690.65</v>
      </c>
      <c r="F61" s="37">
        <v>695.7166666666667</v>
      </c>
      <c r="G61" s="38">
        <v>683.58333333333337</v>
      </c>
      <c r="H61" s="38">
        <v>676.51666666666665</v>
      </c>
      <c r="I61" s="38">
        <v>664.38333333333333</v>
      </c>
      <c r="J61" s="38">
        <v>702.78333333333342</v>
      </c>
      <c r="K61" s="38">
        <v>714.91666666666663</v>
      </c>
      <c r="L61" s="38">
        <v>721.98333333333346</v>
      </c>
      <c r="M61" s="28">
        <v>707.85</v>
      </c>
      <c r="N61" s="28">
        <v>688.65</v>
      </c>
      <c r="O61" s="39">
        <v>5089000</v>
      </c>
      <c r="P61" s="40">
        <v>6.8444257820701238E-2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1068.25</v>
      </c>
      <c r="F62" s="37">
        <v>1053.1000000000001</v>
      </c>
      <c r="G62" s="38">
        <v>1034.2000000000003</v>
      </c>
      <c r="H62" s="38">
        <v>1000.1500000000001</v>
      </c>
      <c r="I62" s="38">
        <v>981.25000000000023</v>
      </c>
      <c r="J62" s="38">
        <v>1087.1500000000003</v>
      </c>
      <c r="K62" s="38">
        <v>1106.0500000000004</v>
      </c>
      <c r="L62" s="38">
        <v>1140.1000000000004</v>
      </c>
      <c r="M62" s="28">
        <v>1072</v>
      </c>
      <c r="N62" s="28">
        <v>1019.05</v>
      </c>
      <c r="O62" s="39">
        <v>1260700</v>
      </c>
      <c r="P62" s="40">
        <v>3.8638985005767013E-2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406.4</v>
      </c>
      <c r="F63" s="37">
        <v>407.31666666666666</v>
      </c>
      <c r="G63" s="38">
        <v>399.38333333333333</v>
      </c>
      <c r="H63" s="38">
        <v>392.36666666666667</v>
      </c>
      <c r="I63" s="38">
        <v>384.43333333333334</v>
      </c>
      <c r="J63" s="38">
        <v>414.33333333333331</v>
      </c>
      <c r="K63" s="38">
        <v>422.26666666666659</v>
      </c>
      <c r="L63" s="38">
        <v>429.2833333333333</v>
      </c>
      <c r="M63" s="28">
        <v>415.25</v>
      </c>
      <c r="N63" s="28">
        <v>400.3</v>
      </c>
      <c r="O63" s="39">
        <v>4762500</v>
      </c>
      <c r="P63" s="40">
        <v>4.2008532983262223E-2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176.85</v>
      </c>
      <c r="F64" s="37">
        <v>175.16666666666666</v>
      </c>
      <c r="G64" s="38">
        <v>171.23333333333332</v>
      </c>
      <c r="H64" s="38">
        <v>165.61666666666667</v>
      </c>
      <c r="I64" s="38">
        <v>161.68333333333334</v>
      </c>
      <c r="J64" s="38">
        <v>180.7833333333333</v>
      </c>
      <c r="K64" s="38">
        <v>184.71666666666664</v>
      </c>
      <c r="L64" s="38">
        <v>190.33333333333329</v>
      </c>
      <c r="M64" s="28">
        <v>179.1</v>
      </c>
      <c r="N64" s="28">
        <v>169.55</v>
      </c>
      <c r="O64" s="39">
        <v>9115000</v>
      </c>
      <c r="P64" s="40">
        <v>0.139375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1190.5999999999999</v>
      </c>
      <c r="F65" s="37">
        <v>1195.3500000000001</v>
      </c>
      <c r="G65" s="38">
        <v>1181.5500000000002</v>
      </c>
      <c r="H65" s="38">
        <v>1172.5</v>
      </c>
      <c r="I65" s="38">
        <v>1158.7</v>
      </c>
      <c r="J65" s="38">
        <v>1204.4000000000003</v>
      </c>
      <c r="K65" s="38">
        <v>1218.2</v>
      </c>
      <c r="L65" s="38">
        <v>1227.2500000000005</v>
      </c>
      <c r="M65" s="28">
        <v>1209.1500000000001</v>
      </c>
      <c r="N65" s="28">
        <v>1186.3</v>
      </c>
      <c r="O65" s="39">
        <v>3641400</v>
      </c>
      <c r="P65" s="40">
        <v>9.3316519546027737E-2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576.15</v>
      </c>
      <c r="F66" s="37">
        <v>576.09999999999991</v>
      </c>
      <c r="G66" s="38">
        <v>568.89999999999986</v>
      </c>
      <c r="H66" s="38">
        <v>561.65</v>
      </c>
      <c r="I66" s="38">
        <v>554.44999999999993</v>
      </c>
      <c r="J66" s="38">
        <v>583.3499999999998</v>
      </c>
      <c r="K66" s="38">
        <v>590.54999999999984</v>
      </c>
      <c r="L66" s="38">
        <v>597.79999999999973</v>
      </c>
      <c r="M66" s="28">
        <v>583.29999999999995</v>
      </c>
      <c r="N66" s="28">
        <v>568.85</v>
      </c>
      <c r="O66" s="39">
        <v>9270000</v>
      </c>
      <c r="P66" s="40">
        <v>-1.3960909453530115E-2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1536.35</v>
      </c>
      <c r="F67" s="37">
        <v>1529.2666666666667</v>
      </c>
      <c r="G67" s="38">
        <v>1517.2833333333333</v>
      </c>
      <c r="H67" s="38">
        <v>1498.2166666666667</v>
      </c>
      <c r="I67" s="38">
        <v>1486.2333333333333</v>
      </c>
      <c r="J67" s="38">
        <v>1548.3333333333333</v>
      </c>
      <c r="K67" s="38">
        <v>1560.3166666666664</v>
      </c>
      <c r="L67" s="38">
        <v>1579.3833333333332</v>
      </c>
      <c r="M67" s="28">
        <v>1541.25</v>
      </c>
      <c r="N67" s="28">
        <v>1510.2</v>
      </c>
      <c r="O67" s="39">
        <v>1385000</v>
      </c>
      <c r="P67" s="40">
        <v>-1.3181332383327396E-2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1948.6</v>
      </c>
      <c r="F68" s="37">
        <v>1933.3833333333332</v>
      </c>
      <c r="G68" s="38">
        <v>1911.2666666666664</v>
      </c>
      <c r="H68" s="38">
        <v>1873.9333333333332</v>
      </c>
      <c r="I68" s="38">
        <v>1851.8166666666664</v>
      </c>
      <c r="J68" s="38">
        <v>1970.7166666666665</v>
      </c>
      <c r="K68" s="38">
        <v>1992.8333333333333</v>
      </c>
      <c r="L68" s="38">
        <v>2030.1666666666665</v>
      </c>
      <c r="M68" s="28">
        <v>1955.5</v>
      </c>
      <c r="N68" s="28">
        <v>1896.05</v>
      </c>
      <c r="O68" s="39">
        <v>1930250</v>
      </c>
      <c r="P68" s="40">
        <v>5.4694621695533276E-3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210.45</v>
      </c>
      <c r="F69" s="37">
        <v>209.4</v>
      </c>
      <c r="G69" s="38">
        <v>205.9</v>
      </c>
      <c r="H69" s="38">
        <v>201.35</v>
      </c>
      <c r="I69" s="38">
        <v>197.85</v>
      </c>
      <c r="J69" s="38">
        <v>213.95000000000002</v>
      </c>
      <c r="K69" s="38">
        <v>217.45000000000002</v>
      </c>
      <c r="L69" s="38">
        <v>222.00000000000003</v>
      </c>
      <c r="M69" s="28">
        <v>212.9</v>
      </c>
      <c r="N69" s="28">
        <v>204.85</v>
      </c>
      <c r="O69" s="39">
        <v>19375200</v>
      </c>
      <c r="P69" s="40">
        <v>2.0472440944881889E-2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3594.05</v>
      </c>
      <c r="F70" s="37">
        <v>3584.9833333333336</v>
      </c>
      <c r="G70" s="38">
        <v>3538.2666666666673</v>
      </c>
      <c r="H70" s="38">
        <v>3482.4833333333336</v>
      </c>
      <c r="I70" s="38">
        <v>3435.7666666666673</v>
      </c>
      <c r="J70" s="38">
        <v>3640.7666666666673</v>
      </c>
      <c r="K70" s="38">
        <v>3687.4833333333336</v>
      </c>
      <c r="L70" s="38">
        <v>3743.2666666666673</v>
      </c>
      <c r="M70" s="28">
        <v>3631.7</v>
      </c>
      <c r="N70" s="28">
        <v>3529.2</v>
      </c>
      <c r="O70" s="39">
        <v>3286350</v>
      </c>
      <c r="P70" s="40">
        <v>-1.2485351122329397E-2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3983.35</v>
      </c>
      <c r="F71" s="37">
        <v>3944.85</v>
      </c>
      <c r="G71" s="38">
        <v>3839.7</v>
      </c>
      <c r="H71" s="38">
        <v>3696.0499999999997</v>
      </c>
      <c r="I71" s="38">
        <v>3590.8999999999996</v>
      </c>
      <c r="J71" s="38">
        <v>4088.5</v>
      </c>
      <c r="K71" s="38">
        <v>4193.6500000000005</v>
      </c>
      <c r="L71" s="38">
        <v>4337.3</v>
      </c>
      <c r="M71" s="28">
        <v>4050</v>
      </c>
      <c r="N71" s="28">
        <v>3801.2</v>
      </c>
      <c r="O71" s="39">
        <v>691750</v>
      </c>
      <c r="P71" s="40">
        <v>-2.1637216011539851E-3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372.25</v>
      </c>
      <c r="F72" s="37">
        <v>371.86666666666662</v>
      </c>
      <c r="G72" s="38">
        <v>366.73333333333323</v>
      </c>
      <c r="H72" s="38">
        <v>361.21666666666664</v>
      </c>
      <c r="I72" s="38">
        <v>356.08333333333326</v>
      </c>
      <c r="J72" s="38">
        <v>377.38333333333321</v>
      </c>
      <c r="K72" s="38">
        <v>382.51666666666654</v>
      </c>
      <c r="L72" s="38">
        <v>388.03333333333319</v>
      </c>
      <c r="M72" s="28">
        <v>377</v>
      </c>
      <c r="N72" s="28">
        <v>366.35</v>
      </c>
      <c r="O72" s="39">
        <v>35706000</v>
      </c>
      <c r="P72" s="40">
        <v>-1.0697631891743623E-2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4215.95</v>
      </c>
      <c r="F73" s="37">
        <v>4202.6166666666659</v>
      </c>
      <c r="G73" s="38">
        <v>4175.3333333333321</v>
      </c>
      <c r="H73" s="38">
        <v>4134.7166666666662</v>
      </c>
      <c r="I73" s="38">
        <v>4107.4333333333325</v>
      </c>
      <c r="J73" s="38">
        <v>4243.2333333333318</v>
      </c>
      <c r="K73" s="38">
        <v>4270.5166666666664</v>
      </c>
      <c r="L73" s="38">
        <v>4311.1333333333314</v>
      </c>
      <c r="M73" s="28">
        <v>4229.8999999999996</v>
      </c>
      <c r="N73" s="28">
        <v>4162</v>
      </c>
      <c r="O73" s="39">
        <v>1734750</v>
      </c>
      <c r="P73" s="40">
        <v>1.8120460714547721E-2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44833</v>
      </c>
      <c r="E74" s="37">
        <v>3311.4</v>
      </c>
      <c r="F74" s="37">
        <v>3278.1833333333329</v>
      </c>
      <c r="G74" s="38">
        <v>3202.4166666666661</v>
      </c>
      <c r="H74" s="38">
        <v>3093.4333333333329</v>
      </c>
      <c r="I74" s="38">
        <v>3017.6666666666661</v>
      </c>
      <c r="J74" s="38">
        <v>3387.1666666666661</v>
      </c>
      <c r="K74" s="38">
        <v>3462.9333333333334</v>
      </c>
      <c r="L74" s="38">
        <v>3571.9166666666661</v>
      </c>
      <c r="M74" s="28">
        <v>3353.95</v>
      </c>
      <c r="N74" s="28">
        <v>3169.2</v>
      </c>
      <c r="O74" s="39">
        <v>3358250</v>
      </c>
      <c r="P74" s="40">
        <v>-3.7419743178170144E-2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1919.55</v>
      </c>
      <c r="F75" s="37">
        <v>1879.7666666666667</v>
      </c>
      <c r="G75" s="38">
        <v>1805.5333333333333</v>
      </c>
      <c r="H75" s="38">
        <v>1691.5166666666667</v>
      </c>
      <c r="I75" s="38">
        <v>1617.2833333333333</v>
      </c>
      <c r="J75" s="38">
        <v>1993.7833333333333</v>
      </c>
      <c r="K75" s="38">
        <v>2068.0166666666664</v>
      </c>
      <c r="L75" s="38">
        <v>2182.0333333333333</v>
      </c>
      <c r="M75" s="28">
        <v>1954</v>
      </c>
      <c r="N75" s="28">
        <v>1765.75</v>
      </c>
      <c r="O75" s="39">
        <v>1767150</v>
      </c>
      <c r="P75" s="40">
        <v>8.2182553048164367E-2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160.5</v>
      </c>
      <c r="F76" s="37">
        <v>159.73333333333335</v>
      </c>
      <c r="G76" s="38">
        <v>157.91666666666669</v>
      </c>
      <c r="H76" s="38">
        <v>155.33333333333334</v>
      </c>
      <c r="I76" s="38">
        <v>153.51666666666668</v>
      </c>
      <c r="J76" s="38">
        <v>162.31666666666669</v>
      </c>
      <c r="K76" s="38">
        <v>164.13333333333335</v>
      </c>
      <c r="L76" s="38">
        <v>166.7166666666667</v>
      </c>
      <c r="M76" s="28">
        <v>161.55000000000001</v>
      </c>
      <c r="N76" s="28">
        <v>157.15</v>
      </c>
      <c r="O76" s="39">
        <v>23360400</v>
      </c>
      <c r="P76" s="40">
        <v>9.3327111525898267E-3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113.55</v>
      </c>
      <c r="F77" s="37">
        <v>112.56666666666666</v>
      </c>
      <c r="G77" s="38">
        <v>110.98333333333332</v>
      </c>
      <c r="H77" s="38">
        <v>108.41666666666666</v>
      </c>
      <c r="I77" s="38">
        <v>106.83333333333331</v>
      </c>
      <c r="J77" s="38">
        <v>115.13333333333333</v>
      </c>
      <c r="K77" s="38">
        <v>116.71666666666667</v>
      </c>
      <c r="L77" s="38">
        <v>119.28333333333333</v>
      </c>
      <c r="M77" s="28">
        <v>114.15</v>
      </c>
      <c r="N77" s="28">
        <v>110</v>
      </c>
      <c r="O77" s="39">
        <v>85950000</v>
      </c>
      <c r="P77" s="40">
        <v>-1.5012606005042402E-2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105.95</v>
      </c>
      <c r="F78" s="37">
        <v>104.65000000000002</v>
      </c>
      <c r="G78" s="38">
        <v>102.95000000000005</v>
      </c>
      <c r="H78" s="38">
        <v>99.950000000000031</v>
      </c>
      <c r="I78" s="38">
        <v>98.250000000000057</v>
      </c>
      <c r="J78" s="38">
        <v>107.65000000000003</v>
      </c>
      <c r="K78" s="38">
        <v>109.35</v>
      </c>
      <c r="L78" s="38">
        <v>112.35000000000002</v>
      </c>
      <c r="M78" s="28">
        <v>106.35</v>
      </c>
      <c r="N78" s="28">
        <v>101.65</v>
      </c>
      <c r="O78" s="39">
        <v>15901600</v>
      </c>
      <c r="P78" s="40">
        <v>3.939592908732764E-3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134.80000000000001</v>
      </c>
      <c r="F79" s="37">
        <v>134.20000000000002</v>
      </c>
      <c r="G79" s="38">
        <v>133.40000000000003</v>
      </c>
      <c r="H79" s="38">
        <v>132.00000000000003</v>
      </c>
      <c r="I79" s="38">
        <v>131.20000000000005</v>
      </c>
      <c r="J79" s="38">
        <v>135.60000000000002</v>
      </c>
      <c r="K79" s="38">
        <v>136.40000000000003</v>
      </c>
      <c r="L79" s="38">
        <v>137.80000000000001</v>
      </c>
      <c r="M79" s="28">
        <v>135</v>
      </c>
      <c r="N79" s="28">
        <v>132.80000000000001</v>
      </c>
      <c r="O79" s="39">
        <v>44902100</v>
      </c>
      <c r="P79" s="40">
        <v>-1.7091734543997865E-2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371.45</v>
      </c>
      <c r="F80" s="37">
        <v>368.01666666666665</v>
      </c>
      <c r="G80" s="38">
        <v>362.13333333333333</v>
      </c>
      <c r="H80" s="38">
        <v>352.81666666666666</v>
      </c>
      <c r="I80" s="38">
        <v>346.93333333333334</v>
      </c>
      <c r="J80" s="38">
        <v>377.33333333333331</v>
      </c>
      <c r="K80" s="38">
        <v>383.21666666666664</v>
      </c>
      <c r="L80" s="38">
        <v>392.5333333333333</v>
      </c>
      <c r="M80" s="28">
        <v>373.9</v>
      </c>
      <c r="N80" s="28">
        <v>358.7</v>
      </c>
      <c r="O80" s="39">
        <v>8060350</v>
      </c>
      <c r="P80" s="40">
        <v>-1.4066676044450697E-2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34.700000000000003</v>
      </c>
      <c r="F81" s="37">
        <v>34.616666666666667</v>
      </c>
      <c r="G81" s="38">
        <v>34.333333333333336</v>
      </c>
      <c r="H81" s="38">
        <v>33.966666666666669</v>
      </c>
      <c r="I81" s="38">
        <v>33.683333333333337</v>
      </c>
      <c r="J81" s="38">
        <v>34.983333333333334</v>
      </c>
      <c r="K81" s="38">
        <v>35.266666666666666</v>
      </c>
      <c r="L81" s="38">
        <v>35.633333333333333</v>
      </c>
      <c r="M81" s="28">
        <v>34.9</v>
      </c>
      <c r="N81" s="28">
        <v>34.25</v>
      </c>
      <c r="O81" s="39">
        <v>120735000</v>
      </c>
      <c r="P81" s="40">
        <v>3.1923076923076922E-2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721.65</v>
      </c>
      <c r="F82" s="37">
        <v>718.91666666666663</v>
      </c>
      <c r="G82" s="38">
        <v>710.93333333333328</v>
      </c>
      <c r="H82" s="38">
        <v>700.2166666666667</v>
      </c>
      <c r="I82" s="38">
        <v>692.23333333333335</v>
      </c>
      <c r="J82" s="38">
        <v>729.63333333333321</v>
      </c>
      <c r="K82" s="38">
        <v>737.61666666666656</v>
      </c>
      <c r="L82" s="38">
        <v>748.33333333333314</v>
      </c>
      <c r="M82" s="28">
        <v>726.9</v>
      </c>
      <c r="N82" s="28">
        <v>708.2</v>
      </c>
      <c r="O82" s="39">
        <v>5010200</v>
      </c>
      <c r="P82" s="40">
        <v>-1.432225063938619E-2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911.1</v>
      </c>
      <c r="F83" s="37">
        <v>904.48333333333323</v>
      </c>
      <c r="G83" s="38">
        <v>891.31666666666649</v>
      </c>
      <c r="H83" s="38">
        <v>871.5333333333333</v>
      </c>
      <c r="I83" s="38">
        <v>858.36666666666656</v>
      </c>
      <c r="J83" s="38">
        <v>924.26666666666642</v>
      </c>
      <c r="K83" s="38">
        <v>937.43333333333317</v>
      </c>
      <c r="L83" s="38">
        <v>957.21666666666636</v>
      </c>
      <c r="M83" s="28">
        <v>917.65</v>
      </c>
      <c r="N83" s="28">
        <v>884.7</v>
      </c>
      <c r="O83" s="39">
        <v>6072000</v>
      </c>
      <c r="P83" s="40">
        <v>2.308340353833193E-2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1352.4</v>
      </c>
      <c r="F84" s="37">
        <v>1356.3166666666668</v>
      </c>
      <c r="G84" s="38">
        <v>1341.2333333333336</v>
      </c>
      <c r="H84" s="38">
        <v>1330.0666666666668</v>
      </c>
      <c r="I84" s="38">
        <v>1314.9833333333336</v>
      </c>
      <c r="J84" s="38">
        <v>1367.4833333333336</v>
      </c>
      <c r="K84" s="38">
        <v>1382.5666666666671</v>
      </c>
      <c r="L84" s="38">
        <v>1393.7333333333336</v>
      </c>
      <c r="M84" s="28">
        <v>1371.4</v>
      </c>
      <c r="N84" s="28">
        <v>1345.15</v>
      </c>
      <c r="O84" s="39">
        <v>3724825</v>
      </c>
      <c r="P84" s="40">
        <v>1.8936699857752488E-2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44833</v>
      </c>
      <c r="E85" s="37">
        <v>303.45</v>
      </c>
      <c r="F85" s="37">
        <v>305.23333333333329</v>
      </c>
      <c r="G85" s="38">
        <v>299.86666666666656</v>
      </c>
      <c r="H85" s="38">
        <v>296.28333333333325</v>
      </c>
      <c r="I85" s="38">
        <v>290.91666666666652</v>
      </c>
      <c r="J85" s="38">
        <v>308.81666666666661</v>
      </c>
      <c r="K85" s="38">
        <v>314.18333333333328</v>
      </c>
      <c r="L85" s="38">
        <v>317.76666666666665</v>
      </c>
      <c r="M85" s="28">
        <v>310.60000000000002</v>
      </c>
      <c r="N85" s="28">
        <v>301.64999999999998</v>
      </c>
      <c r="O85" s="39">
        <v>9272000</v>
      </c>
      <c r="P85" s="40">
        <v>-1.5293118096856415E-2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1668.55</v>
      </c>
      <c r="F86" s="37">
        <v>1659.25</v>
      </c>
      <c r="G86" s="38">
        <v>1631.75</v>
      </c>
      <c r="H86" s="38">
        <v>1594.95</v>
      </c>
      <c r="I86" s="38">
        <v>1567.45</v>
      </c>
      <c r="J86" s="38">
        <v>1696.05</v>
      </c>
      <c r="K86" s="38">
        <v>1723.55</v>
      </c>
      <c r="L86" s="38">
        <v>1760.35</v>
      </c>
      <c r="M86" s="28">
        <v>1686.75</v>
      </c>
      <c r="N86" s="28">
        <v>1622.45</v>
      </c>
      <c r="O86" s="39">
        <v>8365225</v>
      </c>
      <c r="P86" s="40">
        <v>-6.767807794258643E-3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237.55</v>
      </c>
      <c r="F87" s="37">
        <v>236.76666666666665</v>
      </c>
      <c r="G87" s="38">
        <v>234.83333333333331</v>
      </c>
      <c r="H87" s="38">
        <v>232.11666666666667</v>
      </c>
      <c r="I87" s="38">
        <v>230.18333333333334</v>
      </c>
      <c r="J87" s="38">
        <v>239.48333333333329</v>
      </c>
      <c r="K87" s="38">
        <v>241.41666666666663</v>
      </c>
      <c r="L87" s="38">
        <v>244.13333333333327</v>
      </c>
      <c r="M87" s="28">
        <v>238.7</v>
      </c>
      <c r="N87" s="28">
        <v>234.05</v>
      </c>
      <c r="O87" s="39">
        <v>3772500</v>
      </c>
      <c r="P87" s="40">
        <v>-1.2434554973821989E-2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459.4</v>
      </c>
      <c r="F88" s="37">
        <v>454.2833333333333</v>
      </c>
      <c r="G88" s="38">
        <v>445.16666666666663</v>
      </c>
      <c r="H88" s="38">
        <v>430.93333333333334</v>
      </c>
      <c r="I88" s="38">
        <v>421.81666666666666</v>
      </c>
      <c r="J88" s="38">
        <v>468.51666666666659</v>
      </c>
      <c r="K88" s="38">
        <v>477.63333333333327</v>
      </c>
      <c r="L88" s="38">
        <v>491.86666666666656</v>
      </c>
      <c r="M88" s="28">
        <v>463.4</v>
      </c>
      <c r="N88" s="28">
        <v>440.05</v>
      </c>
      <c r="O88" s="39">
        <v>5358750</v>
      </c>
      <c r="P88" s="40">
        <v>-1.8543956043956044E-2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2301.85</v>
      </c>
      <c r="F89" s="37">
        <v>2288.5833333333335</v>
      </c>
      <c r="G89" s="38">
        <v>2248.2666666666669</v>
      </c>
      <c r="H89" s="38">
        <v>2194.6833333333334</v>
      </c>
      <c r="I89" s="38">
        <v>2154.3666666666668</v>
      </c>
      <c r="J89" s="38">
        <v>2342.166666666667</v>
      </c>
      <c r="K89" s="38">
        <v>2382.4833333333336</v>
      </c>
      <c r="L89" s="38">
        <v>2436.0666666666671</v>
      </c>
      <c r="M89" s="28">
        <v>2328.9</v>
      </c>
      <c r="N89" s="28">
        <v>2235</v>
      </c>
      <c r="O89" s="39">
        <v>3185825</v>
      </c>
      <c r="P89" s="40">
        <v>3.2004923834436066E-2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1347.7</v>
      </c>
      <c r="F90" s="37">
        <v>1331.25</v>
      </c>
      <c r="G90" s="38">
        <v>1311.5</v>
      </c>
      <c r="H90" s="38">
        <v>1275.3</v>
      </c>
      <c r="I90" s="38">
        <v>1255.55</v>
      </c>
      <c r="J90" s="38">
        <v>1367.45</v>
      </c>
      <c r="K90" s="38">
        <v>1387.2</v>
      </c>
      <c r="L90" s="38">
        <v>1423.4</v>
      </c>
      <c r="M90" s="28">
        <v>1351</v>
      </c>
      <c r="N90" s="28">
        <v>1295.05</v>
      </c>
      <c r="O90" s="39">
        <v>4527000</v>
      </c>
      <c r="P90" s="40">
        <v>3.2030092328735896E-2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920.55</v>
      </c>
      <c r="F91" s="37">
        <v>916.36666666666667</v>
      </c>
      <c r="G91" s="38">
        <v>907.93333333333339</v>
      </c>
      <c r="H91" s="38">
        <v>895.31666666666672</v>
      </c>
      <c r="I91" s="38">
        <v>886.88333333333344</v>
      </c>
      <c r="J91" s="38">
        <v>928.98333333333335</v>
      </c>
      <c r="K91" s="38">
        <v>937.41666666666652</v>
      </c>
      <c r="L91" s="38">
        <v>950.0333333333333</v>
      </c>
      <c r="M91" s="28">
        <v>924.8</v>
      </c>
      <c r="N91" s="28">
        <v>903.75</v>
      </c>
      <c r="O91" s="39">
        <v>20253800</v>
      </c>
      <c r="P91" s="40">
        <v>-1.2426648256817397E-3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2376.8000000000002</v>
      </c>
      <c r="F92" s="37">
        <v>2373.2333333333336</v>
      </c>
      <c r="G92" s="38">
        <v>2355.5666666666671</v>
      </c>
      <c r="H92" s="38">
        <v>2334.3333333333335</v>
      </c>
      <c r="I92" s="38">
        <v>2316.666666666667</v>
      </c>
      <c r="J92" s="38">
        <v>2394.4666666666672</v>
      </c>
      <c r="K92" s="38">
        <v>2412.1333333333332</v>
      </c>
      <c r="L92" s="38">
        <v>2433.3666666666672</v>
      </c>
      <c r="M92" s="28">
        <v>2390.9</v>
      </c>
      <c r="N92" s="28">
        <v>2352</v>
      </c>
      <c r="O92" s="39">
        <v>18393300</v>
      </c>
      <c r="P92" s="40">
        <v>-2.018393423944006E-3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2051.4</v>
      </c>
      <c r="F93" s="37">
        <v>2055.4833333333331</v>
      </c>
      <c r="G93" s="38">
        <v>2035.9666666666662</v>
      </c>
      <c r="H93" s="38">
        <v>2020.5333333333331</v>
      </c>
      <c r="I93" s="38">
        <v>2001.0166666666662</v>
      </c>
      <c r="J93" s="38">
        <v>2070.9166666666661</v>
      </c>
      <c r="K93" s="38">
        <v>2090.4333333333334</v>
      </c>
      <c r="L93" s="38">
        <v>2105.8666666666663</v>
      </c>
      <c r="M93" s="28">
        <v>2075</v>
      </c>
      <c r="N93" s="28">
        <v>2040.05</v>
      </c>
      <c r="O93" s="39">
        <v>2112000</v>
      </c>
      <c r="P93" s="40">
        <v>4.2654028436018961E-2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1448</v>
      </c>
      <c r="F94" s="37">
        <v>1446.5666666666666</v>
      </c>
      <c r="G94" s="38">
        <v>1438.7833333333333</v>
      </c>
      <c r="H94" s="38">
        <v>1429.5666666666666</v>
      </c>
      <c r="I94" s="38">
        <v>1421.7833333333333</v>
      </c>
      <c r="J94" s="38">
        <v>1455.7833333333333</v>
      </c>
      <c r="K94" s="38">
        <v>1463.5666666666666</v>
      </c>
      <c r="L94" s="38">
        <v>1472.7833333333333</v>
      </c>
      <c r="M94" s="28">
        <v>1454.35</v>
      </c>
      <c r="N94" s="28">
        <v>1437.35</v>
      </c>
      <c r="O94" s="39">
        <v>58599750</v>
      </c>
      <c r="P94" s="40">
        <v>9.9435049670129668E-3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564.4</v>
      </c>
      <c r="F95" s="37">
        <v>562.84999999999991</v>
      </c>
      <c r="G95" s="38">
        <v>558.14999999999986</v>
      </c>
      <c r="H95" s="38">
        <v>551.9</v>
      </c>
      <c r="I95" s="38">
        <v>547.19999999999993</v>
      </c>
      <c r="J95" s="38">
        <v>569.0999999999998</v>
      </c>
      <c r="K95" s="38">
        <v>573.79999999999984</v>
      </c>
      <c r="L95" s="38">
        <v>580.04999999999973</v>
      </c>
      <c r="M95" s="28">
        <v>567.54999999999995</v>
      </c>
      <c r="N95" s="28">
        <v>556.6</v>
      </c>
      <c r="O95" s="39">
        <v>22506000</v>
      </c>
      <c r="P95" s="40">
        <v>7.6832151300236405E-3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2838.25</v>
      </c>
      <c r="F96" s="37">
        <v>2820.8166666666671</v>
      </c>
      <c r="G96" s="38">
        <v>2796.6333333333341</v>
      </c>
      <c r="H96" s="38">
        <v>2755.0166666666669</v>
      </c>
      <c r="I96" s="38">
        <v>2730.8333333333339</v>
      </c>
      <c r="J96" s="38">
        <v>2862.4333333333343</v>
      </c>
      <c r="K96" s="38">
        <v>2886.6166666666677</v>
      </c>
      <c r="L96" s="38">
        <v>2928.2333333333345</v>
      </c>
      <c r="M96" s="28">
        <v>2845</v>
      </c>
      <c r="N96" s="28">
        <v>2779.2</v>
      </c>
      <c r="O96" s="39">
        <v>3274800</v>
      </c>
      <c r="P96" s="40">
        <v>3.7701149425287358E-3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432.2</v>
      </c>
      <c r="F97" s="37">
        <v>429.84999999999997</v>
      </c>
      <c r="G97" s="38">
        <v>424.29999999999995</v>
      </c>
      <c r="H97" s="38">
        <v>416.4</v>
      </c>
      <c r="I97" s="38">
        <v>410.84999999999997</v>
      </c>
      <c r="J97" s="38">
        <v>437.74999999999994</v>
      </c>
      <c r="K97" s="38">
        <v>443.3</v>
      </c>
      <c r="L97" s="38">
        <v>451.19999999999993</v>
      </c>
      <c r="M97" s="28">
        <v>435.4</v>
      </c>
      <c r="N97" s="28">
        <v>421.95</v>
      </c>
      <c r="O97" s="39">
        <v>23263000</v>
      </c>
      <c r="P97" s="40">
        <v>-2.4917766863425405E-2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118.5</v>
      </c>
      <c r="F98" s="37">
        <v>117.39999999999999</v>
      </c>
      <c r="G98" s="38">
        <v>113.39999999999998</v>
      </c>
      <c r="H98" s="38">
        <v>108.29999999999998</v>
      </c>
      <c r="I98" s="38">
        <v>104.29999999999997</v>
      </c>
      <c r="J98" s="38">
        <v>122.49999999999999</v>
      </c>
      <c r="K98" s="38">
        <v>126.50000000000001</v>
      </c>
      <c r="L98" s="38">
        <v>131.6</v>
      </c>
      <c r="M98" s="28">
        <v>121.4</v>
      </c>
      <c r="N98" s="28">
        <v>112.3</v>
      </c>
      <c r="O98" s="39">
        <v>18838300</v>
      </c>
      <c r="P98" s="40">
        <v>0.15350184307530279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241.1</v>
      </c>
      <c r="F99" s="37">
        <v>240.45000000000002</v>
      </c>
      <c r="G99" s="38">
        <v>238.65000000000003</v>
      </c>
      <c r="H99" s="38">
        <v>236.20000000000002</v>
      </c>
      <c r="I99" s="38">
        <v>234.40000000000003</v>
      </c>
      <c r="J99" s="38">
        <v>242.90000000000003</v>
      </c>
      <c r="K99" s="38">
        <v>244.70000000000005</v>
      </c>
      <c r="L99" s="38">
        <v>247.15000000000003</v>
      </c>
      <c r="M99" s="28">
        <v>242.25</v>
      </c>
      <c r="N99" s="28">
        <v>238</v>
      </c>
      <c r="O99" s="39">
        <v>17147700</v>
      </c>
      <c r="P99" s="40">
        <v>-3.9209535759096616E-3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2590.4499999999998</v>
      </c>
      <c r="F100" s="37">
        <v>2589.9500000000003</v>
      </c>
      <c r="G100" s="38">
        <v>2563.4000000000005</v>
      </c>
      <c r="H100" s="38">
        <v>2536.3500000000004</v>
      </c>
      <c r="I100" s="38">
        <v>2509.8000000000006</v>
      </c>
      <c r="J100" s="38">
        <v>2617.0000000000005</v>
      </c>
      <c r="K100" s="38">
        <v>2643.5500000000006</v>
      </c>
      <c r="L100" s="38">
        <v>2670.6000000000004</v>
      </c>
      <c r="M100" s="28">
        <v>2616.5</v>
      </c>
      <c r="N100" s="28">
        <v>2562.9</v>
      </c>
      <c r="O100" s="39">
        <v>9208800</v>
      </c>
      <c r="P100" s="40">
        <v>-1.3029315960912051E-4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42994.400000000001</v>
      </c>
      <c r="F101" s="37">
        <v>42828.133333333331</v>
      </c>
      <c r="G101" s="38">
        <v>42307.266666666663</v>
      </c>
      <c r="H101" s="38">
        <v>41620.133333333331</v>
      </c>
      <c r="I101" s="38">
        <v>41099.266666666663</v>
      </c>
      <c r="J101" s="38">
        <v>43515.266666666663</v>
      </c>
      <c r="K101" s="38">
        <v>44036.133333333331</v>
      </c>
      <c r="L101" s="38">
        <v>44723.266666666663</v>
      </c>
      <c r="M101" s="28">
        <v>43349</v>
      </c>
      <c r="N101" s="28">
        <v>42141</v>
      </c>
      <c r="O101" s="39">
        <v>9780</v>
      </c>
      <c r="P101" s="40">
        <v>-6.0975609756097563E-3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135.35</v>
      </c>
      <c r="F102" s="37">
        <v>133.43333333333334</v>
      </c>
      <c r="G102" s="38">
        <v>130.86666666666667</v>
      </c>
      <c r="H102" s="38">
        <v>126.38333333333333</v>
      </c>
      <c r="I102" s="38">
        <v>123.81666666666666</v>
      </c>
      <c r="J102" s="38">
        <v>137.91666666666669</v>
      </c>
      <c r="K102" s="38">
        <v>140.48333333333335</v>
      </c>
      <c r="L102" s="38">
        <v>144.9666666666667</v>
      </c>
      <c r="M102" s="28">
        <v>136</v>
      </c>
      <c r="N102" s="28">
        <v>128.94999999999999</v>
      </c>
      <c r="O102" s="39">
        <v>36836000</v>
      </c>
      <c r="P102" s="40">
        <v>-1.1803841613907072E-2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860.7</v>
      </c>
      <c r="F103" s="37">
        <v>858.65</v>
      </c>
      <c r="G103" s="38">
        <v>853.55</v>
      </c>
      <c r="H103" s="38">
        <v>846.4</v>
      </c>
      <c r="I103" s="38">
        <v>841.3</v>
      </c>
      <c r="J103" s="38">
        <v>865.8</v>
      </c>
      <c r="K103" s="38">
        <v>870.90000000000009</v>
      </c>
      <c r="L103" s="38">
        <v>878.05</v>
      </c>
      <c r="M103" s="28">
        <v>863.75</v>
      </c>
      <c r="N103" s="28">
        <v>851.5</v>
      </c>
      <c r="O103" s="39">
        <v>86047500</v>
      </c>
      <c r="P103" s="40">
        <v>-1.9229865061827073E-2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1262.25</v>
      </c>
      <c r="F104" s="37">
        <v>1253.7333333333333</v>
      </c>
      <c r="G104" s="38">
        <v>1233.4666666666667</v>
      </c>
      <c r="H104" s="38">
        <v>1204.6833333333334</v>
      </c>
      <c r="I104" s="38">
        <v>1184.4166666666667</v>
      </c>
      <c r="J104" s="38">
        <v>1282.5166666666667</v>
      </c>
      <c r="K104" s="38">
        <v>1302.7833333333335</v>
      </c>
      <c r="L104" s="38">
        <v>1331.5666666666666</v>
      </c>
      <c r="M104" s="28">
        <v>1274</v>
      </c>
      <c r="N104" s="28">
        <v>1224.95</v>
      </c>
      <c r="O104" s="39">
        <v>3798650</v>
      </c>
      <c r="P104" s="40">
        <v>-1.1611190976445869E-2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577.75</v>
      </c>
      <c r="F105" s="37">
        <v>577.51666666666665</v>
      </c>
      <c r="G105" s="38">
        <v>572.5333333333333</v>
      </c>
      <c r="H105" s="38">
        <v>567.31666666666661</v>
      </c>
      <c r="I105" s="38">
        <v>562.33333333333326</v>
      </c>
      <c r="J105" s="38">
        <v>582.73333333333335</v>
      </c>
      <c r="K105" s="38">
        <v>587.7166666666667</v>
      </c>
      <c r="L105" s="38">
        <v>592.93333333333339</v>
      </c>
      <c r="M105" s="28">
        <v>582.5</v>
      </c>
      <c r="N105" s="28">
        <v>572.29999999999995</v>
      </c>
      <c r="O105" s="39">
        <v>8148000</v>
      </c>
      <c r="P105" s="40">
        <v>2.8203672155971984E-2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8.9499999999999993</v>
      </c>
      <c r="F106" s="37">
        <v>8.9666666666666668</v>
      </c>
      <c r="G106" s="38">
        <v>8.8333333333333339</v>
      </c>
      <c r="H106" s="38">
        <v>8.7166666666666668</v>
      </c>
      <c r="I106" s="38">
        <v>8.5833333333333339</v>
      </c>
      <c r="J106" s="38">
        <v>9.0833333333333339</v>
      </c>
      <c r="K106" s="38">
        <v>9.2166666666666668</v>
      </c>
      <c r="L106" s="38">
        <v>9.3333333333333339</v>
      </c>
      <c r="M106" s="28">
        <v>9.1</v>
      </c>
      <c r="N106" s="28">
        <v>8.85</v>
      </c>
      <c r="O106" s="39">
        <v>615790000</v>
      </c>
      <c r="P106" s="40">
        <v>6.1763696671623012E-3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68.75</v>
      </c>
      <c r="F107" s="37">
        <v>67.683333333333323</v>
      </c>
      <c r="G107" s="38">
        <v>65.166666666666643</v>
      </c>
      <c r="H107" s="38">
        <v>61.583333333333314</v>
      </c>
      <c r="I107" s="38">
        <v>59.066666666666634</v>
      </c>
      <c r="J107" s="38">
        <v>71.266666666666652</v>
      </c>
      <c r="K107" s="38">
        <v>73.783333333333331</v>
      </c>
      <c r="L107" s="38">
        <v>77.36666666666666</v>
      </c>
      <c r="M107" s="28">
        <v>70.2</v>
      </c>
      <c r="N107" s="28">
        <v>64.099999999999994</v>
      </c>
      <c r="O107" s="39">
        <v>122590000</v>
      </c>
      <c r="P107" s="40">
        <v>2.5171433350058538E-2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48.8</v>
      </c>
      <c r="F108" s="37">
        <v>48</v>
      </c>
      <c r="G108" s="38">
        <v>47</v>
      </c>
      <c r="H108" s="38">
        <v>45.2</v>
      </c>
      <c r="I108" s="38">
        <v>44.2</v>
      </c>
      <c r="J108" s="38">
        <v>49.8</v>
      </c>
      <c r="K108" s="38">
        <v>50.8</v>
      </c>
      <c r="L108" s="38">
        <v>52.599999999999994</v>
      </c>
      <c r="M108" s="28">
        <v>49</v>
      </c>
      <c r="N108" s="28">
        <v>46.2</v>
      </c>
      <c r="O108" s="39">
        <v>154635000</v>
      </c>
      <c r="P108" s="40">
        <v>1.5765100009853188E-2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158.6</v>
      </c>
      <c r="F109" s="37">
        <v>158.1</v>
      </c>
      <c r="G109" s="38">
        <v>156.04999999999998</v>
      </c>
      <c r="H109" s="38">
        <v>153.5</v>
      </c>
      <c r="I109" s="38">
        <v>151.44999999999999</v>
      </c>
      <c r="J109" s="38">
        <v>160.64999999999998</v>
      </c>
      <c r="K109" s="38">
        <v>162.69999999999999</v>
      </c>
      <c r="L109" s="38">
        <v>165.24999999999997</v>
      </c>
      <c r="M109" s="28">
        <v>160.15</v>
      </c>
      <c r="N109" s="28">
        <v>155.55000000000001</v>
      </c>
      <c r="O109" s="39">
        <v>59850000</v>
      </c>
      <c r="P109" s="40">
        <v>2.8905366344099534E-3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416.6</v>
      </c>
      <c r="F110" s="37">
        <v>413.43333333333334</v>
      </c>
      <c r="G110" s="38">
        <v>409.41666666666669</v>
      </c>
      <c r="H110" s="38">
        <v>402.23333333333335</v>
      </c>
      <c r="I110" s="38">
        <v>398.2166666666667</v>
      </c>
      <c r="J110" s="38">
        <v>420.61666666666667</v>
      </c>
      <c r="K110" s="38">
        <v>424.63333333333333</v>
      </c>
      <c r="L110" s="38">
        <v>431.81666666666666</v>
      </c>
      <c r="M110" s="28">
        <v>417.45</v>
      </c>
      <c r="N110" s="28">
        <v>406.25</v>
      </c>
      <c r="O110" s="39">
        <v>13356750</v>
      </c>
      <c r="P110" s="40">
        <v>2.0631318341242004E-3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283.7</v>
      </c>
      <c r="F111" s="37">
        <v>281.48333333333335</v>
      </c>
      <c r="G111" s="38">
        <v>277.26666666666671</v>
      </c>
      <c r="H111" s="38">
        <v>270.83333333333337</v>
      </c>
      <c r="I111" s="38">
        <v>266.61666666666673</v>
      </c>
      <c r="J111" s="38">
        <v>287.91666666666669</v>
      </c>
      <c r="K111" s="38">
        <v>292.13333333333338</v>
      </c>
      <c r="L111" s="38">
        <v>298.56666666666666</v>
      </c>
      <c r="M111" s="28">
        <v>285.7</v>
      </c>
      <c r="N111" s="28">
        <v>275.05</v>
      </c>
      <c r="O111" s="39">
        <v>23098346</v>
      </c>
      <c r="P111" s="40">
        <v>-3.6433032616238724E-3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217.95</v>
      </c>
      <c r="F112" s="37">
        <v>213.70000000000002</v>
      </c>
      <c r="G112" s="38">
        <v>208.25000000000003</v>
      </c>
      <c r="H112" s="38">
        <v>198.55</v>
      </c>
      <c r="I112" s="38">
        <v>193.10000000000002</v>
      </c>
      <c r="J112" s="38">
        <v>223.40000000000003</v>
      </c>
      <c r="K112" s="38">
        <v>228.85000000000002</v>
      </c>
      <c r="L112" s="38">
        <v>238.55000000000004</v>
      </c>
      <c r="M112" s="28">
        <v>219.15</v>
      </c>
      <c r="N112" s="28">
        <v>204</v>
      </c>
      <c r="O112" s="39">
        <v>13380600</v>
      </c>
      <c r="P112" s="40">
        <v>0.12509144111192391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4425.3500000000004</v>
      </c>
      <c r="F113" s="37">
        <v>4376.7833333333328</v>
      </c>
      <c r="G113" s="38">
        <v>4278.6166666666659</v>
      </c>
      <c r="H113" s="38">
        <v>4131.8833333333332</v>
      </c>
      <c r="I113" s="38">
        <v>4033.7166666666662</v>
      </c>
      <c r="J113" s="38">
        <v>4523.5166666666655</v>
      </c>
      <c r="K113" s="38">
        <v>4621.6833333333334</v>
      </c>
      <c r="L113" s="38">
        <v>4768.4166666666652</v>
      </c>
      <c r="M113" s="28">
        <v>4474.95</v>
      </c>
      <c r="N113" s="28">
        <v>4230.05</v>
      </c>
      <c r="O113" s="39">
        <v>345750</v>
      </c>
      <c r="P113" s="40">
        <v>4.5351473922902494E-2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1965.3</v>
      </c>
      <c r="F114" s="37">
        <v>1969.9333333333334</v>
      </c>
      <c r="G114" s="38">
        <v>1950.8166666666668</v>
      </c>
      <c r="H114" s="38">
        <v>1936.3333333333335</v>
      </c>
      <c r="I114" s="38">
        <v>1917.2166666666669</v>
      </c>
      <c r="J114" s="38">
        <v>1984.4166666666667</v>
      </c>
      <c r="K114" s="38">
        <v>2003.5333333333335</v>
      </c>
      <c r="L114" s="38">
        <v>2018.0166666666667</v>
      </c>
      <c r="M114" s="28">
        <v>1989.05</v>
      </c>
      <c r="N114" s="28">
        <v>1955.45</v>
      </c>
      <c r="O114" s="39">
        <v>2234100</v>
      </c>
      <c r="P114" s="40">
        <v>-4.0123044001604919E-3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1062.75</v>
      </c>
      <c r="F115" s="37">
        <v>1058.6833333333334</v>
      </c>
      <c r="G115" s="38">
        <v>1049.5166666666669</v>
      </c>
      <c r="H115" s="38">
        <v>1036.2833333333335</v>
      </c>
      <c r="I115" s="38">
        <v>1027.116666666667</v>
      </c>
      <c r="J115" s="38">
        <v>1071.9166666666667</v>
      </c>
      <c r="K115" s="38">
        <v>1081.0833333333333</v>
      </c>
      <c r="L115" s="38">
        <v>1094.3166666666666</v>
      </c>
      <c r="M115" s="28">
        <v>1067.8499999999999</v>
      </c>
      <c r="N115" s="28">
        <v>1045.45</v>
      </c>
      <c r="O115" s="39">
        <v>20337300</v>
      </c>
      <c r="P115" s="40">
        <v>-2.8294990324661363E-2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198.45</v>
      </c>
      <c r="F116" s="37">
        <v>198.98333333333332</v>
      </c>
      <c r="G116" s="38">
        <v>197.36666666666665</v>
      </c>
      <c r="H116" s="38">
        <v>196.28333333333333</v>
      </c>
      <c r="I116" s="38">
        <v>194.66666666666666</v>
      </c>
      <c r="J116" s="38">
        <v>200.06666666666663</v>
      </c>
      <c r="K116" s="38">
        <v>201.68333333333331</v>
      </c>
      <c r="L116" s="38">
        <v>202.76666666666662</v>
      </c>
      <c r="M116" s="28">
        <v>200.6</v>
      </c>
      <c r="N116" s="28">
        <v>197.9</v>
      </c>
      <c r="O116" s="39">
        <v>16321200</v>
      </c>
      <c r="P116" s="40">
        <v>-4.4406490179333905E-3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1465.75</v>
      </c>
      <c r="F117" s="37">
        <v>1467.95</v>
      </c>
      <c r="G117" s="38">
        <v>1455.9</v>
      </c>
      <c r="H117" s="38">
        <v>1446.05</v>
      </c>
      <c r="I117" s="38">
        <v>1434</v>
      </c>
      <c r="J117" s="38">
        <v>1477.8000000000002</v>
      </c>
      <c r="K117" s="38">
        <v>1489.85</v>
      </c>
      <c r="L117" s="38">
        <v>1499.7000000000003</v>
      </c>
      <c r="M117" s="28">
        <v>1480</v>
      </c>
      <c r="N117" s="28">
        <v>1458.1</v>
      </c>
      <c r="O117" s="39">
        <v>37496700</v>
      </c>
      <c r="P117" s="40">
        <v>5.0036544487663086E-2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585.04999999999995</v>
      </c>
      <c r="F118" s="37">
        <v>582.93333333333328</v>
      </c>
      <c r="G118" s="38">
        <v>574.31666666666661</v>
      </c>
      <c r="H118" s="38">
        <v>563.58333333333337</v>
      </c>
      <c r="I118" s="38">
        <v>554.9666666666667</v>
      </c>
      <c r="J118" s="38">
        <v>593.66666666666652</v>
      </c>
      <c r="K118" s="38">
        <v>602.28333333333308</v>
      </c>
      <c r="L118" s="38">
        <v>613.01666666666642</v>
      </c>
      <c r="M118" s="28">
        <v>591.54999999999995</v>
      </c>
      <c r="N118" s="28">
        <v>572.20000000000005</v>
      </c>
      <c r="O118" s="39">
        <v>1904250</v>
      </c>
      <c r="P118" s="40">
        <v>-5.483744614179397E-3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71.5</v>
      </c>
      <c r="F119" s="37">
        <v>71.166666666666671</v>
      </c>
      <c r="G119" s="38">
        <v>70.433333333333337</v>
      </c>
      <c r="H119" s="38">
        <v>69.36666666666666</v>
      </c>
      <c r="I119" s="38">
        <v>68.633333333333326</v>
      </c>
      <c r="J119" s="38">
        <v>72.233333333333348</v>
      </c>
      <c r="K119" s="38">
        <v>72.966666666666669</v>
      </c>
      <c r="L119" s="38">
        <v>74.03333333333336</v>
      </c>
      <c r="M119" s="28">
        <v>71.900000000000006</v>
      </c>
      <c r="N119" s="28">
        <v>70.099999999999994</v>
      </c>
      <c r="O119" s="39">
        <v>86726250</v>
      </c>
      <c r="P119" s="40">
        <v>2.4533517622667589E-2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894.6</v>
      </c>
      <c r="F120" s="37">
        <v>895.41666666666663</v>
      </c>
      <c r="G120" s="38">
        <v>886.63333333333321</v>
      </c>
      <c r="H120" s="38">
        <v>878.66666666666663</v>
      </c>
      <c r="I120" s="38">
        <v>869.88333333333321</v>
      </c>
      <c r="J120" s="38">
        <v>903.38333333333321</v>
      </c>
      <c r="K120" s="38">
        <v>912.16666666666674</v>
      </c>
      <c r="L120" s="38">
        <v>920.13333333333321</v>
      </c>
      <c r="M120" s="28">
        <v>904.2</v>
      </c>
      <c r="N120" s="28">
        <v>887.45</v>
      </c>
      <c r="O120" s="39">
        <v>1337700</v>
      </c>
      <c r="P120" s="40">
        <v>1.9316493313521546E-2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689.7</v>
      </c>
      <c r="F121" s="37">
        <v>683.11666666666667</v>
      </c>
      <c r="G121" s="38">
        <v>670.23333333333335</v>
      </c>
      <c r="H121" s="38">
        <v>650.76666666666665</v>
      </c>
      <c r="I121" s="38">
        <v>637.88333333333333</v>
      </c>
      <c r="J121" s="38">
        <v>702.58333333333337</v>
      </c>
      <c r="K121" s="38">
        <v>715.46666666666681</v>
      </c>
      <c r="L121" s="38">
        <v>734.93333333333339</v>
      </c>
      <c r="M121" s="28">
        <v>696</v>
      </c>
      <c r="N121" s="28">
        <v>663.65</v>
      </c>
      <c r="O121" s="39">
        <v>13449625</v>
      </c>
      <c r="P121" s="40">
        <v>2.507502500833611E-2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314.95</v>
      </c>
      <c r="F122" s="37">
        <v>314.08333333333331</v>
      </c>
      <c r="G122" s="38">
        <v>311.66666666666663</v>
      </c>
      <c r="H122" s="38">
        <v>308.38333333333333</v>
      </c>
      <c r="I122" s="38">
        <v>305.96666666666664</v>
      </c>
      <c r="J122" s="38">
        <v>317.36666666666662</v>
      </c>
      <c r="K122" s="38">
        <v>319.78333333333325</v>
      </c>
      <c r="L122" s="38">
        <v>323.06666666666661</v>
      </c>
      <c r="M122" s="28">
        <v>316.5</v>
      </c>
      <c r="N122" s="28">
        <v>310.8</v>
      </c>
      <c r="O122" s="39">
        <v>71926400</v>
      </c>
      <c r="P122" s="40">
        <v>2.864857443595259E-2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415.25</v>
      </c>
      <c r="F123" s="37">
        <v>411.2833333333333</v>
      </c>
      <c r="G123" s="38">
        <v>405.06666666666661</v>
      </c>
      <c r="H123" s="38">
        <v>394.88333333333333</v>
      </c>
      <c r="I123" s="38">
        <v>388.66666666666663</v>
      </c>
      <c r="J123" s="38">
        <v>421.46666666666658</v>
      </c>
      <c r="K123" s="38">
        <v>427.68333333333328</v>
      </c>
      <c r="L123" s="38">
        <v>437.86666666666656</v>
      </c>
      <c r="M123" s="28">
        <v>417.5</v>
      </c>
      <c r="N123" s="28">
        <v>401.1</v>
      </c>
      <c r="O123" s="39">
        <v>29130000</v>
      </c>
      <c r="P123" s="40">
        <v>-2.9947805253700693E-3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2666.65</v>
      </c>
      <c r="F124" s="37">
        <v>2642.7000000000003</v>
      </c>
      <c r="G124" s="38">
        <v>2604.5500000000006</v>
      </c>
      <c r="H124" s="38">
        <v>2542.4500000000003</v>
      </c>
      <c r="I124" s="38">
        <v>2504.3000000000006</v>
      </c>
      <c r="J124" s="38">
        <v>2704.8000000000006</v>
      </c>
      <c r="K124" s="38">
        <v>2742.9500000000003</v>
      </c>
      <c r="L124" s="38">
        <v>2805.0500000000006</v>
      </c>
      <c r="M124" s="28">
        <v>2680.85</v>
      </c>
      <c r="N124" s="28">
        <v>2580.6</v>
      </c>
      <c r="O124" s="39">
        <v>259000</v>
      </c>
      <c r="P124" s="40">
        <v>2.9041626331074541E-3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651.54999999999995</v>
      </c>
      <c r="F125" s="37">
        <v>651.98333333333335</v>
      </c>
      <c r="G125" s="38">
        <v>644.11666666666667</v>
      </c>
      <c r="H125" s="38">
        <v>636.68333333333328</v>
      </c>
      <c r="I125" s="38">
        <v>628.81666666666661</v>
      </c>
      <c r="J125" s="38">
        <v>659.41666666666674</v>
      </c>
      <c r="K125" s="38">
        <v>667.28333333333353</v>
      </c>
      <c r="L125" s="38">
        <v>674.71666666666681</v>
      </c>
      <c r="M125" s="28">
        <v>659.85</v>
      </c>
      <c r="N125" s="28">
        <v>644.54999999999995</v>
      </c>
      <c r="O125" s="39">
        <v>35235000</v>
      </c>
      <c r="P125" s="40">
        <v>-2.5223572575097455E-3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605.85</v>
      </c>
      <c r="F126" s="37">
        <v>595.4</v>
      </c>
      <c r="G126" s="38">
        <v>580.44999999999993</v>
      </c>
      <c r="H126" s="38">
        <v>555.04999999999995</v>
      </c>
      <c r="I126" s="38">
        <v>540.09999999999991</v>
      </c>
      <c r="J126" s="38">
        <v>620.79999999999995</v>
      </c>
      <c r="K126" s="38">
        <v>635.75</v>
      </c>
      <c r="L126" s="38">
        <v>661.15</v>
      </c>
      <c r="M126" s="28">
        <v>610.35</v>
      </c>
      <c r="N126" s="28">
        <v>570</v>
      </c>
      <c r="O126" s="39">
        <v>10721250</v>
      </c>
      <c r="P126" s="40">
        <v>4.1530054644808745E-2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1860.95</v>
      </c>
      <c r="F127" s="37">
        <v>1869.1666666666667</v>
      </c>
      <c r="G127" s="38">
        <v>1848.1833333333334</v>
      </c>
      <c r="H127" s="38">
        <v>1835.4166666666667</v>
      </c>
      <c r="I127" s="38">
        <v>1814.4333333333334</v>
      </c>
      <c r="J127" s="38">
        <v>1881.9333333333334</v>
      </c>
      <c r="K127" s="38">
        <v>1902.9166666666665</v>
      </c>
      <c r="L127" s="38">
        <v>1915.6833333333334</v>
      </c>
      <c r="M127" s="28">
        <v>1890.15</v>
      </c>
      <c r="N127" s="28">
        <v>1856.4</v>
      </c>
      <c r="O127" s="39">
        <v>16884000</v>
      </c>
      <c r="P127" s="40">
        <v>0.11675529803952694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77.8</v>
      </c>
      <c r="F128" s="37">
        <v>77.399999999999991</v>
      </c>
      <c r="G128" s="38">
        <v>76.449999999999989</v>
      </c>
      <c r="H128" s="38">
        <v>75.099999999999994</v>
      </c>
      <c r="I128" s="38">
        <v>74.149999999999991</v>
      </c>
      <c r="J128" s="38">
        <v>78.749999999999986</v>
      </c>
      <c r="K128" s="38">
        <v>79.7</v>
      </c>
      <c r="L128" s="38">
        <v>81.049999999999983</v>
      </c>
      <c r="M128" s="28">
        <v>78.349999999999994</v>
      </c>
      <c r="N128" s="28">
        <v>76.05</v>
      </c>
      <c r="O128" s="39">
        <v>53133496</v>
      </c>
      <c r="P128" s="40">
        <v>5.0458715596330278E-2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2364.8000000000002</v>
      </c>
      <c r="F129" s="37">
        <v>2354.7166666666667</v>
      </c>
      <c r="G129" s="38">
        <v>2320.3333333333335</v>
      </c>
      <c r="H129" s="38">
        <v>2275.8666666666668</v>
      </c>
      <c r="I129" s="38">
        <v>2241.4833333333336</v>
      </c>
      <c r="J129" s="38">
        <v>2399.1833333333334</v>
      </c>
      <c r="K129" s="38">
        <v>2433.5666666666666</v>
      </c>
      <c r="L129" s="38">
        <v>2478.0333333333333</v>
      </c>
      <c r="M129" s="28">
        <v>2389.1</v>
      </c>
      <c r="N129" s="28">
        <v>2310.25</v>
      </c>
      <c r="O129" s="39">
        <v>1232000</v>
      </c>
      <c r="P129" s="40">
        <v>3.8348082595870206E-2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578.35</v>
      </c>
      <c r="F130" s="37">
        <v>569.69999999999993</v>
      </c>
      <c r="G130" s="38">
        <v>558.14999999999986</v>
      </c>
      <c r="H130" s="38">
        <v>537.94999999999993</v>
      </c>
      <c r="I130" s="38">
        <v>526.39999999999986</v>
      </c>
      <c r="J130" s="38">
        <v>589.89999999999986</v>
      </c>
      <c r="K130" s="38">
        <v>601.44999999999982</v>
      </c>
      <c r="L130" s="38">
        <v>621.64999999999986</v>
      </c>
      <c r="M130" s="28">
        <v>581.25</v>
      </c>
      <c r="N130" s="28">
        <v>549.5</v>
      </c>
      <c r="O130" s="39">
        <v>5383800</v>
      </c>
      <c r="P130" s="40">
        <v>2.0470829068577279E-2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397.3</v>
      </c>
      <c r="F131" s="37">
        <v>392.56666666666666</v>
      </c>
      <c r="G131" s="38">
        <v>386.73333333333335</v>
      </c>
      <c r="H131" s="38">
        <v>376.16666666666669</v>
      </c>
      <c r="I131" s="38">
        <v>370.33333333333337</v>
      </c>
      <c r="J131" s="38">
        <v>403.13333333333333</v>
      </c>
      <c r="K131" s="38">
        <v>408.9666666666667</v>
      </c>
      <c r="L131" s="38">
        <v>419.5333333333333</v>
      </c>
      <c r="M131" s="28">
        <v>398.4</v>
      </c>
      <c r="N131" s="28">
        <v>382</v>
      </c>
      <c r="O131" s="39">
        <v>14950000</v>
      </c>
      <c r="P131" s="40">
        <v>2.4814916369618866E-2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1888.55</v>
      </c>
      <c r="F132" s="37">
        <v>1886.6833333333334</v>
      </c>
      <c r="G132" s="38">
        <v>1873.8666666666668</v>
      </c>
      <c r="H132" s="38">
        <v>1859.1833333333334</v>
      </c>
      <c r="I132" s="38">
        <v>1846.3666666666668</v>
      </c>
      <c r="J132" s="38">
        <v>1901.3666666666668</v>
      </c>
      <c r="K132" s="38">
        <v>1914.1833333333334</v>
      </c>
      <c r="L132" s="38">
        <v>1928.8666666666668</v>
      </c>
      <c r="M132" s="28">
        <v>1899.5</v>
      </c>
      <c r="N132" s="28">
        <v>1872</v>
      </c>
      <c r="O132" s="39">
        <v>9009300</v>
      </c>
      <c r="P132" s="40">
        <v>3.1399271804121989E-3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4485</v>
      </c>
      <c r="F133" s="37">
        <v>4478.9666666666662</v>
      </c>
      <c r="G133" s="38">
        <v>4417.7833333333328</v>
      </c>
      <c r="H133" s="38">
        <v>4350.5666666666666</v>
      </c>
      <c r="I133" s="38">
        <v>4289.3833333333332</v>
      </c>
      <c r="J133" s="38">
        <v>4546.1833333333325</v>
      </c>
      <c r="K133" s="38">
        <v>4607.366666666665</v>
      </c>
      <c r="L133" s="38">
        <v>4674.5833333333321</v>
      </c>
      <c r="M133" s="28">
        <v>4540.1499999999996</v>
      </c>
      <c r="N133" s="28">
        <v>4411.75</v>
      </c>
      <c r="O133" s="39">
        <v>1295550</v>
      </c>
      <c r="P133" s="40">
        <v>1.6476403436507001E-2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3586.55</v>
      </c>
      <c r="F134" s="37">
        <v>3554.5666666666671</v>
      </c>
      <c r="G134" s="38">
        <v>3494.1833333333343</v>
      </c>
      <c r="H134" s="38">
        <v>3401.8166666666671</v>
      </c>
      <c r="I134" s="38">
        <v>3341.4333333333343</v>
      </c>
      <c r="J134" s="38">
        <v>3646.9333333333343</v>
      </c>
      <c r="K134" s="38">
        <v>3707.3166666666666</v>
      </c>
      <c r="L134" s="38">
        <v>3799.6833333333343</v>
      </c>
      <c r="M134" s="28">
        <v>3614.95</v>
      </c>
      <c r="N134" s="28">
        <v>3462.2</v>
      </c>
      <c r="O134" s="39">
        <v>813600</v>
      </c>
      <c r="P134" s="40">
        <v>1.9293410172888999E-2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664.65</v>
      </c>
      <c r="F135" s="37">
        <v>655.56666666666672</v>
      </c>
      <c r="G135" s="38">
        <v>644.28333333333342</v>
      </c>
      <c r="H135" s="38">
        <v>623.91666666666674</v>
      </c>
      <c r="I135" s="38">
        <v>612.63333333333344</v>
      </c>
      <c r="J135" s="38">
        <v>675.93333333333339</v>
      </c>
      <c r="K135" s="38">
        <v>687.2166666666667</v>
      </c>
      <c r="L135" s="38">
        <v>707.58333333333337</v>
      </c>
      <c r="M135" s="28">
        <v>666.85</v>
      </c>
      <c r="N135" s="28">
        <v>635.20000000000005</v>
      </c>
      <c r="O135" s="39">
        <v>8736300</v>
      </c>
      <c r="P135" s="40">
        <v>-4.4262599962804537E-2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1281.0999999999999</v>
      </c>
      <c r="F136" s="37">
        <v>1272.4666666666665</v>
      </c>
      <c r="G136" s="38">
        <v>1259.633333333333</v>
      </c>
      <c r="H136" s="38">
        <v>1238.1666666666665</v>
      </c>
      <c r="I136" s="38">
        <v>1225.333333333333</v>
      </c>
      <c r="J136" s="38">
        <v>1293.9333333333329</v>
      </c>
      <c r="K136" s="38">
        <v>1306.7666666666664</v>
      </c>
      <c r="L136" s="38">
        <v>1328.2333333333329</v>
      </c>
      <c r="M136" s="28">
        <v>1285.3</v>
      </c>
      <c r="N136" s="28">
        <v>1251</v>
      </c>
      <c r="O136" s="39">
        <v>11202100</v>
      </c>
      <c r="P136" s="40">
        <v>8.7560197635874661E-4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200.25</v>
      </c>
      <c r="F137" s="37">
        <v>200.91666666666666</v>
      </c>
      <c r="G137" s="38">
        <v>198.5333333333333</v>
      </c>
      <c r="H137" s="38">
        <v>196.81666666666663</v>
      </c>
      <c r="I137" s="38">
        <v>194.43333333333328</v>
      </c>
      <c r="J137" s="38">
        <v>202.63333333333333</v>
      </c>
      <c r="K137" s="38">
        <v>205.01666666666671</v>
      </c>
      <c r="L137" s="38">
        <v>206.73333333333335</v>
      </c>
      <c r="M137" s="28">
        <v>203.3</v>
      </c>
      <c r="N137" s="28">
        <v>199.2</v>
      </c>
      <c r="O137" s="39">
        <v>23084000</v>
      </c>
      <c r="P137" s="40">
        <v>-2.2692633361558003E-2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102.95</v>
      </c>
      <c r="F138" s="37">
        <v>102.88333333333333</v>
      </c>
      <c r="G138" s="38">
        <v>101.31666666666665</v>
      </c>
      <c r="H138" s="38">
        <v>99.683333333333323</v>
      </c>
      <c r="I138" s="38">
        <v>98.116666666666646</v>
      </c>
      <c r="J138" s="38">
        <v>104.51666666666665</v>
      </c>
      <c r="K138" s="38">
        <v>106.08333333333331</v>
      </c>
      <c r="L138" s="38">
        <v>107.71666666666665</v>
      </c>
      <c r="M138" s="28">
        <v>104.45</v>
      </c>
      <c r="N138" s="28">
        <v>101.25</v>
      </c>
      <c r="O138" s="39">
        <v>28440000</v>
      </c>
      <c r="P138" s="40">
        <v>7.7027948193592363E-2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524.54999999999995</v>
      </c>
      <c r="F139" s="37">
        <v>520.19999999999993</v>
      </c>
      <c r="G139" s="38">
        <v>512.74999999999989</v>
      </c>
      <c r="H139" s="38">
        <v>500.94999999999993</v>
      </c>
      <c r="I139" s="38">
        <v>493.49999999999989</v>
      </c>
      <c r="J139" s="38">
        <v>531.99999999999989</v>
      </c>
      <c r="K139" s="38">
        <v>539.44999999999993</v>
      </c>
      <c r="L139" s="38">
        <v>551.24999999999989</v>
      </c>
      <c r="M139" s="28">
        <v>527.65</v>
      </c>
      <c r="N139" s="28">
        <v>508.4</v>
      </c>
      <c r="O139" s="39">
        <v>8246400</v>
      </c>
      <c r="P139" s="40">
        <v>1.8074074074074076E-2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8862.9</v>
      </c>
      <c r="F140" s="37">
        <v>8790.9166666666661</v>
      </c>
      <c r="G140" s="38">
        <v>8696.9333333333325</v>
      </c>
      <c r="H140" s="38">
        <v>8530.9666666666672</v>
      </c>
      <c r="I140" s="38">
        <v>8436.9833333333336</v>
      </c>
      <c r="J140" s="38">
        <v>8956.8833333333314</v>
      </c>
      <c r="K140" s="38">
        <v>9050.866666666665</v>
      </c>
      <c r="L140" s="38">
        <v>9216.8333333333303</v>
      </c>
      <c r="M140" s="28">
        <v>8884.9</v>
      </c>
      <c r="N140" s="28">
        <v>8624.9500000000007</v>
      </c>
      <c r="O140" s="39">
        <v>3994800</v>
      </c>
      <c r="P140" s="40">
        <v>3.2900519878443879E-3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808.25</v>
      </c>
      <c r="F141" s="37">
        <v>804.16666666666663</v>
      </c>
      <c r="G141" s="38">
        <v>794.88333333333321</v>
      </c>
      <c r="H141" s="38">
        <v>781.51666666666654</v>
      </c>
      <c r="I141" s="38">
        <v>772.23333333333312</v>
      </c>
      <c r="J141" s="38">
        <v>817.5333333333333</v>
      </c>
      <c r="K141" s="38">
        <v>826.81666666666683</v>
      </c>
      <c r="L141" s="38">
        <v>840.18333333333339</v>
      </c>
      <c r="M141" s="28">
        <v>813.45</v>
      </c>
      <c r="N141" s="28">
        <v>790.8</v>
      </c>
      <c r="O141" s="39">
        <v>15476250</v>
      </c>
      <c r="P141" s="40">
        <v>9.1698251620002443E-3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1247.45</v>
      </c>
      <c r="F142" s="37">
        <v>1262.8666666666668</v>
      </c>
      <c r="G142" s="38">
        <v>1225.6333333333337</v>
      </c>
      <c r="H142" s="38">
        <v>1203.8166666666668</v>
      </c>
      <c r="I142" s="38">
        <v>1166.5833333333337</v>
      </c>
      <c r="J142" s="38">
        <v>1284.6833333333336</v>
      </c>
      <c r="K142" s="38">
        <v>1321.9166666666667</v>
      </c>
      <c r="L142" s="38">
        <v>1343.7333333333336</v>
      </c>
      <c r="M142" s="28">
        <v>1300.0999999999999</v>
      </c>
      <c r="N142" s="28">
        <v>1241.05</v>
      </c>
      <c r="O142" s="39">
        <v>3361600</v>
      </c>
      <c r="P142" s="40">
        <v>1.2774162448782839E-2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1418.7</v>
      </c>
      <c r="F143" s="37">
        <v>1408.6666666666667</v>
      </c>
      <c r="G143" s="38">
        <v>1390.4333333333334</v>
      </c>
      <c r="H143" s="38">
        <v>1362.1666666666667</v>
      </c>
      <c r="I143" s="38">
        <v>1343.9333333333334</v>
      </c>
      <c r="J143" s="38">
        <v>1436.9333333333334</v>
      </c>
      <c r="K143" s="38">
        <v>1455.1666666666665</v>
      </c>
      <c r="L143" s="38">
        <v>1483.4333333333334</v>
      </c>
      <c r="M143" s="28">
        <v>1426.9</v>
      </c>
      <c r="N143" s="28">
        <v>1380.4</v>
      </c>
      <c r="O143" s="39">
        <v>1072200</v>
      </c>
      <c r="P143" s="40">
        <v>-9.9722991689750688E-3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812.9</v>
      </c>
      <c r="F144" s="37">
        <v>808.2833333333333</v>
      </c>
      <c r="G144" s="38">
        <v>789.41666666666663</v>
      </c>
      <c r="H144" s="38">
        <v>765.93333333333328</v>
      </c>
      <c r="I144" s="38">
        <v>747.06666666666661</v>
      </c>
      <c r="J144" s="38">
        <v>831.76666666666665</v>
      </c>
      <c r="K144" s="38">
        <v>850.63333333333344</v>
      </c>
      <c r="L144" s="38">
        <v>874.11666666666667</v>
      </c>
      <c r="M144" s="28">
        <v>827.15</v>
      </c>
      <c r="N144" s="28">
        <v>784.8</v>
      </c>
      <c r="O144" s="39">
        <v>1771250</v>
      </c>
      <c r="P144" s="40">
        <v>5.9898872034227925E-2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864.95</v>
      </c>
      <c r="F145" s="37">
        <v>860.58333333333337</v>
      </c>
      <c r="G145" s="38">
        <v>849.36666666666679</v>
      </c>
      <c r="H145" s="38">
        <v>833.78333333333342</v>
      </c>
      <c r="I145" s="38">
        <v>822.56666666666683</v>
      </c>
      <c r="J145" s="38">
        <v>876.16666666666674</v>
      </c>
      <c r="K145" s="38">
        <v>887.38333333333321</v>
      </c>
      <c r="L145" s="38">
        <v>902.9666666666667</v>
      </c>
      <c r="M145" s="28">
        <v>871.8</v>
      </c>
      <c r="N145" s="28">
        <v>845</v>
      </c>
      <c r="O145" s="39">
        <v>2795200</v>
      </c>
      <c r="P145" s="40">
        <v>4.579467225381622E-2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3189.15</v>
      </c>
      <c r="F146" s="37">
        <v>3193.7333333333336</v>
      </c>
      <c r="G146" s="38">
        <v>3132.0166666666673</v>
      </c>
      <c r="H146" s="38">
        <v>3074.8833333333337</v>
      </c>
      <c r="I146" s="38">
        <v>3013.1666666666674</v>
      </c>
      <c r="J146" s="38">
        <v>3250.8666666666672</v>
      </c>
      <c r="K146" s="38">
        <v>3312.5833333333335</v>
      </c>
      <c r="L146" s="38">
        <v>3369.7166666666672</v>
      </c>
      <c r="M146" s="28">
        <v>3255.45</v>
      </c>
      <c r="N146" s="28">
        <v>3136.6</v>
      </c>
      <c r="O146" s="39">
        <v>2551200</v>
      </c>
      <c r="P146" s="40">
        <v>3.224537947306331E-3</v>
      </c>
    </row>
    <row r="147" spans="1:16" ht="12.75" customHeight="1">
      <c r="A147" s="28">
        <v>137</v>
      </c>
      <c r="B147" s="29" t="s">
        <v>49</v>
      </c>
      <c r="C147" s="30" t="s">
        <v>832</v>
      </c>
      <c r="D147" s="31">
        <v>44833</v>
      </c>
      <c r="E147" s="37">
        <v>121.9</v>
      </c>
      <c r="F147" s="37">
        <v>121.91666666666667</v>
      </c>
      <c r="G147" s="38">
        <v>120.78333333333335</v>
      </c>
      <c r="H147" s="38">
        <v>119.66666666666667</v>
      </c>
      <c r="I147" s="38">
        <v>118.53333333333335</v>
      </c>
      <c r="J147" s="38">
        <v>123.03333333333335</v>
      </c>
      <c r="K147" s="38">
        <v>124.16666666666667</v>
      </c>
      <c r="L147" s="38">
        <v>125.28333333333335</v>
      </c>
      <c r="M147" s="28">
        <v>123.05</v>
      </c>
      <c r="N147" s="28">
        <v>120.8</v>
      </c>
      <c r="O147" s="39">
        <v>39919500</v>
      </c>
      <c r="P147" s="40">
        <v>2.6023594725884801E-2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2093.1999999999998</v>
      </c>
      <c r="F148" s="37">
        <v>2099.0833333333335</v>
      </c>
      <c r="G148" s="38">
        <v>2066.7666666666669</v>
      </c>
      <c r="H148" s="38">
        <v>2040.3333333333335</v>
      </c>
      <c r="I148" s="38">
        <v>2008.0166666666669</v>
      </c>
      <c r="J148" s="38">
        <v>2125.5166666666669</v>
      </c>
      <c r="K148" s="38">
        <v>2157.8333333333335</v>
      </c>
      <c r="L148" s="38">
        <v>2184.2666666666669</v>
      </c>
      <c r="M148" s="28">
        <v>2131.4</v>
      </c>
      <c r="N148" s="28">
        <v>2072.65</v>
      </c>
      <c r="O148" s="39">
        <v>2055025</v>
      </c>
      <c r="P148" s="40">
        <v>5.6595285225841278E-2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84383.95</v>
      </c>
      <c r="F149" s="37">
        <v>83709.349999999991</v>
      </c>
      <c r="G149" s="38">
        <v>82784.599999999977</v>
      </c>
      <c r="H149" s="38">
        <v>81185.249999999985</v>
      </c>
      <c r="I149" s="38">
        <v>80260.499999999971</v>
      </c>
      <c r="J149" s="38">
        <v>85308.699999999983</v>
      </c>
      <c r="K149" s="38">
        <v>86233.450000000012</v>
      </c>
      <c r="L149" s="38">
        <v>87832.799999999988</v>
      </c>
      <c r="M149" s="28">
        <v>84634.1</v>
      </c>
      <c r="N149" s="28">
        <v>82110</v>
      </c>
      <c r="O149" s="39">
        <v>62420</v>
      </c>
      <c r="P149" s="40">
        <v>-4.6244618083240308E-3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1024.6500000000001</v>
      </c>
      <c r="F150" s="37">
        <v>1015.4333333333334</v>
      </c>
      <c r="G150" s="38">
        <v>1004.9666666666667</v>
      </c>
      <c r="H150" s="38">
        <v>985.2833333333333</v>
      </c>
      <c r="I150" s="38">
        <v>974.81666666666661</v>
      </c>
      <c r="J150" s="38">
        <v>1035.1166666666668</v>
      </c>
      <c r="K150" s="38">
        <v>1045.5833333333335</v>
      </c>
      <c r="L150" s="38">
        <v>1065.2666666666669</v>
      </c>
      <c r="M150" s="28">
        <v>1025.9000000000001</v>
      </c>
      <c r="N150" s="28">
        <v>995.75</v>
      </c>
      <c r="O150" s="39">
        <v>5386125</v>
      </c>
      <c r="P150" s="40">
        <v>1.2619853355893966E-2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79.25</v>
      </c>
      <c r="F151" s="37">
        <v>78.983333333333334</v>
      </c>
      <c r="G151" s="38">
        <v>78.066666666666663</v>
      </c>
      <c r="H151" s="38">
        <v>76.883333333333326</v>
      </c>
      <c r="I151" s="38">
        <v>75.966666666666654</v>
      </c>
      <c r="J151" s="38">
        <v>80.166666666666671</v>
      </c>
      <c r="K151" s="38">
        <v>81.083333333333329</v>
      </c>
      <c r="L151" s="38">
        <v>82.26666666666668</v>
      </c>
      <c r="M151" s="28">
        <v>79.900000000000006</v>
      </c>
      <c r="N151" s="28">
        <v>77.8</v>
      </c>
      <c r="O151" s="39">
        <v>54672000</v>
      </c>
      <c r="P151" s="40">
        <v>1.4591056076977679E-2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4139.8999999999996</v>
      </c>
      <c r="F152" s="37">
        <v>4217.7833333333328</v>
      </c>
      <c r="G152" s="38">
        <v>4039.3166666666657</v>
      </c>
      <c r="H152" s="38">
        <v>3938.7333333333327</v>
      </c>
      <c r="I152" s="38">
        <v>3760.2666666666655</v>
      </c>
      <c r="J152" s="38">
        <v>4318.3666666666659</v>
      </c>
      <c r="K152" s="38">
        <v>4496.833333333333</v>
      </c>
      <c r="L152" s="38">
        <v>4597.4166666666661</v>
      </c>
      <c r="M152" s="28">
        <v>4396.25</v>
      </c>
      <c r="N152" s="28">
        <v>4117.2</v>
      </c>
      <c r="O152" s="39">
        <v>1672750</v>
      </c>
      <c r="P152" s="40">
        <v>0.23245533247375208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4240.8999999999996</v>
      </c>
      <c r="F153" s="37">
        <v>4216.75</v>
      </c>
      <c r="G153" s="38">
        <v>4181</v>
      </c>
      <c r="H153" s="38">
        <v>4121.1000000000004</v>
      </c>
      <c r="I153" s="38">
        <v>4085.3500000000004</v>
      </c>
      <c r="J153" s="38">
        <v>4276.6499999999996</v>
      </c>
      <c r="K153" s="38">
        <v>4312.3999999999996</v>
      </c>
      <c r="L153" s="38">
        <v>4372.2999999999993</v>
      </c>
      <c r="M153" s="28">
        <v>4252.5</v>
      </c>
      <c r="N153" s="28">
        <v>4156.8500000000004</v>
      </c>
      <c r="O153" s="39">
        <v>541125</v>
      </c>
      <c r="P153" s="40">
        <v>2.0797962648556875E-2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19749.45</v>
      </c>
      <c r="F154" s="37">
        <v>19693.95</v>
      </c>
      <c r="G154" s="38">
        <v>19538.600000000002</v>
      </c>
      <c r="H154" s="38">
        <v>19327.75</v>
      </c>
      <c r="I154" s="38">
        <v>19172.400000000001</v>
      </c>
      <c r="J154" s="38">
        <v>19904.800000000003</v>
      </c>
      <c r="K154" s="38">
        <v>20060.150000000001</v>
      </c>
      <c r="L154" s="38">
        <v>20271.000000000004</v>
      </c>
      <c r="M154" s="28">
        <v>19849.3</v>
      </c>
      <c r="N154" s="28">
        <v>19483.099999999999</v>
      </c>
      <c r="O154" s="39">
        <v>301560</v>
      </c>
      <c r="P154" s="40">
        <v>1.2761955937667921E-2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124.3</v>
      </c>
      <c r="F155" s="37">
        <v>122.93333333333332</v>
      </c>
      <c r="G155" s="38">
        <v>121.21666666666664</v>
      </c>
      <c r="H155" s="38">
        <v>118.13333333333331</v>
      </c>
      <c r="I155" s="38">
        <v>116.41666666666663</v>
      </c>
      <c r="J155" s="38">
        <v>126.01666666666665</v>
      </c>
      <c r="K155" s="38">
        <v>127.73333333333332</v>
      </c>
      <c r="L155" s="38">
        <v>130.81666666666666</v>
      </c>
      <c r="M155" s="28">
        <v>124.65</v>
      </c>
      <c r="N155" s="28">
        <v>119.85</v>
      </c>
      <c r="O155" s="39">
        <v>60678550</v>
      </c>
      <c r="P155" s="40">
        <v>-1.8052694351078823E-2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162</v>
      </c>
      <c r="F156" s="37">
        <v>162.65</v>
      </c>
      <c r="G156" s="38">
        <v>161.10000000000002</v>
      </c>
      <c r="H156" s="38">
        <v>160.20000000000002</v>
      </c>
      <c r="I156" s="38">
        <v>158.65000000000003</v>
      </c>
      <c r="J156" s="38">
        <v>163.55000000000001</v>
      </c>
      <c r="K156" s="38">
        <v>165.10000000000002</v>
      </c>
      <c r="L156" s="38">
        <v>166</v>
      </c>
      <c r="M156" s="28">
        <v>164.2</v>
      </c>
      <c r="N156" s="28">
        <v>161.75</v>
      </c>
      <c r="O156" s="39">
        <v>97874700</v>
      </c>
      <c r="P156" s="40">
        <v>2.857314005031748E-2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960.85</v>
      </c>
      <c r="F157" s="37">
        <v>958.23333333333323</v>
      </c>
      <c r="G157" s="38">
        <v>951.61666666666645</v>
      </c>
      <c r="H157" s="38">
        <v>942.38333333333321</v>
      </c>
      <c r="I157" s="38">
        <v>935.76666666666642</v>
      </c>
      <c r="J157" s="38">
        <v>967.46666666666647</v>
      </c>
      <c r="K157" s="38">
        <v>974.08333333333326</v>
      </c>
      <c r="L157" s="38">
        <v>983.31666666666649</v>
      </c>
      <c r="M157" s="28">
        <v>964.85</v>
      </c>
      <c r="N157" s="28">
        <v>949</v>
      </c>
      <c r="O157" s="39">
        <v>4276300</v>
      </c>
      <c r="P157" s="40">
        <v>-3.7508153946510109E-3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3173.65</v>
      </c>
      <c r="F158" s="37">
        <v>3187.8833333333332</v>
      </c>
      <c r="G158" s="38">
        <v>3150.7666666666664</v>
      </c>
      <c r="H158" s="38">
        <v>3127.8833333333332</v>
      </c>
      <c r="I158" s="38">
        <v>3090.7666666666664</v>
      </c>
      <c r="J158" s="38">
        <v>3210.7666666666664</v>
      </c>
      <c r="K158" s="38">
        <v>3247.8833333333332</v>
      </c>
      <c r="L158" s="38">
        <v>3270.7666666666664</v>
      </c>
      <c r="M158" s="28">
        <v>3225</v>
      </c>
      <c r="N158" s="28">
        <v>3165</v>
      </c>
      <c r="O158" s="39">
        <v>407600</v>
      </c>
      <c r="P158" s="40">
        <v>5.3229974160206715E-2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136.69999999999999</v>
      </c>
      <c r="F159" s="37">
        <v>136.38333333333333</v>
      </c>
      <c r="G159" s="38">
        <v>135.26666666666665</v>
      </c>
      <c r="H159" s="38">
        <v>133.83333333333331</v>
      </c>
      <c r="I159" s="38">
        <v>132.71666666666664</v>
      </c>
      <c r="J159" s="38">
        <v>137.81666666666666</v>
      </c>
      <c r="K159" s="38">
        <v>138.93333333333334</v>
      </c>
      <c r="L159" s="38">
        <v>140.36666666666667</v>
      </c>
      <c r="M159" s="28">
        <v>137.5</v>
      </c>
      <c r="N159" s="28">
        <v>134.94999999999999</v>
      </c>
      <c r="O159" s="39">
        <v>50897000</v>
      </c>
      <c r="P159" s="40">
        <v>4.4829420256819394E-3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49549.1</v>
      </c>
      <c r="F160" s="37">
        <v>49558.016666666663</v>
      </c>
      <c r="G160" s="38">
        <v>48991.033333333326</v>
      </c>
      <c r="H160" s="38">
        <v>48432.96666666666</v>
      </c>
      <c r="I160" s="38">
        <v>47865.983333333323</v>
      </c>
      <c r="J160" s="38">
        <v>50116.083333333328</v>
      </c>
      <c r="K160" s="38">
        <v>50683.066666666666</v>
      </c>
      <c r="L160" s="38">
        <v>51241.133333333331</v>
      </c>
      <c r="M160" s="28">
        <v>50125</v>
      </c>
      <c r="N160" s="28">
        <v>48999.95</v>
      </c>
      <c r="O160" s="39">
        <v>92430</v>
      </c>
      <c r="P160" s="40">
        <v>-4.362578768783325E-3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1925.5</v>
      </c>
      <c r="F161" s="37">
        <v>1933.8166666666668</v>
      </c>
      <c r="G161" s="38">
        <v>1890.8333333333337</v>
      </c>
      <c r="H161" s="38">
        <v>1856.166666666667</v>
      </c>
      <c r="I161" s="38">
        <v>1813.1833333333338</v>
      </c>
      <c r="J161" s="38">
        <v>1968.4833333333336</v>
      </c>
      <c r="K161" s="38">
        <v>2011.4666666666667</v>
      </c>
      <c r="L161" s="38">
        <v>2046.1333333333334</v>
      </c>
      <c r="M161" s="28">
        <v>1976.8</v>
      </c>
      <c r="N161" s="28">
        <v>1899.15</v>
      </c>
      <c r="O161" s="39">
        <v>825550</v>
      </c>
      <c r="P161" s="40">
        <v>-0.51998720818676047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3435.05</v>
      </c>
      <c r="F162" s="37">
        <v>3422.3833333333337</v>
      </c>
      <c r="G162" s="38">
        <v>3383.7166666666672</v>
      </c>
      <c r="H162" s="38">
        <v>3332.3833333333337</v>
      </c>
      <c r="I162" s="38">
        <v>3293.7166666666672</v>
      </c>
      <c r="J162" s="38">
        <v>3473.7166666666672</v>
      </c>
      <c r="K162" s="38">
        <v>3512.3833333333341</v>
      </c>
      <c r="L162" s="38">
        <v>3563.7166666666672</v>
      </c>
      <c r="M162" s="28">
        <v>3461.05</v>
      </c>
      <c r="N162" s="28">
        <v>3371.05</v>
      </c>
      <c r="O162" s="39">
        <v>455700</v>
      </c>
      <c r="P162" s="40">
        <v>6.6269052352551355E-3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220.6</v>
      </c>
      <c r="F163" s="37">
        <v>220.41666666666666</v>
      </c>
      <c r="G163" s="38">
        <v>217.18333333333331</v>
      </c>
      <c r="H163" s="38">
        <v>213.76666666666665</v>
      </c>
      <c r="I163" s="38">
        <v>210.5333333333333</v>
      </c>
      <c r="J163" s="38">
        <v>223.83333333333331</v>
      </c>
      <c r="K163" s="38">
        <v>227.06666666666666</v>
      </c>
      <c r="L163" s="38">
        <v>230.48333333333332</v>
      </c>
      <c r="M163" s="28">
        <v>223.65</v>
      </c>
      <c r="N163" s="28">
        <v>217</v>
      </c>
      <c r="O163" s="39">
        <v>13809000</v>
      </c>
      <c r="P163" s="40">
        <v>2.4710596616206591E-2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116.8</v>
      </c>
      <c r="F164" s="37">
        <v>116.93333333333334</v>
      </c>
      <c r="G164" s="38">
        <v>115.81666666666668</v>
      </c>
      <c r="H164" s="38">
        <v>114.83333333333334</v>
      </c>
      <c r="I164" s="38">
        <v>113.71666666666668</v>
      </c>
      <c r="J164" s="38">
        <v>117.91666666666667</v>
      </c>
      <c r="K164" s="38">
        <v>119.03333333333335</v>
      </c>
      <c r="L164" s="38">
        <v>120.01666666666667</v>
      </c>
      <c r="M164" s="28">
        <v>118.05</v>
      </c>
      <c r="N164" s="28">
        <v>115.95</v>
      </c>
      <c r="O164" s="39">
        <v>35984800</v>
      </c>
      <c r="P164" s="40">
        <v>5.3548738428026862E-2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2715.15</v>
      </c>
      <c r="F165" s="37">
        <v>2680.7333333333331</v>
      </c>
      <c r="G165" s="38">
        <v>2639.4666666666662</v>
      </c>
      <c r="H165" s="38">
        <v>2563.7833333333333</v>
      </c>
      <c r="I165" s="38">
        <v>2522.5166666666664</v>
      </c>
      <c r="J165" s="38">
        <v>2756.4166666666661</v>
      </c>
      <c r="K165" s="38">
        <v>2797.6833333333334</v>
      </c>
      <c r="L165" s="38">
        <v>2873.3666666666659</v>
      </c>
      <c r="M165" s="28">
        <v>2722</v>
      </c>
      <c r="N165" s="28">
        <v>2605.0500000000002</v>
      </c>
      <c r="O165" s="39">
        <v>2534000</v>
      </c>
      <c r="P165" s="40">
        <v>4.8577376821651629E-3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3368.95</v>
      </c>
      <c r="F166" s="37">
        <v>3367.3166666666671</v>
      </c>
      <c r="G166" s="38">
        <v>3324.6333333333341</v>
      </c>
      <c r="H166" s="38">
        <v>3280.3166666666671</v>
      </c>
      <c r="I166" s="38">
        <v>3237.6333333333341</v>
      </c>
      <c r="J166" s="38">
        <v>3411.6333333333341</v>
      </c>
      <c r="K166" s="38">
        <v>3454.3166666666675</v>
      </c>
      <c r="L166" s="38">
        <v>3498.6333333333341</v>
      </c>
      <c r="M166" s="28">
        <v>3410</v>
      </c>
      <c r="N166" s="28">
        <v>3323</v>
      </c>
      <c r="O166" s="39">
        <v>1524000</v>
      </c>
      <c r="P166" s="40">
        <v>1.6677785190126752E-2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35.5</v>
      </c>
      <c r="F167" s="37">
        <v>35.283333333333339</v>
      </c>
      <c r="G167" s="38">
        <v>34.916666666666679</v>
      </c>
      <c r="H167" s="38">
        <v>34.333333333333343</v>
      </c>
      <c r="I167" s="38">
        <v>33.966666666666683</v>
      </c>
      <c r="J167" s="38">
        <v>35.866666666666674</v>
      </c>
      <c r="K167" s="38">
        <v>36.233333333333334</v>
      </c>
      <c r="L167" s="38">
        <v>36.81666666666667</v>
      </c>
      <c r="M167" s="28">
        <v>35.65</v>
      </c>
      <c r="N167" s="28">
        <v>34.700000000000003</v>
      </c>
      <c r="O167" s="39">
        <v>228288000</v>
      </c>
      <c r="P167" s="40">
        <v>8.6243461049059812E-3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2418.4499999999998</v>
      </c>
      <c r="F168" s="37">
        <v>2394.2833333333333</v>
      </c>
      <c r="G168" s="38">
        <v>2364.6166666666668</v>
      </c>
      <c r="H168" s="38">
        <v>2310.7833333333333</v>
      </c>
      <c r="I168" s="38">
        <v>2281.1166666666668</v>
      </c>
      <c r="J168" s="38">
        <v>2448.1166666666668</v>
      </c>
      <c r="K168" s="38">
        <v>2477.7833333333338</v>
      </c>
      <c r="L168" s="38">
        <v>2531.6166666666668</v>
      </c>
      <c r="M168" s="28">
        <v>2423.9499999999998</v>
      </c>
      <c r="N168" s="28">
        <v>2340.4499999999998</v>
      </c>
      <c r="O168" s="39">
        <v>825600</v>
      </c>
      <c r="P168" s="40">
        <v>2.3048327137546468E-2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228.35</v>
      </c>
      <c r="F169" s="37">
        <v>228.64999999999998</v>
      </c>
      <c r="G169" s="38">
        <v>226.84999999999997</v>
      </c>
      <c r="H169" s="38">
        <v>225.35</v>
      </c>
      <c r="I169" s="38">
        <v>223.54999999999998</v>
      </c>
      <c r="J169" s="38">
        <v>230.14999999999995</v>
      </c>
      <c r="K169" s="38">
        <v>231.94999999999996</v>
      </c>
      <c r="L169" s="38">
        <v>233.44999999999993</v>
      </c>
      <c r="M169" s="28">
        <v>230.45</v>
      </c>
      <c r="N169" s="28">
        <v>227.15</v>
      </c>
      <c r="O169" s="39">
        <v>41301900</v>
      </c>
      <c r="P169" s="40">
        <v>1.1773265427607645E-2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1826.15</v>
      </c>
      <c r="F170" s="37">
        <v>1809.75</v>
      </c>
      <c r="G170" s="38">
        <v>1783.15</v>
      </c>
      <c r="H170" s="38">
        <v>1740.15</v>
      </c>
      <c r="I170" s="38">
        <v>1713.5500000000002</v>
      </c>
      <c r="J170" s="38">
        <v>1852.75</v>
      </c>
      <c r="K170" s="38">
        <v>1879.35</v>
      </c>
      <c r="L170" s="38">
        <v>1922.35</v>
      </c>
      <c r="M170" s="28">
        <v>1836.35</v>
      </c>
      <c r="N170" s="28">
        <v>1766.75</v>
      </c>
      <c r="O170" s="39">
        <v>2968251</v>
      </c>
      <c r="P170" s="40">
        <v>-1.1654695758232823E-2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199.2</v>
      </c>
      <c r="F171" s="37">
        <v>197.35</v>
      </c>
      <c r="G171" s="38">
        <v>194.6</v>
      </c>
      <c r="H171" s="38">
        <v>190</v>
      </c>
      <c r="I171" s="38">
        <v>187.25</v>
      </c>
      <c r="J171" s="38">
        <v>201.95</v>
      </c>
      <c r="K171" s="38">
        <v>204.7</v>
      </c>
      <c r="L171" s="38">
        <v>209.29999999999998</v>
      </c>
      <c r="M171" s="28">
        <v>200.1</v>
      </c>
      <c r="N171" s="28">
        <v>192.75</v>
      </c>
      <c r="O171" s="39">
        <v>10825500</v>
      </c>
      <c r="P171" s="40">
        <v>3.8948393378773127E-3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733.9</v>
      </c>
      <c r="F172" s="37">
        <v>728.34999999999991</v>
      </c>
      <c r="G172" s="38">
        <v>720.89999999999986</v>
      </c>
      <c r="H172" s="38">
        <v>707.9</v>
      </c>
      <c r="I172" s="38">
        <v>700.44999999999993</v>
      </c>
      <c r="J172" s="38">
        <v>741.3499999999998</v>
      </c>
      <c r="K172" s="38">
        <v>748.79999999999984</v>
      </c>
      <c r="L172" s="38">
        <v>761.79999999999973</v>
      </c>
      <c r="M172" s="28">
        <v>735.8</v>
      </c>
      <c r="N172" s="28">
        <v>715.35</v>
      </c>
      <c r="O172" s="39">
        <v>4185400</v>
      </c>
      <c r="P172" s="40">
        <v>1.0164667615368977E-3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123.25</v>
      </c>
      <c r="F173" s="37">
        <v>122.55</v>
      </c>
      <c r="G173" s="38">
        <v>118.85</v>
      </c>
      <c r="H173" s="38">
        <v>114.45</v>
      </c>
      <c r="I173" s="38">
        <v>110.75</v>
      </c>
      <c r="J173" s="38">
        <v>126.94999999999999</v>
      </c>
      <c r="K173" s="38">
        <v>130.65</v>
      </c>
      <c r="L173" s="38">
        <v>135.04999999999998</v>
      </c>
      <c r="M173" s="28">
        <v>126.25</v>
      </c>
      <c r="N173" s="28">
        <v>118.15</v>
      </c>
      <c r="O173" s="39">
        <v>54340000</v>
      </c>
      <c r="P173" s="40">
        <v>2.4220148902082746E-2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107.85</v>
      </c>
      <c r="F174" s="37">
        <v>107.56666666666666</v>
      </c>
      <c r="G174" s="38">
        <v>106.78333333333333</v>
      </c>
      <c r="H174" s="38">
        <v>105.71666666666667</v>
      </c>
      <c r="I174" s="38">
        <v>104.93333333333334</v>
      </c>
      <c r="J174" s="38">
        <v>108.63333333333333</v>
      </c>
      <c r="K174" s="38">
        <v>109.41666666666666</v>
      </c>
      <c r="L174" s="38">
        <v>110.48333333333332</v>
      </c>
      <c r="M174" s="28">
        <v>108.35</v>
      </c>
      <c r="N174" s="28">
        <v>106.5</v>
      </c>
      <c r="O174" s="39">
        <v>28480000</v>
      </c>
      <c r="P174" s="40">
        <v>9.5721760541705142E-2</v>
      </c>
    </row>
    <row r="175" spans="1:16" ht="12.75" customHeight="1">
      <c r="A175" s="28">
        <v>165</v>
      </c>
      <c r="B175" s="228" t="s">
        <v>79</v>
      </c>
      <c r="C175" s="30" t="s">
        <v>185</v>
      </c>
      <c r="D175" s="31">
        <v>44833</v>
      </c>
      <c r="E175" s="37">
        <v>2607.4499999999998</v>
      </c>
      <c r="F175" s="37">
        <v>2617.7833333333333</v>
      </c>
      <c r="G175" s="38">
        <v>2571.2666666666664</v>
      </c>
      <c r="H175" s="38">
        <v>2535.083333333333</v>
      </c>
      <c r="I175" s="38">
        <v>2488.5666666666662</v>
      </c>
      <c r="J175" s="38">
        <v>2653.9666666666667</v>
      </c>
      <c r="K175" s="38">
        <v>2700.483333333334</v>
      </c>
      <c r="L175" s="38">
        <v>2736.666666666667</v>
      </c>
      <c r="M175" s="28">
        <v>2664.3</v>
      </c>
      <c r="N175" s="28">
        <v>2581.6</v>
      </c>
      <c r="O175" s="39">
        <v>32410500</v>
      </c>
      <c r="P175" s="40">
        <v>3.4223626268428106E-2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80.45</v>
      </c>
      <c r="F176" s="37">
        <v>80.066666666666677</v>
      </c>
      <c r="G176" s="38">
        <v>79.233333333333348</v>
      </c>
      <c r="H176" s="38">
        <v>78.016666666666666</v>
      </c>
      <c r="I176" s="38">
        <v>77.183333333333337</v>
      </c>
      <c r="J176" s="38">
        <v>81.28333333333336</v>
      </c>
      <c r="K176" s="38">
        <v>82.116666666666703</v>
      </c>
      <c r="L176" s="38">
        <v>83.333333333333371</v>
      </c>
      <c r="M176" s="28">
        <v>80.900000000000006</v>
      </c>
      <c r="N176" s="28">
        <v>78.849999999999994</v>
      </c>
      <c r="O176" s="39">
        <v>103560000</v>
      </c>
      <c r="P176" s="40">
        <v>7.8243606212775891E-3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897.3</v>
      </c>
      <c r="F177" s="37">
        <v>895.25</v>
      </c>
      <c r="G177" s="38">
        <v>886.25</v>
      </c>
      <c r="H177" s="38">
        <v>875.2</v>
      </c>
      <c r="I177" s="38">
        <v>866.2</v>
      </c>
      <c r="J177" s="38">
        <v>906.3</v>
      </c>
      <c r="K177" s="38">
        <v>915.3</v>
      </c>
      <c r="L177" s="38">
        <v>926.34999999999991</v>
      </c>
      <c r="M177" s="28">
        <v>904.25</v>
      </c>
      <c r="N177" s="28">
        <v>884.2</v>
      </c>
      <c r="O177" s="39">
        <v>5432000</v>
      </c>
      <c r="P177" s="40">
        <v>3.3642868016440862E-2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1302.2</v>
      </c>
      <c r="F178" s="37">
        <v>1295.5666666666668</v>
      </c>
      <c r="G178" s="38">
        <v>1276.7833333333338</v>
      </c>
      <c r="H178" s="38">
        <v>1251.366666666667</v>
      </c>
      <c r="I178" s="38">
        <v>1232.5833333333339</v>
      </c>
      <c r="J178" s="38">
        <v>1320.9833333333336</v>
      </c>
      <c r="K178" s="38">
        <v>1339.7666666666669</v>
      </c>
      <c r="L178" s="38">
        <v>1365.1833333333334</v>
      </c>
      <c r="M178" s="28">
        <v>1314.35</v>
      </c>
      <c r="N178" s="28">
        <v>1270.1500000000001</v>
      </c>
      <c r="O178" s="39">
        <v>5702250</v>
      </c>
      <c r="P178" s="40">
        <v>2.3559504577275174E-2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516.25</v>
      </c>
      <c r="F179" s="37">
        <v>515.4</v>
      </c>
      <c r="G179" s="38">
        <v>512.19999999999993</v>
      </c>
      <c r="H179" s="38">
        <v>508.15</v>
      </c>
      <c r="I179" s="38">
        <v>504.94999999999993</v>
      </c>
      <c r="J179" s="38">
        <v>519.44999999999993</v>
      </c>
      <c r="K179" s="38">
        <v>522.65</v>
      </c>
      <c r="L179" s="38">
        <v>526.69999999999993</v>
      </c>
      <c r="M179" s="28">
        <v>518.6</v>
      </c>
      <c r="N179" s="28">
        <v>511.35</v>
      </c>
      <c r="O179" s="39">
        <v>50034000</v>
      </c>
      <c r="P179" s="40">
        <v>-2.0928116469517744E-2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21558.95</v>
      </c>
      <c r="F180" s="37">
        <v>21611.350000000002</v>
      </c>
      <c r="G180" s="38">
        <v>21377.750000000004</v>
      </c>
      <c r="H180" s="38">
        <v>21196.550000000003</v>
      </c>
      <c r="I180" s="38">
        <v>20962.950000000004</v>
      </c>
      <c r="J180" s="38">
        <v>21792.550000000003</v>
      </c>
      <c r="K180" s="38">
        <v>22026.15</v>
      </c>
      <c r="L180" s="38">
        <v>22207.350000000002</v>
      </c>
      <c r="M180" s="28">
        <v>21844.95</v>
      </c>
      <c r="N180" s="28">
        <v>21430.15</v>
      </c>
      <c r="O180" s="39">
        <v>275625</v>
      </c>
      <c r="P180" s="40">
        <v>1.772362226530047E-2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2865.45</v>
      </c>
      <c r="F181" s="37">
        <v>2873.7166666666667</v>
      </c>
      <c r="G181" s="38">
        <v>2842.6333333333332</v>
      </c>
      <c r="H181" s="38">
        <v>2819.8166666666666</v>
      </c>
      <c r="I181" s="38">
        <v>2788.7333333333331</v>
      </c>
      <c r="J181" s="38">
        <v>2896.5333333333333</v>
      </c>
      <c r="K181" s="38">
        <v>2927.6166666666663</v>
      </c>
      <c r="L181" s="38">
        <v>2950.4333333333334</v>
      </c>
      <c r="M181" s="28">
        <v>2904.8</v>
      </c>
      <c r="N181" s="28">
        <v>2850.9</v>
      </c>
      <c r="O181" s="39">
        <v>1620575</v>
      </c>
      <c r="P181" s="40">
        <v>7.0286959680348704E-2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2425.65</v>
      </c>
      <c r="F182" s="37">
        <v>2402.2999999999997</v>
      </c>
      <c r="G182" s="38">
        <v>2354.9999999999995</v>
      </c>
      <c r="H182" s="38">
        <v>2284.35</v>
      </c>
      <c r="I182" s="38">
        <v>2237.0499999999997</v>
      </c>
      <c r="J182" s="38">
        <v>2472.9499999999994</v>
      </c>
      <c r="K182" s="38">
        <v>2520.2499999999995</v>
      </c>
      <c r="L182" s="38">
        <v>2590.8999999999992</v>
      </c>
      <c r="M182" s="28">
        <v>2449.6</v>
      </c>
      <c r="N182" s="28">
        <v>2331.65</v>
      </c>
      <c r="O182" s="39">
        <v>3188250</v>
      </c>
      <c r="P182" s="40">
        <v>6.8687825675035532E-3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1327.55</v>
      </c>
      <c r="F183" s="37">
        <v>1321.2</v>
      </c>
      <c r="G183" s="38">
        <v>1307.4000000000001</v>
      </c>
      <c r="H183" s="38">
        <v>1287.25</v>
      </c>
      <c r="I183" s="38">
        <v>1273.45</v>
      </c>
      <c r="J183" s="38">
        <v>1341.3500000000001</v>
      </c>
      <c r="K183" s="38">
        <v>1355.1499999999999</v>
      </c>
      <c r="L183" s="38">
        <v>1375.3000000000002</v>
      </c>
      <c r="M183" s="28">
        <v>1335</v>
      </c>
      <c r="N183" s="28">
        <v>1301.05</v>
      </c>
      <c r="O183" s="39">
        <v>3616800</v>
      </c>
      <c r="P183" s="40">
        <v>-2.3647554259799159E-2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883.9</v>
      </c>
      <c r="F184" s="37">
        <v>880.11666666666679</v>
      </c>
      <c r="G184" s="38">
        <v>874.48333333333358</v>
      </c>
      <c r="H184" s="38">
        <v>865.06666666666683</v>
      </c>
      <c r="I184" s="38">
        <v>859.43333333333362</v>
      </c>
      <c r="J184" s="38">
        <v>889.53333333333353</v>
      </c>
      <c r="K184" s="38">
        <v>895.16666666666674</v>
      </c>
      <c r="L184" s="38">
        <v>904.58333333333348</v>
      </c>
      <c r="M184" s="28">
        <v>885.75</v>
      </c>
      <c r="N184" s="28">
        <v>870.7</v>
      </c>
      <c r="O184" s="39">
        <v>23111200</v>
      </c>
      <c r="P184" s="40">
        <v>0.10240742595746102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506.4</v>
      </c>
      <c r="F185" s="37">
        <v>504.35000000000008</v>
      </c>
      <c r="G185" s="38">
        <v>497.90000000000015</v>
      </c>
      <c r="H185" s="38">
        <v>489.40000000000009</v>
      </c>
      <c r="I185" s="38">
        <v>482.95000000000016</v>
      </c>
      <c r="J185" s="38">
        <v>512.85000000000014</v>
      </c>
      <c r="K185" s="38">
        <v>519.30000000000007</v>
      </c>
      <c r="L185" s="38">
        <v>527.80000000000018</v>
      </c>
      <c r="M185" s="28">
        <v>510.8</v>
      </c>
      <c r="N185" s="28">
        <v>495.85</v>
      </c>
      <c r="O185" s="39">
        <v>11257500</v>
      </c>
      <c r="P185" s="40">
        <v>-7.537688442211055E-3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606.20000000000005</v>
      </c>
      <c r="F186" s="37">
        <v>602.1</v>
      </c>
      <c r="G186" s="38">
        <v>593</v>
      </c>
      <c r="H186" s="38">
        <v>579.79999999999995</v>
      </c>
      <c r="I186" s="38">
        <v>570.69999999999993</v>
      </c>
      <c r="J186" s="38">
        <v>615.30000000000007</v>
      </c>
      <c r="K186" s="38">
        <v>624.4000000000002</v>
      </c>
      <c r="L186" s="38">
        <v>637.60000000000014</v>
      </c>
      <c r="M186" s="28">
        <v>611.20000000000005</v>
      </c>
      <c r="N186" s="28">
        <v>588.9</v>
      </c>
      <c r="O186" s="39">
        <v>2133000</v>
      </c>
      <c r="P186" s="40">
        <v>-2.0661157024793389E-2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1138.95</v>
      </c>
      <c r="F187" s="37">
        <v>1115.3666666666666</v>
      </c>
      <c r="G187" s="38">
        <v>1087.7333333333331</v>
      </c>
      <c r="H187" s="38">
        <v>1036.5166666666667</v>
      </c>
      <c r="I187" s="38">
        <v>1008.8833333333332</v>
      </c>
      <c r="J187" s="38">
        <v>1166.583333333333</v>
      </c>
      <c r="K187" s="38">
        <v>1194.2166666666667</v>
      </c>
      <c r="L187" s="38">
        <v>1245.4333333333329</v>
      </c>
      <c r="M187" s="28">
        <v>1143</v>
      </c>
      <c r="N187" s="28">
        <v>1064.1500000000001</v>
      </c>
      <c r="O187" s="39">
        <v>6004000</v>
      </c>
      <c r="P187" s="40">
        <v>5.3518161080891385E-2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1169.75</v>
      </c>
      <c r="F188" s="37">
        <v>1164.9333333333334</v>
      </c>
      <c r="G188" s="38">
        <v>1144.8666666666668</v>
      </c>
      <c r="H188" s="38">
        <v>1119.9833333333333</v>
      </c>
      <c r="I188" s="38">
        <v>1099.9166666666667</v>
      </c>
      <c r="J188" s="38">
        <v>1189.8166666666668</v>
      </c>
      <c r="K188" s="38">
        <v>1209.8833333333334</v>
      </c>
      <c r="L188" s="38">
        <v>1234.7666666666669</v>
      </c>
      <c r="M188" s="28">
        <v>1185</v>
      </c>
      <c r="N188" s="28">
        <v>1140.05</v>
      </c>
      <c r="O188" s="39">
        <v>2945500</v>
      </c>
      <c r="P188" s="40">
        <v>7.3529411764705881E-3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808.95</v>
      </c>
      <c r="F189" s="37">
        <v>805.98333333333323</v>
      </c>
      <c r="G189" s="38">
        <v>791.96666666666647</v>
      </c>
      <c r="H189" s="38">
        <v>774.98333333333323</v>
      </c>
      <c r="I189" s="38">
        <v>760.96666666666647</v>
      </c>
      <c r="J189" s="38">
        <v>822.96666666666647</v>
      </c>
      <c r="K189" s="38">
        <v>836.98333333333312</v>
      </c>
      <c r="L189" s="38">
        <v>853.96666666666647</v>
      </c>
      <c r="M189" s="28">
        <v>820</v>
      </c>
      <c r="N189" s="28">
        <v>789</v>
      </c>
      <c r="O189" s="39">
        <v>7685100</v>
      </c>
      <c r="P189" s="40">
        <v>2.8547337990845578E-2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456</v>
      </c>
      <c r="F190" s="37">
        <v>455.91666666666669</v>
      </c>
      <c r="G190" s="38">
        <v>452.33333333333337</v>
      </c>
      <c r="H190" s="38">
        <v>448.66666666666669</v>
      </c>
      <c r="I190" s="38">
        <v>445.08333333333337</v>
      </c>
      <c r="J190" s="38">
        <v>459.58333333333337</v>
      </c>
      <c r="K190" s="38">
        <v>463.16666666666674</v>
      </c>
      <c r="L190" s="38">
        <v>466.83333333333337</v>
      </c>
      <c r="M190" s="28">
        <v>459.5</v>
      </c>
      <c r="N190" s="28">
        <v>452.25</v>
      </c>
      <c r="O190" s="39">
        <v>55861425</v>
      </c>
      <c r="P190" s="40">
        <v>1.939929788063971E-2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234.15</v>
      </c>
      <c r="F191" s="37">
        <v>232.48333333333335</v>
      </c>
      <c r="G191" s="38">
        <v>229.76666666666671</v>
      </c>
      <c r="H191" s="38">
        <v>225.38333333333335</v>
      </c>
      <c r="I191" s="38">
        <v>222.66666666666671</v>
      </c>
      <c r="J191" s="38">
        <v>236.8666666666667</v>
      </c>
      <c r="K191" s="38">
        <v>239.58333333333334</v>
      </c>
      <c r="L191" s="38">
        <v>243.9666666666667</v>
      </c>
      <c r="M191" s="28">
        <v>235.2</v>
      </c>
      <c r="N191" s="28">
        <v>228.1</v>
      </c>
      <c r="O191" s="39">
        <v>87979500</v>
      </c>
      <c r="P191" s="40">
        <v>2.1793665725932894E-2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105.25</v>
      </c>
      <c r="F192" s="37">
        <v>105</v>
      </c>
      <c r="G192" s="38">
        <v>104</v>
      </c>
      <c r="H192" s="38">
        <v>102.75</v>
      </c>
      <c r="I192" s="38">
        <v>101.75</v>
      </c>
      <c r="J192" s="38">
        <v>106.25</v>
      </c>
      <c r="K192" s="38">
        <v>107.25</v>
      </c>
      <c r="L192" s="38">
        <v>108.5</v>
      </c>
      <c r="M192" s="28">
        <v>106</v>
      </c>
      <c r="N192" s="28">
        <v>103.75</v>
      </c>
      <c r="O192" s="39">
        <v>218441500</v>
      </c>
      <c r="P192" s="40">
        <v>4.8877766481582857E-3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3142.45</v>
      </c>
      <c r="F193" s="37">
        <v>3135.2000000000003</v>
      </c>
      <c r="G193" s="38">
        <v>3099.2500000000005</v>
      </c>
      <c r="H193" s="38">
        <v>3056.05</v>
      </c>
      <c r="I193" s="38">
        <v>3020.1000000000004</v>
      </c>
      <c r="J193" s="38">
        <v>3178.4000000000005</v>
      </c>
      <c r="K193" s="38">
        <v>3214.3500000000004</v>
      </c>
      <c r="L193" s="38">
        <v>3257.5500000000006</v>
      </c>
      <c r="M193" s="28">
        <v>3171.15</v>
      </c>
      <c r="N193" s="28">
        <v>3092</v>
      </c>
      <c r="O193" s="39">
        <v>11728650</v>
      </c>
      <c r="P193" s="40">
        <v>2.6654061790155066E-2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1038.7</v>
      </c>
      <c r="F194" s="37">
        <v>1036.5833333333333</v>
      </c>
      <c r="G194" s="38">
        <v>1023.2166666666665</v>
      </c>
      <c r="H194" s="38">
        <v>1007.7333333333332</v>
      </c>
      <c r="I194" s="38">
        <v>994.36666666666645</v>
      </c>
      <c r="J194" s="38">
        <v>1052.0666666666666</v>
      </c>
      <c r="K194" s="38">
        <v>1065.4333333333334</v>
      </c>
      <c r="L194" s="38">
        <v>1080.9166666666665</v>
      </c>
      <c r="M194" s="28">
        <v>1049.95</v>
      </c>
      <c r="N194" s="28">
        <v>1021.1</v>
      </c>
      <c r="O194" s="39">
        <v>17153400</v>
      </c>
      <c r="P194" s="40">
        <v>-3.7981740887866751E-3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2539.15</v>
      </c>
      <c r="F195" s="37">
        <v>2524.9666666666667</v>
      </c>
      <c r="G195" s="38">
        <v>2500.2333333333336</v>
      </c>
      <c r="H195" s="38">
        <v>2461.3166666666671</v>
      </c>
      <c r="I195" s="38">
        <v>2436.5833333333339</v>
      </c>
      <c r="J195" s="38">
        <v>2563.8833333333332</v>
      </c>
      <c r="K195" s="38">
        <v>2588.6166666666659</v>
      </c>
      <c r="L195" s="38">
        <v>2627.5333333333328</v>
      </c>
      <c r="M195" s="28">
        <v>2549.6999999999998</v>
      </c>
      <c r="N195" s="28">
        <v>2486.0500000000002</v>
      </c>
      <c r="O195" s="39">
        <v>4647375</v>
      </c>
      <c r="P195" s="40">
        <v>-5.9356701692468115E-3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1551</v>
      </c>
      <c r="F196" s="37">
        <v>1547.1666666666667</v>
      </c>
      <c r="G196" s="38">
        <v>1525.8833333333334</v>
      </c>
      <c r="H196" s="38">
        <v>1500.7666666666667</v>
      </c>
      <c r="I196" s="38">
        <v>1479.4833333333333</v>
      </c>
      <c r="J196" s="38">
        <v>1572.2833333333335</v>
      </c>
      <c r="K196" s="38">
        <v>1593.5666666666668</v>
      </c>
      <c r="L196" s="38">
        <v>1618.6833333333336</v>
      </c>
      <c r="M196" s="28">
        <v>1568.45</v>
      </c>
      <c r="N196" s="28">
        <v>1522.05</v>
      </c>
      <c r="O196" s="39">
        <v>1453500</v>
      </c>
      <c r="P196" s="40">
        <v>3.7843627275972867E-2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580.85</v>
      </c>
      <c r="F197" s="37">
        <v>577.19999999999993</v>
      </c>
      <c r="G197" s="38">
        <v>572.04999999999984</v>
      </c>
      <c r="H197" s="38">
        <v>563.24999999999989</v>
      </c>
      <c r="I197" s="38">
        <v>558.0999999999998</v>
      </c>
      <c r="J197" s="38">
        <v>585.99999999999989</v>
      </c>
      <c r="K197" s="38">
        <v>591.15</v>
      </c>
      <c r="L197" s="38">
        <v>599.94999999999993</v>
      </c>
      <c r="M197" s="28">
        <v>582.35</v>
      </c>
      <c r="N197" s="28">
        <v>568.4</v>
      </c>
      <c r="O197" s="39">
        <v>2784000</v>
      </c>
      <c r="P197" s="40">
        <v>8.6956521739130436E-3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1365.7</v>
      </c>
      <c r="F198" s="37">
        <v>1359.2</v>
      </c>
      <c r="G198" s="38">
        <v>1342.25</v>
      </c>
      <c r="H198" s="38">
        <v>1318.8</v>
      </c>
      <c r="I198" s="38">
        <v>1301.8499999999999</v>
      </c>
      <c r="J198" s="38">
        <v>1382.65</v>
      </c>
      <c r="K198" s="38">
        <v>1399.6000000000004</v>
      </c>
      <c r="L198" s="38">
        <v>1423.0500000000002</v>
      </c>
      <c r="M198" s="28">
        <v>1376.15</v>
      </c>
      <c r="N198" s="28">
        <v>1335.75</v>
      </c>
      <c r="O198" s="39">
        <v>4339125</v>
      </c>
      <c r="P198" s="40">
        <v>-1.7564018384766907E-2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958.6</v>
      </c>
      <c r="F199" s="37">
        <v>952.46666666666658</v>
      </c>
      <c r="G199" s="38">
        <v>944.93333333333317</v>
      </c>
      <c r="H199" s="38">
        <v>931.26666666666654</v>
      </c>
      <c r="I199" s="38">
        <v>923.73333333333312</v>
      </c>
      <c r="J199" s="38">
        <v>966.13333333333321</v>
      </c>
      <c r="K199" s="38">
        <v>973.66666666666674</v>
      </c>
      <c r="L199" s="38">
        <v>987.33333333333326</v>
      </c>
      <c r="M199" s="28">
        <v>960</v>
      </c>
      <c r="N199" s="28">
        <v>938.8</v>
      </c>
      <c r="O199" s="39">
        <v>7030800</v>
      </c>
      <c r="P199" s="40">
        <v>7.0182474433527174E-3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1617.1</v>
      </c>
      <c r="F200" s="37">
        <v>1612.7</v>
      </c>
      <c r="G200" s="38">
        <v>1597.4</v>
      </c>
      <c r="H200" s="38">
        <v>1577.7</v>
      </c>
      <c r="I200" s="38">
        <v>1562.4</v>
      </c>
      <c r="J200" s="38">
        <v>1632.4</v>
      </c>
      <c r="K200" s="38">
        <v>1647.6999999999998</v>
      </c>
      <c r="L200" s="38">
        <v>1667.4</v>
      </c>
      <c r="M200" s="28">
        <v>1628</v>
      </c>
      <c r="N200" s="28">
        <v>1593</v>
      </c>
      <c r="O200" s="39">
        <v>1118800</v>
      </c>
      <c r="P200" s="40">
        <v>-1.4793941528707291E-2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6526.6</v>
      </c>
      <c r="F201" s="37">
        <v>6526.5333333333328</v>
      </c>
      <c r="G201" s="38">
        <v>6445.0666666666657</v>
      </c>
      <c r="H201" s="38">
        <v>6363.5333333333328</v>
      </c>
      <c r="I201" s="38">
        <v>6282.0666666666657</v>
      </c>
      <c r="J201" s="38">
        <v>6608.0666666666657</v>
      </c>
      <c r="K201" s="38">
        <v>6689.5333333333328</v>
      </c>
      <c r="L201" s="38">
        <v>6771.0666666666657</v>
      </c>
      <c r="M201" s="28">
        <v>6608</v>
      </c>
      <c r="N201" s="28">
        <v>6445</v>
      </c>
      <c r="O201" s="39">
        <v>1964200</v>
      </c>
      <c r="P201" s="40">
        <v>-7.6790946751540872E-3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755.25</v>
      </c>
      <c r="F202" s="37">
        <v>752.91666666666663</v>
      </c>
      <c r="G202" s="38">
        <v>746.13333333333321</v>
      </c>
      <c r="H202" s="38">
        <v>737.01666666666654</v>
      </c>
      <c r="I202" s="38">
        <v>730.23333333333312</v>
      </c>
      <c r="J202" s="38">
        <v>762.0333333333333</v>
      </c>
      <c r="K202" s="38">
        <v>768.81666666666683</v>
      </c>
      <c r="L202" s="38">
        <v>777.93333333333339</v>
      </c>
      <c r="M202" s="28">
        <v>759.7</v>
      </c>
      <c r="N202" s="28">
        <v>743.8</v>
      </c>
      <c r="O202" s="39">
        <v>21018400</v>
      </c>
      <c r="P202" s="40">
        <v>1.0121204548294389E-2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266.85000000000002</v>
      </c>
      <c r="F203" s="37">
        <v>264.90000000000003</v>
      </c>
      <c r="G203" s="38">
        <v>261.30000000000007</v>
      </c>
      <c r="H203" s="38">
        <v>255.75000000000006</v>
      </c>
      <c r="I203" s="38">
        <v>252.15000000000009</v>
      </c>
      <c r="J203" s="38">
        <v>270.45000000000005</v>
      </c>
      <c r="K203" s="38">
        <v>274.05000000000007</v>
      </c>
      <c r="L203" s="38">
        <v>279.60000000000002</v>
      </c>
      <c r="M203" s="28">
        <v>268.5</v>
      </c>
      <c r="N203" s="28">
        <v>259.35000000000002</v>
      </c>
      <c r="O203" s="39">
        <v>38387300</v>
      </c>
      <c r="P203" s="40">
        <v>-1.5503259659723326E-2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980.25</v>
      </c>
      <c r="F204" s="37">
        <v>987.51666666666677</v>
      </c>
      <c r="G204" s="38">
        <v>968.03333333333353</v>
      </c>
      <c r="H204" s="38">
        <v>955.81666666666672</v>
      </c>
      <c r="I204" s="38">
        <v>936.33333333333348</v>
      </c>
      <c r="J204" s="38">
        <v>999.73333333333358</v>
      </c>
      <c r="K204" s="38">
        <v>1019.2166666666669</v>
      </c>
      <c r="L204" s="38">
        <v>1031.4333333333336</v>
      </c>
      <c r="M204" s="28">
        <v>1007</v>
      </c>
      <c r="N204" s="28">
        <v>975.3</v>
      </c>
      <c r="O204" s="39">
        <v>3392500</v>
      </c>
      <c r="P204" s="40">
        <v>9.6122778675282711E-2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1810.3</v>
      </c>
      <c r="F205" s="37">
        <v>1813.5666666666666</v>
      </c>
      <c r="G205" s="38">
        <v>1782.1833333333332</v>
      </c>
      <c r="H205" s="38">
        <v>1754.0666666666666</v>
      </c>
      <c r="I205" s="38">
        <v>1722.6833333333332</v>
      </c>
      <c r="J205" s="38">
        <v>1841.6833333333332</v>
      </c>
      <c r="K205" s="38">
        <v>1873.0666666666664</v>
      </c>
      <c r="L205" s="38">
        <v>1901.1833333333332</v>
      </c>
      <c r="M205" s="28">
        <v>1844.95</v>
      </c>
      <c r="N205" s="28">
        <v>1785.45</v>
      </c>
      <c r="O205" s="39">
        <v>721000</v>
      </c>
      <c r="P205" s="40">
        <v>4.8879837067209775E-2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405.95</v>
      </c>
      <c r="F206" s="37">
        <v>404.91666666666669</v>
      </c>
      <c r="G206" s="38">
        <v>401.43333333333339</v>
      </c>
      <c r="H206" s="38">
        <v>396.91666666666669</v>
      </c>
      <c r="I206" s="38">
        <v>393.43333333333339</v>
      </c>
      <c r="J206" s="38">
        <v>409.43333333333339</v>
      </c>
      <c r="K206" s="38">
        <v>412.91666666666663</v>
      </c>
      <c r="L206" s="38">
        <v>417.43333333333339</v>
      </c>
      <c r="M206" s="28">
        <v>408.4</v>
      </c>
      <c r="N206" s="28">
        <v>400.4</v>
      </c>
      <c r="O206" s="39">
        <v>40404000</v>
      </c>
      <c r="P206" s="40">
        <v>1.1313576291549859E-2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249.8</v>
      </c>
      <c r="F207" s="37">
        <v>250.45000000000002</v>
      </c>
      <c r="G207" s="38">
        <v>247.35000000000002</v>
      </c>
      <c r="H207" s="38">
        <v>244.9</v>
      </c>
      <c r="I207" s="38">
        <v>241.8</v>
      </c>
      <c r="J207" s="38">
        <v>252.90000000000003</v>
      </c>
      <c r="K207" s="38">
        <v>256</v>
      </c>
      <c r="L207" s="38">
        <v>258.45000000000005</v>
      </c>
      <c r="M207" s="28">
        <v>253.55</v>
      </c>
      <c r="N207" s="28">
        <v>248</v>
      </c>
      <c r="O207" s="39">
        <v>89418000</v>
      </c>
      <c r="P207" s="40">
        <v>9.2438966579758228E-3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379.3</v>
      </c>
      <c r="F208" s="37">
        <v>378.35000000000008</v>
      </c>
      <c r="G208" s="38">
        <v>374.80000000000018</v>
      </c>
      <c r="H208" s="38">
        <v>370.30000000000013</v>
      </c>
      <c r="I208" s="38">
        <v>366.75000000000023</v>
      </c>
      <c r="J208" s="38">
        <v>382.85000000000014</v>
      </c>
      <c r="K208" s="38">
        <v>386.4</v>
      </c>
      <c r="L208" s="38">
        <v>390.90000000000009</v>
      </c>
      <c r="M208" s="28">
        <v>381.9</v>
      </c>
      <c r="N208" s="28">
        <v>373.85</v>
      </c>
      <c r="O208" s="39">
        <v>12499200</v>
      </c>
      <c r="P208" s="40">
        <v>-8.8495575221238937E-3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3"/>
      <c r="C211" s="252"/>
      <c r="D211" s="274"/>
      <c r="E211" s="253"/>
      <c r="F211" s="253"/>
      <c r="G211" s="275"/>
      <c r="H211" s="275"/>
      <c r="I211" s="275"/>
      <c r="J211" s="275"/>
      <c r="K211" s="275"/>
      <c r="L211" s="275"/>
      <c r="M211" s="252"/>
      <c r="N211" s="252"/>
      <c r="O211" s="276"/>
      <c r="P211" s="277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52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2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1" t="s">
        <v>16</v>
      </c>
      <c r="B8" s="493"/>
      <c r="C8" s="497" t="s">
        <v>20</v>
      </c>
      <c r="D8" s="497" t="s">
        <v>21</v>
      </c>
      <c r="E8" s="488" t="s">
        <v>22</v>
      </c>
      <c r="F8" s="489"/>
      <c r="G8" s="490"/>
      <c r="H8" s="488" t="s">
        <v>23</v>
      </c>
      <c r="I8" s="489"/>
      <c r="J8" s="490"/>
      <c r="K8" s="23"/>
      <c r="L8" s="50"/>
      <c r="M8" s="50"/>
      <c r="N8" s="1"/>
      <c r="O8" s="1"/>
    </row>
    <row r="9" spans="1:15" ht="36" customHeight="1">
      <c r="A9" s="495"/>
      <c r="B9" s="496"/>
      <c r="C9" s="496"/>
      <c r="D9" s="4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17312.900000000001</v>
      </c>
      <c r="D10" s="32">
        <v>17286.416666666668</v>
      </c>
      <c r="E10" s="32">
        <v>17192.683333333334</v>
      </c>
      <c r="F10" s="32">
        <v>17072.466666666667</v>
      </c>
      <c r="G10" s="32">
        <v>16978.733333333334</v>
      </c>
      <c r="H10" s="32">
        <v>17406.633333333335</v>
      </c>
      <c r="I10" s="32">
        <v>17500.366666666665</v>
      </c>
      <c r="J10" s="32">
        <v>17620.583333333336</v>
      </c>
      <c r="K10" s="34">
        <v>17380.150000000001</v>
      </c>
      <c r="L10" s="34">
        <v>17166.2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38276.699999999997</v>
      </c>
      <c r="D11" s="37">
        <v>38205.883333333331</v>
      </c>
      <c r="E11" s="37">
        <v>38014.666666666664</v>
      </c>
      <c r="F11" s="37">
        <v>37752.633333333331</v>
      </c>
      <c r="G11" s="37">
        <v>37561.416666666664</v>
      </c>
      <c r="H11" s="37">
        <v>38467.916666666664</v>
      </c>
      <c r="I11" s="37">
        <v>38659.133333333339</v>
      </c>
      <c r="J11" s="37">
        <v>38921.166666666664</v>
      </c>
      <c r="K11" s="28">
        <v>38397.1</v>
      </c>
      <c r="L11" s="28">
        <v>37943.85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2689.6</v>
      </c>
      <c r="D12" s="37">
        <v>2678.2</v>
      </c>
      <c r="E12" s="37">
        <v>2662.3499999999995</v>
      </c>
      <c r="F12" s="37">
        <v>2635.0999999999995</v>
      </c>
      <c r="G12" s="37">
        <v>2619.2499999999991</v>
      </c>
      <c r="H12" s="37">
        <v>2705.45</v>
      </c>
      <c r="I12" s="37">
        <v>2721.3</v>
      </c>
      <c r="J12" s="37">
        <v>2748.55</v>
      </c>
      <c r="K12" s="28">
        <v>2694.05</v>
      </c>
      <c r="L12" s="28">
        <v>2650.95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5045.3999999999996</v>
      </c>
      <c r="D13" s="37">
        <v>5039.9333333333334</v>
      </c>
      <c r="E13" s="37">
        <v>5005.666666666667</v>
      </c>
      <c r="F13" s="37">
        <v>4965.9333333333334</v>
      </c>
      <c r="G13" s="37">
        <v>4931.666666666667</v>
      </c>
      <c r="H13" s="37">
        <v>5079.666666666667</v>
      </c>
      <c r="I13" s="37">
        <v>5113.9333333333334</v>
      </c>
      <c r="J13" s="37">
        <v>5153.666666666667</v>
      </c>
      <c r="K13" s="28">
        <v>5074.2</v>
      </c>
      <c r="L13" s="28">
        <v>5000.2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27678.95</v>
      </c>
      <c r="D14" s="37">
        <v>27595.033333333336</v>
      </c>
      <c r="E14" s="37">
        <v>27416.966666666674</v>
      </c>
      <c r="F14" s="37">
        <v>27154.983333333337</v>
      </c>
      <c r="G14" s="37">
        <v>26976.916666666675</v>
      </c>
      <c r="H14" s="37">
        <v>27857.016666666674</v>
      </c>
      <c r="I14" s="37">
        <v>28035.083333333332</v>
      </c>
      <c r="J14" s="37">
        <v>28297.066666666673</v>
      </c>
      <c r="K14" s="28">
        <v>27773.1</v>
      </c>
      <c r="L14" s="28">
        <v>27333.05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4180.5</v>
      </c>
      <c r="D15" s="37">
        <v>4168.2833333333338</v>
      </c>
      <c r="E15" s="37">
        <v>4148.2166666666672</v>
      </c>
      <c r="F15" s="37">
        <v>4115.9333333333334</v>
      </c>
      <c r="G15" s="37">
        <v>4095.8666666666668</v>
      </c>
      <c r="H15" s="37">
        <v>4200.5666666666675</v>
      </c>
      <c r="I15" s="37">
        <v>4220.633333333335</v>
      </c>
      <c r="J15" s="37">
        <v>4252.9166666666679</v>
      </c>
      <c r="K15" s="28">
        <v>4188.3500000000004</v>
      </c>
      <c r="L15" s="28">
        <v>4136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8394.6</v>
      </c>
      <c r="D16" s="37">
        <v>8352.7166666666672</v>
      </c>
      <c r="E16" s="37">
        <v>8303.0833333333339</v>
      </c>
      <c r="F16" s="37">
        <v>8211.5666666666675</v>
      </c>
      <c r="G16" s="37">
        <v>8161.9333333333343</v>
      </c>
      <c r="H16" s="37">
        <v>8444.2333333333336</v>
      </c>
      <c r="I16" s="37">
        <v>8493.866666666665</v>
      </c>
      <c r="J16" s="37">
        <v>8585.3833333333332</v>
      </c>
      <c r="K16" s="28">
        <v>8402.35</v>
      </c>
      <c r="L16" s="28">
        <v>8261.2000000000007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3196.45</v>
      </c>
      <c r="D17" s="37">
        <v>3167.9833333333336</v>
      </c>
      <c r="E17" s="37">
        <v>3114.0166666666673</v>
      </c>
      <c r="F17" s="37">
        <v>3031.5833333333339</v>
      </c>
      <c r="G17" s="37">
        <v>2977.6166666666677</v>
      </c>
      <c r="H17" s="37">
        <v>3250.416666666667</v>
      </c>
      <c r="I17" s="37">
        <v>3304.3833333333332</v>
      </c>
      <c r="J17" s="37">
        <v>3386.8166666666666</v>
      </c>
      <c r="K17" s="28">
        <v>3221.95</v>
      </c>
      <c r="L17" s="28">
        <v>3085.55</v>
      </c>
      <c r="M17" s="28">
        <v>5.0163000000000002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2288.6</v>
      </c>
      <c r="D18" s="37">
        <v>2285.9</v>
      </c>
      <c r="E18" s="37">
        <v>2273.8000000000002</v>
      </c>
      <c r="F18" s="37">
        <v>2259</v>
      </c>
      <c r="G18" s="37">
        <v>2246.9</v>
      </c>
      <c r="H18" s="37">
        <v>2300.7000000000003</v>
      </c>
      <c r="I18" s="37">
        <v>2312.7999999999997</v>
      </c>
      <c r="J18" s="37">
        <v>2327.6000000000004</v>
      </c>
      <c r="K18" s="28">
        <v>2298</v>
      </c>
      <c r="L18" s="28">
        <v>2271.1</v>
      </c>
      <c r="M18" s="28">
        <v>3.6025200000000002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633.75</v>
      </c>
      <c r="D19" s="37">
        <v>630.75</v>
      </c>
      <c r="E19" s="37">
        <v>623.20000000000005</v>
      </c>
      <c r="F19" s="37">
        <v>612.65000000000009</v>
      </c>
      <c r="G19" s="37">
        <v>605.10000000000014</v>
      </c>
      <c r="H19" s="37">
        <v>641.29999999999995</v>
      </c>
      <c r="I19" s="37">
        <v>648.84999999999991</v>
      </c>
      <c r="J19" s="37">
        <v>659.39999999999986</v>
      </c>
      <c r="K19" s="28">
        <v>638.29999999999995</v>
      </c>
      <c r="L19" s="28">
        <v>620.20000000000005</v>
      </c>
      <c r="M19" s="28">
        <v>24.051269999999999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18766</v>
      </c>
      <c r="D20" s="37">
        <v>18590</v>
      </c>
      <c r="E20" s="37">
        <v>18380</v>
      </c>
      <c r="F20" s="37">
        <v>17994</v>
      </c>
      <c r="G20" s="37">
        <v>17784</v>
      </c>
      <c r="H20" s="37">
        <v>18976</v>
      </c>
      <c r="I20" s="37">
        <v>19186</v>
      </c>
      <c r="J20" s="37">
        <v>19572</v>
      </c>
      <c r="K20" s="28">
        <v>18800</v>
      </c>
      <c r="L20" s="28">
        <v>18204</v>
      </c>
      <c r="M20" s="28">
        <v>9.5630000000000007E-2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3142.6</v>
      </c>
      <c r="D21" s="37">
        <v>3115.6333333333332</v>
      </c>
      <c r="E21" s="37">
        <v>3064.8166666666666</v>
      </c>
      <c r="F21" s="37">
        <v>2987.0333333333333</v>
      </c>
      <c r="G21" s="37">
        <v>2936.2166666666667</v>
      </c>
      <c r="H21" s="37">
        <v>3193.4166666666665</v>
      </c>
      <c r="I21" s="37">
        <v>3244.2333333333331</v>
      </c>
      <c r="J21" s="37">
        <v>3322.0166666666664</v>
      </c>
      <c r="K21" s="28">
        <v>3166.45</v>
      </c>
      <c r="L21" s="28">
        <v>3037.85</v>
      </c>
      <c r="M21" s="28">
        <v>19.249839999999999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2337.85</v>
      </c>
      <c r="D22" s="37">
        <v>2326.0833333333335</v>
      </c>
      <c r="E22" s="37">
        <v>2277.166666666667</v>
      </c>
      <c r="F22" s="37">
        <v>2216.4833333333336</v>
      </c>
      <c r="G22" s="37">
        <v>2167.5666666666671</v>
      </c>
      <c r="H22" s="37">
        <v>2386.7666666666669</v>
      </c>
      <c r="I22" s="37">
        <v>2435.6833333333338</v>
      </c>
      <c r="J22" s="37">
        <v>2496.3666666666668</v>
      </c>
      <c r="K22" s="28">
        <v>2375</v>
      </c>
      <c r="L22" s="28">
        <v>2265.4</v>
      </c>
      <c r="M22" s="28">
        <v>13.78247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836.4</v>
      </c>
      <c r="D23" s="37">
        <v>832</v>
      </c>
      <c r="E23" s="37">
        <v>819.4</v>
      </c>
      <c r="F23" s="37">
        <v>802.4</v>
      </c>
      <c r="G23" s="37">
        <v>789.8</v>
      </c>
      <c r="H23" s="37">
        <v>849</v>
      </c>
      <c r="I23" s="37">
        <v>861.59999999999991</v>
      </c>
      <c r="J23" s="37">
        <v>878.6</v>
      </c>
      <c r="K23" s="28">
        <v>844.6</v>
      </c>
      <c r="L23" s="28">
        <v>815</v>
      </c>
      <c r="M23" s="28">
        <v>66.52807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3537.4</v>
      </c>
      <c r="D24" s="37">
        <v>3462.7999999999997</v>
      </c>
      <c r="E24" s="37">
        <v>3375.5999999999995</v>
      </c>
      <c r="F24" s="37">
        <v>3213.7999999999997</v>
      </c>
      <c r="G24" s="37">
        <v>3126.5999999999995</v>
      </c>
      <c r="H24" s="37">
        <v>3624.5999999999995</v>
      </c>
      <c r="I24" s="37">
        <v>3711.7999999999993</v>
      </c>
      <c r="J24" s="37">
        <v>3873.5999999999995</v>
      </c>
      <c r="K24" s="28">
        <v>3550</v>
      </c>
      <c r="L24" s="28">
        <v>3301</v>
      </c>
      <c r="M24" s="28">
        <v>6.0880900000000002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3855.55</v>
      </c>
      <c r="D25" s="37">
        <v>3764.85</v>
      </c>
      <c r="E25" s="37">
        <v>3612.7</v>
      </c>
      <c r="F25" s="37">
        <v>3369.85</v>
      </c>
      <c r="G25" s="37">
        <v>3217.7</v>
      </c>
      <c r="H25" s="37">
        <v>4007.7</v>
      </c>
      <c r="I25" s="37">
        <v>4159.8500000000004</v>
      </c>
      <c r="J25" s="37">
        <v>4402.7</v>
      </c>
      <c r="K25" s="28">
        <v>3917</v>
      </c>
      <c r="L25" s="28">
        <v>3522</v>
      </c>
      <c r="M25" s="28">
        <v>9.8000900000000009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113.6</v>
      </c>
      <c r="D26" s="37">
        <v>112.76666666666667</v>
      </c>
      <c r="E26" s="37">
        <v>111.33333333333333</v>
      </c>
      <c r="F26" s="37">
        <v>109.06666666666666</v>
      </c>
      <c r="G26" s="37">
        <v>107.63333333333333</v>
      </c>
      <c r="H26" s="37">
        <v>115.03333333333333</v>
      </c>
      <c r="I26" s="37">
        <v>116.46666666666667</v>
      </c>
      <c r="J26" s="37">
        <v>118.73333333333333</v>
      </c>
      <c r="K26" s="28">
        <v>114.2</v>
      </c>
      <c r="L26" s="28">
        <v>110.5</v>
      </c>
      <c r="M26" s="28">
        <v>31.284079999999999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301.85000000000002</v>
      </c>
      <c r="D27" s="37">
        <v>299.3</v>
      </c>
      <c r="E27" s="37">
        <v>295.70000000000005</v>
      </c>
      <c r="F27" s="37">
        <v>289.55</v>
      </c>
      <c r="G27" s="37">
        <v>285.95000000000005</v>
      </c>
      <c r="H27" s="37">
        <v>305.45000000000005</v>
      </c>
      <c r="I27" s="37">
        <v>309.05000000000007</v>
      </c>
      <c r="J27" s="37">
        <v>315.20000000000005</v>
      </c>
      <c r="K27" s="28">
        <v>302.89999999999998</v>
      </c>
      <c r="L27" s="28">
        <v>293.14999999999998</v>
      </c>
      <c r="M27" s="28">
        <v>33.04195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650.4</v>
      </c>
      <c r="D28" s="37">
        <v>651.83333333333337</v>
      </c>
      <c r="E28" s="37">
        <v>640.56666666666672</v>
      </c>
      <c r="F28" s="37">
        <v>630.73333333333335</v>
      </c>
      <c r="G28" s="37">
        <v>619.4666666666667</v>
      </c>
      <c r="H28" s="37">
        <v>661.66666666666674</v>
      </c>
      <c r="I28" s="37">
        <v>672.93333333333339</v>
      </c>
      <c r="J28" s="37">
        <v>682.76666666666677</v>
      </c>
      <c r="K28" s="28">
        <v>663.1</v>
      </c>
      <c r="L28" s="28">
        <v>642</v>
      </c>
      <c r="M28" s="28">
        <v>1.35114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2911.75</v>
      </c>
      <c r="D29" s="37">
        <v>2894.3333333333335</v>
      </c>
      <c r="E29" s="37">
        <v>2872.416666666667</v>
      </c>
      <c r="F29" s="37">
        <v>2833.0833333333335</v>
      </c>
      <c r="G29" s="37">
        <v>2811.166666666667</v>
      </c>
      <c r="H29" s="37">
        <v>2933.666666666667</v>
      </c>
      <c r="I29" s="37">
        <v>2955.5833333333339</v>
      </c>
      <c r="J29" s="37">
        <v>2994.916666666667</v>
      </c>
      <c r="K29" s="28">
        <v>2916.25</v>
      </c>
      <c r="L29" s="28">
        <v>2855</v>
      </c>
      <c r="M29" s="28">
        <v>0.63192999999999999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403.45</v>
      </c>
      <c r="D30" s="37">
        <v>401.35000000000008</v>
      </c>
      <c r="E30" s="37">
        <v>397.20000000000016</v>
      </c>
      <c r="F30" s="37">
        <v>390.9500000000001</v>
      </c>
      <c r="G30" s="37">
        <v>386.80000000000018</v>
      </c>
      <c r="H30" s="37">
        <v>407.60000000000014</v>
      </c>
      <c r="I30" s="37">
        <v>411.75000000000011</v>
      </c>
      <c r="J30" s="37">
        <v>418.00000000000011</v>
      </c>
      <c r="K30" s="28">
        <v>405.5</v>
      </c>
      <c r="L30" s="28">
        <v>395.1</v>
      </c>
      <c r="M30" s="28">
        <v>75.573769999999996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4251.5</v>
      </c>
      <c r="D31" s="37">
        <v>4203.166666666667</v>
      </c>
      <c r="E31" s="37">
        <v>4134.3333333333339</v>
      </c>
      <c r="F31" s="37">
        <v>4017.166666666667</v>
      </c>
      <c r="G31" s="37">
        <v>3948.3333333333339</v>
      </c>
      <c r="H31" s="37">
        <v>4320.3333333333339</v>
      </c>
      <c r="I31" s="37">
        <v>4389.1666666666679</v>
      </c>
      <c r="J31" s="37">
        <v>4506.3333333333339</v>
      </c>
      <c r="K31" s="28">
        <v>4272</v>
      </c>
      <c r="L31" s="28">
        <v>4086</v>
      </c>
      <c r="M31" s="28">
        <v>9.1411200000000008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242.45</v>
      </c>
      <c r="D32" s="37">
        <v>240.85</v>
      </c>
      <c r="E32" s="37">
        <v>238.04999999999998</v>
      </c>
      <c r="F32" s="37">
        <v>233.64999999999998</v>
      </c>
      <c r="G32" s="37">
        <v>230.84999999999997</v>
      </c>
      <c r="H32" s="37">
        <v>245.25</v>
      </c>
      <c r="I32" s="37">
        <v>248.05</v>
      </c>
      <c r="J32" s="37">
        <v>252.45000000000002</v>
      </c>
      <c r="K32" s="28">
        <v>243.65</v>
      </c>
      <c r="L32" s="28">
        <v>236.45</v>
      </c>
      <c r="M32" s="28">
        <v>27.172979999999999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148.15</v>
      </c>
      <c r="D33" s="37">
        <v>147.29999999999998</v>
      </c>
      <c r="E33" s="37">
        <v>145.99999999999997</v>
      </c>
      <c r="F33" s="37">
        <v>143.85</v>
      </c>
      <c r="G33" s="37">
        <v>142.54999999999998</v>
      </c>
      <c r="H33" s="37">
        <v>149.44999999999996</v>
      </c>
      <c r="I33" s="37">
        <v>150.74999999999997</v>
      </c>
      <c r="J33" s="37">
        <v>152.89999999999995</v>
      </c>
      <c r="K33" s="28">
        <v>148.6</v>
      </c>
      <c r="L33" s="28">
        <v>145.15</v>
      </c>
      <c r="M33" s="28">
        <v>62.174460000000003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3343.25</v>
      </c>
      <c r="D34" s="37">
        <v>3309.4333333333329</v>
      </c>
      <c r="E34" s="37">
        <v>3270.516666666666</v>
      </c>
      <c r="F34" s="37">
        <v>3197.7833333333328</v>
      </c>
      <c r="G34" s="37">
        <v>3158.8666666666659</v>
      </c>
      <c r="H34" s="37">
        <v>3382.1666666666661</v>
      </c>
      <c r="I34" s="37">
        <v>3421.083333333333</v>
      </c>
      <c r="J34" s="37">
        <v>3493.8166666666662</v>
      </c>
      <c r="K34" s="28">
        <v>3348.35</v>
      </c>
      <c r="L34" s="28">
        <v>3236.7</v>
      </c>
      <c r="M34" s="28">
        <v>10.31166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2064.4</v>
      </c>
      <c r="D35" s="37">
        <v>2051.3000000000002</v>
      </c>
      <c r="E35" s="37">
        <v>2013.1500000000005</v>
      </c>
      <c r="F35" s="37">
        <v>1961.9000000000003</v>
      </c>
      <c r="G35" s="37">
        <v>1923.7500000000007</v>
      </c>
      <c r="H35" s="37">
        <v>2102.5500000000002</v>
      </c>
      <c r="I35" s="37">
        <v>2140.6999999999998</v>
      </c>
      <c r="J35" s="37">
        <v>2191.9500000000003</v>
      </c>
      <c r="K35" s="28">
        <v>2089.4499999999998</v>
      </c>
      <c r="L35" s="28">
        <v>2000.05</v>
      </c>
      <c r="M35" s="28">
        <v>1.7709600000000001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539.70000000000005</v>
      </c>
      <c r="D36" s="37">
        <v>538.66666666666663</v>
      </c>
      <c r="E36" s="37">
        <v>533.33333333333326</v>
      </c>
      <c r="F36" s="37">
        <v>526.96666666666658</v>
      </c>
      <c r="G36" s="37">
        <v>521.63333333333321</v>
      </c>
      <c r="H36" s="37">
        <v>545.0333333333333</v>
      </c>
      <c r="I36" s="37">
        <v>550.36666666666656</v>
      </c>
      <c r="J36" s="37">
        <v>556.73333333333335</v>
      </c>
      <c r="K36" s="28">
        <v>544</v>
      </c>
      <c r="L36" s="28">
        <v>532.29999999999995</v>
      </c>
      <c r="M36" s="28">
        <v>11.60446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4431.55</v>
      </c>
      <c r="D37" s="37">
        <v>4383.8499999999995</v>
      </c>
      <c r="E37" s="37">
        <v>4317.6999999999989</v>
      </c>
      <c r="F37" s="37">
        <v>4203.8499999999995</v>
      </c>
      <c r="G37" s="37">
        <v>4137.6999999999989</v>
      </c>
      <c r="H37" s="37">
        <v>4497.6999999999989</v>
      </c>
      <c r="I37" s="37">
        <v>4563.8499999999985</v>
      </c>
      <c r="J37" s="37">
        <v>4677.6999999999989</v>
      </c>
      <c r="K37" s="28">
        <v>4450</v>
      </c>
      <c r="L37" s="28">
        <v>4270</v>
      </c>
      <c r="M37" s="28">
        <v>3.5255399999999999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728.7</v>
      </c>
      <c r="D38" s="37">
        <v>728.54999999999984</v>
      </c>
      <c r="E38" s="37">
        <v>722.1999999999997</v>
      </c>
      <c r="F38" s="37">
        <v>715.69999999999982</v>
      </c>
      <c r="G38" s="37">
        <v>709.34999999999968</v>
      </c>
      <c r="H38" s="37">
        <v>735.04999999999973</v>
      </c>
      <c r="I38" s="37">
        <v>741.39999999999986</v>
      </c>
      <c r="J38" s="37">
        <v>747.89999999999975</v>
      </c>
      <c r="K38" s="28">
        <v>734.9</v>
      </c>
      <c r="L38" s="28">
        <v>722.05</v>
      </c>
      <c r="M38" s="28">
        <v>59.041460000000001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4030.05</v>
      </c>
      <c r="D39" s="37">
        <v>4021.85</v>
      </c>
      <c r="E39" s="37">
        <v>3993.7</v>
      </c>
      <c r="F39" s="37">
        <v>3957.35</v>
      </c>
      <c r="G39" s="37">
        <v>3929.2</v>
      </c>
      <c r="H39" s="37">
        <v>4058.2</v>
      </c>
      <c r="I39" s="37">
        <v>4086.3500000000004</v>
      </c>
      <c r="J39" s="37">
        <v>4122.7</v>
      </c>
      <c r="K39" s="28">
        <v>4050</v>
      </c>
      <c r="L39" s="28">
        <v>3985.5</v>
      </c>
      <c r="M39" s="28">
        <v>6.0862100000000003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6964.35</v>
      </c>
      <c r="D40" s="37">
        <v>6947.0666666666666</v>
      </c>
      <c r="E40" s="37">
        <v>6878.6333333333332</v>
      </c>
      <c r="F40" s="37">
        <v>6792.916666666667</v>
      </c>
      <c r="G40" s="37">
        <v>6724.4833333333336</v>
      </c>
      <c r="H40" s="37">
        <v>7032.7833333333328</v>
      </c>
      <c r="I40" s="37">
        <v>7101.2166666666653</v>
      </c>
      <c r="J40" s="37">
        <v>7186.9333333333325</v>
      </c>
      <c r="K40" s="28">
        <v>7015.5</v>
      </c>
      <c r="L40" s="28">
        <v>6861.35</v>
      </c>
      <c r="M40" s="28">
        <v>9.9673499999999997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16086.4</v>
      </c>
      <c r="D41" s="37">
        <v>15995.800000000001</v>
      </c>
      <c r="E41" s="37">
        <v>15801.600000000002</v>
      </c>
      <c r="F41" s="37">
        <v>15516.800000000001</v>
      </c>
      <c r="G41" s="37">
        <v>15322.600000000002</v>
      </c>
      <c r="H41" s="37">
        <v>16280.600000000002</v>
      </c>
      <c r="I41" s="37">
        <v>16474.800000000003</v>
      </c>
      <c r="J41" s="37">
        <v>16759.600000000002</v>
      </c>
      <c r="K41" s="28">
        <v>16190</v>
      </c>
      <c r="L41" s="28">
        <v>15711</v>
      </c>
      <c r="M41" s="28">
        <v>3.0794000000000001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5392.8</v>
      </c>
      <c r="D42" s="37">
        <v>5377.2166666666672</v>
      </c>
      <c r="E42" s="37">
        <v>5316.5833333333339</v>
      </c>
      <c r="F42" s="37">
        <v>5240.3666666666668</v>
      </c>
      <c r="G42" s="37">
        <v>5179.7333333333336</v>
      </c>
      <c r="H42" s="37">
        <v>5453.4333333333343</v>
      </c>
      <c r="I42" s="37">
        <v>5514.0666666666675</v>
      </c>
      <c r="J42" s="37">
        <v>5590.2833333333347</v>
      </c>
      <c r="K42" s="28">
        <v>5437.85</v>
      </c>
      <c r="L42" s="28">
        <v>5301</v>
      </c>
      <c r="M42" s="28">
        <v>0.32418000000000002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2009.65</v>
      </c>
      <c r="D43" s="37">
        <v>2005.55</v>
      </c>
      <c r="E43" s="37">
        <v>1979.1</v>
      </c>
      <c r="F43" s="37">
        <v>1948.55</v>
      </c>
      <c r="G43" s="37">
        <v>1922.1</v>
      </c>
      <c r="H43" s="37">
        <v>2036.1</v>
      </c>
      <c r="I43" s="37">
        <v>2062.5500000000002</v>
      </c>
      <c r="J43" s="37">
        <v>2093.1</v>
      </c>
      <c r="K43" s="28">
        <v>2032</v>
      </c>
      <c r="L43" s="28">
        <v>1975</v>
      </c>
      <c r="M43" s="28">
        <v>5.5739700000000001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275.2</v>
      </c>
      <c r="D44" s="37">
        <v>275.53333333333336</v>
      </c>
      <c r="E44" s="37">
        <v>271.26666666666671</v>
      </c>
      <c r="F44" s="37">
        <v>267.33333333333337</v>
      </c>
      <c r="G44" s="37">
        <v>263.06666666666672</v>
      </c>
      <c r="H44" s="37">
        <v>279.4666666666667</v>
      </c>
      <c r="I44" s="37">
        <v>283.73333333333335</v>
      </c>
      <c r="J44" s="37">
        <v>287.66666666666669</v>
      </c>
      <c r="K44" s="28">
        <v>279.8</v>
      </c>
      <c r="L44" s="28">
        <v>271.60000000000002</v>
      </c>
      <c r="M44" s="28">
        <v>64.132369999999995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126.3</v>
      </c>
      <c r="D45" s="37">
        <v>125.11666666666667</v>
      </c>
      <c r="E45" s="37">
        <v>123.33333333333334</v>
      </c>
      <c r="F45" s="37">
        <v>120.36666666666667</v>
      </c>
      <c r="G45" s="37">
        <v>118.58333333333334</v>
      </c>
      <c r="H45" s="37">
        <v>128.08333333333334</v>
      </c>
      <c r="I45" s="37">
        <v>129.86666666666667</v>
      </c>
      <c r="J45" s="37">
        <v>132.83333333333334</v>
      </c>
      <c r="K45" s="28">
        <v>126.9</v>
      </c>
      <c r="L45" s="28">
        <v>122.15</v>
      </c>
      <c r="M45" s="28">
        <v>258.46030999999999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50.9</v>
      </c>
      <c r="D46" s="37">
        <v>50.766666666666673</v>
      </c>
      <c r="E46" s="37">
        <v>50.133333333333347</v>
      </c>
      <c r="F46" s="37">
        <v>49.366666666666674</v>
      </c>
      <c r="G46" s="37">
        <v>48.733333333333348</v>
      </c>
      <c r="H46" s="37">
        <v>51.533333333333346</v>
      </c>
      <c r="I46" s="37">
        <v>52.166666666666671</v>
      </c>
      <c r="J46" s="37">
        <v>52.933333333333344</v>
      </c>
      <c r="K46" s="28">
        <v>51.4</v>
      </c>
      <c r="L46" s="28">
        <v>50</v>
      </c>
      <c r="M46" s="28">
        <v>22.300740000000001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1882.65</v>
      </c>
      <c r="D47" s="37">
        <v>1867.8333333333333</v>
      </c>
      <c r="E47" s="37">
        <v>1848.0166666666664</v>
      </c>
      <c r="F47" s="37">
        <v>1813.3833333333332</v>
      </c>
      <c r="G47" s="37">
        <v>1793.5666666666664</v>
      </c>
      <c r="H47" s="37">
        <v>1902.4666666666665</v>
      </c>
      <c r="I47" s="37">
        <v>1922.2833333333335</v>
      </c>
      <c r="J47" s="37">
        <v>1956.9166666666665</v>
      </c>
      <c r="K47" s="28">
        <v>1887.65</v>
      </c>
      <c r="L47" s="28">
        <v>1833.2</v>
      </c>
      <c r="M47" s="28">
        <v>3.2281399999999998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662.15</v>
      </c>
      <c r="D48" s="37">
        <v>656.4666666666667</v>
      </c>
      <c r="E48" s="37">
        <v>648.93333333333339</v>
      </c>
      <c r="F48" s="37">
        <v>635.7166666666667</v>
      </c>
      <c r="G48" s="37">
        <v>628.18333333333339</v>
      </c>
      <c r="H48" s="37">
        <v>669.68333333333339</v>
      </c>
      <c r="I48" s="37">
        <v>677.2166666666667</v>
      </c>
      <c r="J48" s="37">
        <v>690.43333333333339</v>
      </c>
      <c r="K48" s="28">
        <v>664</v>
      </c>
      <c r="L48" s="28">
        <v>643.25</v>
      </c>
      <c r="M48" s="28">
        <v>6.9096500000000001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308.85000000000002</v>
      </c>
      <c r="D49" s="37">
        <v>306.93333333333334</v>
      </c>
      <c r="E49" s="37">
        <v>302.56666666666666</v>
      </c>
      <c r="F49" s="37">
        <v>296.2833333333333</v>
      </c>
      <c r="G49" s="37">
        <v>291.91666666666663</v>
      </c>
      <c r="H49" s="37">
        <v>313.2166666666667</v>
      </c>
      <c r="I49" s="37">
        <v>317.58333333333337</v>
      </c>
      <c r="J49" s="37">
        <v>323.86666666666673</v>
      </c>
      <c r="K49" s="28">
        <v>311.3</v>
      </c>
      <c r="L49" s="28">
        <v>300.64999999999998</v>
      </c>
      <c r="M49" s="28">
        <v>92.780649999999994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723.05</v>
      </c>
      <c r="D50" s="37">
        <v>719.96666666666658</v>
      </c>
      <c r="E50" s="37">
        <v>713.53333333333319</v>
      </c>
      <c r="F50" s="37">
        <v>704.01666666666665</v>
      </c>
      <c r="G50" s="37">
        <v>697.58333333333326</v>
      </c>
      <c r="H50" s="37">
        <v>729.48333333333312</v>
      </c>
      <c r="I50" s="37">
        <v>735.91666666666652</v>
      </c>
      <c r="J50" s="37">
        <v>745.43333333333305</v>
      </c>
      <c r="K50" s="28">
        <v>726.4</v>
      </c>
      <c r="L50" s="28">
        <v>710.45</v>
      </c>
      <c r="M50" s="28">
        <v>11.71405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59.2</v>
      </c>
      <c r="D51" s="37">
        <v>58.5</v>
      </c>
      <c r="E51" s="37">
        <v>56.3</v>
      </c>
      <c r="F51" s="37">
        <v>53.4</v>
      </c>
      <c r="G51" s="37">
        <v>51.199999999999996</v>
      </c>
      <c r="H51" s="37">
        <v>61.4</v>
      </c>
      <c r="I51" s="37">
        <v>63.6</v>
      </c>
      <c r="J51" s="37">
        <v>66.5</v>
      </c>
      <c r="K51" s="28">
        <v>60.7</v>
      </c>
      <c r="L51" s="28">
        <v>55.6</v>
      </c>
      <c r="M51" s="28">
        <v>640.83519000000001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326.2</v>
      </c>
      <c r="D52" s="37">
        <v>325.65000000000003</v>
      </c>
      <c r="E52" s="37">
        <v>323.60000000000008</v>
      </c>
      <c r="F52" s="37">
        <v>321.00000000000006</v>
      </c>
      <c r="G52" s="37">
        <v>318.9500000000001</v>
      </c>
      <c r="H52" s="37">
        <v>328.25000000000006</v>
      </c>
      <c r="I52" s="37">
        <v>330.3</v>
      </c>
      <c r="J52" s="37">
        <v>332.90000000000003</v>
      </c>
      <c r="K52" s="28">
        <v>327.7</v>
      </c>
      <c r="L52" s="28">
        <v>323.05</v>
      </c>
      <c r="M52" s="28">
        <v>16.250129999999999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720.6</v>
      </c>
      <c r="D53" s="37">
        <v>720.19999999999993</v>
      </c>
      <c r="E53" s="37">
        <v>715.49999999999989</v>
      </c>
      <c r="F53" s="37">
        <v>710.4</v>
      </c>
      <c r="G53" s="37">
        <v>705.69999999999993</v>
      </c>
      <c r="H53" s="37">
        <v>725.29999999999984</v>
      </c>
      <c r="I53" s="37">
        <v>729.99999999999989</v>
      </c>
      <c r="J53" s="37">
        <v>735.0999999999998</v>
      </c>
      <c r="K53" s="28">
        <v>724.9</v>
      </c>
      <c r="L53" s="28">
        <v>715.1</v>
      </c>
      <c r="M53" s="28">
        <v>58.78942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303.5</v>
      </c>
      <c r="D54" s="37">
        <v>302.18333333333334</v>
      </c>
      <c r="E54" s="37">
        <v>299.86666666666667</v>
      </c>
      <c r="F54" s="37">
        <v>296.23333333333335</v>
      </c>
      <c r="G54" s="37">
        <v>293.91666666666669</v>
      </c>
      <c r="H54" s="37">
        <v>305.81666666666666</v>
      </c>
      <c r="I54" s="37">
        <v>308.13333333333338</v>
      </c>
      <c r="J54" s="37">
        <v>311.76666666666665</v>
      </c>
      <c r="K54" s="28">
        <v>304.5</v>
      </c>
      <c r="L54" s="28">
        <v>298.55</v>
      </c>
      <c r="M54" s="28">
        <v>19.48405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17059.900000000001</v>
      </c>
      <c r="D55" s="37">
        <v>17010.350000000002</v>
      </c>
      <c r="E55" s="37">
        <v>16850.700000000004</v>
      </c>
      <c r="F55" s="37">
        <v>16641.500000000004</v>
      </c>
      <c r="G55" s="37">
        <v>16481.850000000006</v>
      </c>
      <c r="H55" s="37">
        <v>17219.550000000003</v>
      </c>
      <c r="I55" s="37">
        <v>17379.200000000004</v>
      </c>
      <c r="J55" s="37">
        <v>17588.400000000001</v>
      </c>
      <c r="K55" s="28">
        <v>17170</v>
      </c>
      <c r="L55" s="28">
        <v>16801.150000000001</v>
      </c>
      <c r="M55" s="28">
        <v>0.43541000000000002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3707.65</v>
      </c>
      <c r="D56" s="37">
        <v>3674.2999999999997</v>
      </c>
      <c r="E56" s="37">
        <v>3618.5999999999995</v>
      </c>
      <c r="F56" s="37">
        <v>3529.5499999999997</v>
      </c>
      <c r="G56" s="37">
        <v>3473.8499999999995</v>
      </c>
      <c r="H56" s="37">
        <v>3763.3499999999995</v>
      </c>
      <c r="I56" s="37">
        <v>3819.0499999999993</v>
      </c>
      <c r="J56" s="37">
        <v>3908.0999999999995</v>
      </c>
      <c r="K56" s="28">
        <v>3730</v>
      </c>
      <c r="L56" s="28">
        <v>3585.25</v>
      </c>
      <c r="M56" s="28">
        <v>5.2568400000000004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235</v>
      </c>
      <c r="D57" s="37">
        <v>233.38333333333333</v>
      </c>
      <c r="E57" s="37">
        <v>231.11666666666665</v>
      </c>
      <c r="F57" s="37">
        <v>227.23333333333332</v>
      </c>
      <c r="G57" s="37">
        <v>224.96666666666664</v>
      </c>
      <c r="H57" s="37">
        <v>237.26666666666665</v>
      </c>
      <c r="I57" s="37">
        <v>239.5333333333333</v>
      </c>
      <c r="J57" s="37">
        <v>243.41666666666666</v>
      </c>
      <c r="K57" s="28">
        <v>235.65</v>
      </c>
      <c r="L57" s="28">
        <v>229.5</v>
      </c>
      <c r="M57" s="28">
        <v>73.754499999999993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787.45</v>
      </c>
      <c r="D58" s="37">
        <v>779.33333333333337</v>
      </c>
      <c r="E58" s="37">
        <v>768.66666666666674</v>
      </c>
      <c r="F58" s="37">
        <v>749.88333333333333</v>
      </c>
      <c r="G58" s="37">
        <v>739.2166666666667</v>
      </c>
      <c r="H58" s="37">
        <v>798.11666666666679</v>
      </c>
      <c r="I58" s="37">
        <v>808.78333333333353</v>
      </c>
      <c r="J58" s="37">
        <v>827.56666666666683</v>
      </c>
      <c r="K58" s="28">
        <v>790</v>
      </c>
      <c r="L58" s="28">
        <v>760.55</v>
      </c>
      <c r="M58" s="28">
        <v>13.34686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1017.3</v>
      </c>
      <c r="D59" s="37">
        <v>1010.8666666666667</v>
      </c>
      <c r="E59" s="37">
        <v>997.73333333333335</v>
      </c>
      <c r="F59" s="37">
        <v>978.16666666666663</v>
      </c>
      <c r="G59" s="37">
        <v>965.0333333333333</v>
      </c>
      <c r="H59" s="37">
        <v>1030.4333333333334</v>
      </c>
      <c r="I59" s="37">
        <v>1043.5666666666668</v>
      </c>
      <c r="J59" s="37">
        <v>1063.1333333333334</v>
      </c>
      <c r="K59" s="28">
        <v>1024</v>
      </c>
      <c r="L59" s="28">
        <v>991.3</v>
      </c>
      <c r="M59" s="28">
        <v>13.055569999999999</v>
      </c>
      <c r="N59" s="1"/>
      <c r="O59" s="1"/>
    </row>
    <row r="60" spans="1:15" ht="12.75" customHeight="1">
      <c r="A60" s="53">
        <v>51</v>
      </c>
      <c r="B60" s="28" t="s">
        <v>834</v>
      </c>
      <c r="C60" s="28">
        <v>1733.45</v>
      </c>
      <c r="D60" s="37">
        <v>1735.4166666666667</v>
      </c>
      <c r="E60" s="37">
        <v>1715.0333333333335</v>
      </c>
      <c r="F60" s="37">
        <v>1696.6166666666668</v>
      </c>
      <c r="G60" s="37">
        <v>1676.2333333333336</v>
      </c>
      <c r="H60" s="37">
        <v>1753.8333333333335</v>
      </c>
      <c r="I60" s="37">
        <v>1774.2166666666667</v>
      </c>
      <c r="J60" s="37">
        <v>1792.6333333333334</v>
      </c>
      <c r="K60" s="28">
        <v>1755.8</v>
      </c>
      <c r="L60" s="28">
        <v>1717</v>
      </c>
      <c r="M60" s="28">
        <v>0.83345999999999998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230.6</v>
      </c>
      <c r="D61" s="37">
        <v>227.86666666666667</v>
      </c>
      <c r="E61" s="37">
        <v>224.13333333333335</v>
      </c>
      <c r="F61" s="37">
        <v>217.66666666666669</v>
      </c>
      <c r="G61" s="37">
        <v>213.93333333333337</v>
      </c>
      <c r="H61" s="37">
        <v>234.33333333333334</v>
      </c>
      <c r="I61" s="37">
        <v>238.06666666666669</v>
      </c>
      <c r="J61" s="37">
        <v>244.53333333333333</v>
      </c>
      <c r="K61" s="28">
        <v>231.6</v>
      </c>
      <c r="L61" s="28">
        <v>221.4</v>
      </c>
      <c r="M61" s="28">
        <v>87.570160000000001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3511.6</v>
      </c>
      <c r="D62" s="37">
        <v>3502.2000000000003</v>
      </c>
      <c r="E62" s="37">
        <v>3440.4000000000005</v>
      </c>
      <c r="F62" s="37">
        <v>3369.2000000000003</v>
      </c>
      <c r="G62" s="37">
        <v>3307.4000000000005</v>
      </c>
      <c r="H62" s="37">
        <v>3573.4000000000005</v>
      </c>
      <c r="I62" s="37">
        <v>3635.2000000000007</v>
      </c>
      <c r="J62" s="37">
        <v>3706.4000000000005</v>
      </c>
      <c r="K62" s="28">
        <v>3564</v>
      </c>
      <c r="L62" s="28">
        <v>3431</v>
      </c>
      <c r="M62" s="28">
        <v>3.34612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1630</v>
      </c>
      <c r="D63" s="37">
        <v>1608.4166666666667</v>
      </c>
      <c r="E63" s="37">
        <v>1572.8333333333335</v>
      </c>
      <c r="F63" s="37">
        <v>1515.6666666666667</v>
      </c>
      <c r="G63" s="37">
        <v>1480.0833333333335</v>
      </c>
      <c r="H63" s="37">
        <v>1665.5833333333335</v>
      </c>
      <c r="I63" s="37">
        <v>1701.166666666667</v>
      </c>
      <c r="J63" s="37">
        <v>1758.3333333333335</v>
      </c>
      <c r="K63" s="28">
        <v>1644</v>
      </c>
      <c r="L63" s="28">
        <v>1551.25</v>
      </c>
      <c r="M63" s="28">
        <v>19.827480000000001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688.4</v>
      </c>
      <c r="D64" s="37">
        <v>693.7166666666667</v>
      </c>
      <c r="E64" s="37">
        <v>681.58333333333337</v>
      </c>
      <c r="F64" s="37">
        <v>674.76666666666665</v>
      </c>
      <c r="G64" s="37">
        <v>662.63333333333333</v>
      </c>
      <c r="H64" s="37">
        <v>700.53333333333342</v>
      </c>
      <c r="I64" s="37">
        <v>712.66666666666663</v>
      </c>
      <c r="J64" s="37">
        <v>719.48333333333346</v>
      </c>
      <c r="K64" s="28">
        <v>705.85</v>
      </c>
      <c r="L64" s="28">
        <v>686.9</v>
      </c>
      <c r="M64" s="28">
        <v>11.50065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1062.1500000000001</v>
      </c>
      <c r="D65" s="37">
        <v>1046.4666666666667</v>
      </c>
      <c r="E65" s="37">
        <v>1027.9333333333334</v>
      </c>
      <c r="F65" s="37">
        <v>993.7166666666667</v>
      </c>
      <c r="G65" s="37">
        <v>975.18333333333339</v>
      </c>
      <c r="H65" s="37">
        <v>1080.6833333333334</v>
      </c>
      <c r="I65" s="37">
        <v>1099.2166666666667</v>
      </c>
      <c r="J65" s="37">
        <v>1133.4333333333334</v>
      </c>
      <c r="K65" s="28">
        <v>1065</v>
      </c>
      <c r="L65" s="28">
        <v>1012.25</v>
      </c>
      <c r="M65" s="28">
        <v>8.7145200000000003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403.8</v>
      </c>
      <c r="D66" s="37">
        <v>405.68333333333339</v>
      </c>
      <c r="E66" s="37">
        <v>397.21666666666681</v>
      </c>
      <c r="F66" s="37">
        <v>390.63333333333344</v>
      </c>
      <c r="G66" s="37">
        <v>382.16666666666686</v>
      </c>
      <c r="H66" s="37">
        <v>412.26666666666677</v>
      </c>
      <c r="I66" s="37">
        <v>420.73333333333335</v>
      </c>
      <c r="J66" s="37">
        <v>427.31666666666672</v>
      </c>
      <c r="K66" s="28">
        <v>414.15</v>
      </c>
      <c r="L66" s="28">
        <v>399.1</v>
      </c>
      <c r="M66" s="28">
        <v>22.1846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1183.5999999999999</v>
      </c>
      <c r="D67" s="37">
        <v>1186.5166666666667</v>
      </c>
      <c r="E67" s="37">
        <v>1167.0333333333333</v>
      </c>
      <c r="F67" s="37">
        <v>1150.4666666666667</v>
      </c>
      <c r="G67" s="37">
        <v>1130.9833333333333</v>
      </c>
      <c r="H67" s="37">
        <v>1203.0833333333333</v>
      </c>
      <c r="I67" s="37">
        <v>1222.5666666666664</v>
      </c>
      <c r="J67" s="37">
        <v>1239.1333333333332</v>
      </c>
      <c r="K67" s="28">
        <v>1206</v>
      </c>
      <c r="L67" s="28">
        <v>1169.95</v>
      </c>
      <c r="M67" s="28">
        <v>6.5519699999999998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369.9</v>
      </c>
      <c r="D68" s="37">
        <v>369.95</v>
      </c>
      <c r="E68" s="37">
        <v>365</v>
      </c>
      <c r="F68" s="37">
        <v>360.1</v>
      </c>
      <c r="G68" s="37">
        <v>355.15000000000003</v>
      </c>
      <c r="H68" s="37">
        <v>374.84999999999997</v>
      </c>
      <c r="I68" s="37">
        <v>379.7999999999999</v>
      </c>
      <c r="J68" s="37">
        <v>384.69999999999993</v>
      </c>
      <c r="K68" s="28">
        <v>374.9</v>
      </c>
      <c r="L68" s="28">
        <v>365.05</v>
      </c>
      <c r="M68" s="28">
        <v>26.636060000000001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573.04999999999995</v>
      </c>
      <c r="D69" s="37">
        <v>572.56666666666661</v>
      </c>
      <c r="E69" s="37">
        <v>564.33333333333326</v>
      </c>
      <c r="F69" s="37">
        <v>555.61666666666667</v>
      </c>
      <c r="G69" s="37">
        <v>547.38333333333333</v>
      </c>
      <c r="H69" s="37">
        <v>581.28333333333319</v>
      </c>
      <c r="I69" s="37">
        <v>589.51666666666654</v>
      </c>
      <c r="J69" s="37">
        <v>598.23333333333312</v>
      </c>
      <c r="K69" s="28">
        <v>580.79999999999995</v>
      </c>
      <c r="L69" s="28">
        <v>563.85</v>
      </c>
      <c r="M69" s="28">
        <v>26.123740000000002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1528.75</v>
      </c>
      <c r="D70" s="37">
        <v>1522.6666666666667</v>
      </c>
      <c r="E70" s="37">
        <v>1510.3333333333335</v>
      </c>
      <c r="F70" s="37">
        <v>1491.9166666666667</v>
      </c>
      <c r="G70" s="37">
        <v>1479.5833333333335</v>
      </c>
      <c r="H70" s="37">
        <v>1541.0833333333335</v>
      </c>
      <c r="I70" s="37">
        <v>1553.416666666667</v>
      </c>
      <c r="J70" s="37">
        <v>1571.8333333333335</v>
      </c>
      <c r="K70" s="28">
        <v>1535</v>
      </c>
      <c r="L70" s="28">
        <v>1504.25</v>
      </c>
      <c r="M70" s="28">
        <v>1.5961000000000001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1943.3</v>
      </c>
      <c r="D71" s="37">
        <v>1927.2333333333333</v>
      </c>
      <c r="E71" s="37">
        <v>1906.3666666666668</v>
      </c>
      <c r="F71" s="37">
        <v>1869.4333333333334</v>
      </c>
      <c r="G71" s="37">
        <v>1848.5666666666668</v>
      </c>
      <c r="H71" s="37">
        <v>1964.1666666666667</v>
      </c>
      <c r="I71" s="37">
        <v>1985.0333333333331</v>
      </c>
      <c r="J71" s="37">
        <v>2021.9666666666667</v>
      </c>
      <c r="K71" s="28">
        <v>1948.1</v>
      </c>
      <c r="L71" s="28">
        <v>1890.3</v>
      </c>
      <c r="M71" s="28">
        <v>5.1170799999999996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3582.45</v>
      </c>
      <c r="D72" s="37">
        <v>3569.3333333333335</v>
      </c>
      <c r="E72" s="37">
        <v>3524.666666666667</v>
      </c>
      <c r="F72" s="37">
        <v>3466.8833333333337</v>
      </c>
      <c r="G72" s="37">
        <v>3422.2166666666672</v>
      </c>
      <c r="H72" s="37">
        <v>3627.1166666666668</v>
      </c>
      <c r="I72" s="37">
        <v>3671.7833333333338</v>
      </c>
      <c r="J72" s="37">
        <v>3729.5666666666666</v>
      </c>
      <c r="K72" s="28">
        <v>3614</v>
      </c>
      <c r="L72" s="28">
        <v>3511.55</v>
      </c>
      <c r="M72" s="28">
        <v>4.2318300000000004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3981.5</v>
      </c>
      <c r="D73" s="37">
        <v>3980.5</v>
      </c>
      <c r="E73" s="37">
        <v>3923</v>
      </c>
      <c r="F73" s="37">
        <v>3864.5</v>
      </c>
      <c r="G73" s="37">
        <v>3807</v>
      </c>
      <c r="H73" s="37">
        <v>4039</v>
      </c>
      <c r="I73" s="37">
        <v>4096.5</v>
      </c>
      <c r="J73" s="37">
        <v>4155</v>
      </c>
      <c r="K73" s="28">
        <v>4038</v>
      </c>
      <c r="L73" s="28">
        <v>3922</v>
      </c>
      <c r="M73" s="28">
        <v>2.1869399999999999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2597.4499999999998</v>
      </c>
      <c r="D74" s="37">
        <v>2576.9166666666665</v>
      </c>
      <c r="E74" s="37">
        <v>2536.5333333333328</v>
      </c>
      <c r="F74" s="37">
        <v>2475.6166666666663</v>
      </c>
      <c r="G74" s="37">
        <v>2435.2333333333327</v>
      </c>
      <c r="H74" s="37">
        <v>2637.833333333333</v>
      </c>
      <c r="I74" s="37">
        <v>2678.2166666666672</v>
      </c>
      <c r="J74" s="37">
        <v>2739.1333333333332</v>
      </c>
      <c r="K74" s="28">
        <v>2617.3000000000002</v>
      </c>
      <c r="L74" s="28">
        <v>2516</v>
      </c>
      <c r="M74" s="28">
        <v>2.0482300000000002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4210.1499999999996</v>
      </c>
      <c r="D75" s="37">
        <v>4196.8499999999995</v>
      </c>
      <c r="E75" s="37">
        <v>4170.4499999999989</v>
      </c>
      <c r="F75" s="37">
        <v>4130.7499999999991</v>
      </c>
      <c r="G75" s="37">
        <v>4104.3499999999985</v>
      </c>
      <c r="H75" s="37">
        <v>4236.5499999999993</v>
      </c>
      <c r="I75" s="37">
        <v>4262.9499999999989</v>
      </c>
      <c r="J75" s="37">
        <v>4302.6499999999996</v>
      </c>
      <c r="K75" s="28">
        <v>4223.25</v>
      </c>
      <c r="L75" s="28">
        <v>4157.1499999999996</v>
      </c>
      <c r="M75" s="28">
        <v>1.9320999999999999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3291.6</v>
      </c>
      <c r="D76" s="37">
        <v>3291.0166666666664</v>
      </c>
      <c r="E76" s="37">
        <v>3243.2333333333327</v>
      </c>
      <c r="F76" s="37">
        <v>3194.8666666666663</v>
      </c>
      <c r="G76" s="37">
        <v>3147.0833333333326</v>
      </c>
      <c r="H76" s="37">
        <v>3339.3833333333328</v>
      </c>
      <c r="I76" s="37">
        <v>3387.1666666666665</v>
      </c>
      <c r="J76" s="37">
        <v>3435.5333333333328</v>
      </c>
      <c r="K76" s="28">
        <v>3338.8</v>
      </c>
      <c r="L76" s="28">
        <v>3242.65</v>
      </c>
      <c r="M76" s="28">
        <v>14.36918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482.65</v>
      </c>
      <c r="D77" s="37">
        <v>483.3</v>
      </c>
      <c r="E77" s="37">
        <v>471.35</v>
      </c>
      <c r="F77" s="37">
        <v>460.05</v>
      </c>
      <c r="G77" s="37">
        <v>448.1</v>
      </c>
      <c r="H77" s="37">
        <v>494.6</v>
      </c>
      <c r="I77" s="37">
        <v>506.54999999999995</v>
      </c>
      <c r="J77" s="37">
        <v>517.85</v>
      </c>
      <c r="K77" s="28">
        <v>495.25</v>
      </c>
      <c r="L77" s="28">
        <v>472</v>
      </c>
      <c r="M77" s="28">
        <v>3.49092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1943.35</v>
      </c>
      <c r="D78" s="37">
        <v>1900.75</v>
      </c>
      <c r="E78" s="37">
        <v>1812.6</v>
      </c>
      <c r="F78" s="37">
        <v>1681.85</v>
      </c>
      <c r="G78" s="37">
        <v>1593.6999999999998</v>
      </c>
      <c r="H78" s="37">
        <v>2031.5</v>
      </c>
      <c r="I78" s="37">
        <v>2119.65</v>
      </c>
      <c r="J78" s="37">
        <v>2250.4</v>
      </c>
      <c r="K78" s="28">
        <v>1988.9</v>
      </c>
      <c r="L78" s="28">
        <v>1770</v>
      </c>
      <c r="M78" s="28">
        <v>27.694050000000001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159.69999999999999</v>
      </c>
      <c r="D79" s="37">
        <v>158.94999999999999</v>
      </c>
      <c r="E79" s="37">
        <v>157.04999999999998</v>
      </c>
      <c r="F79" s="37">
        <v>154.4</v>
      </c>
      <c r="G79" s="37">
        <v>152.5</v>
      </c>
      <c r="H79" s="37">
        <v>161.59999999999997</v>
      </c>
      <c r="I79" s="37">
        <v>163.49999999999994</v>
      </c>
      <c r="J79" s="37">
        <v>166.14999999999995</v>
      </c>
      <c r="K79" s="28">
        <v>160.85</v>
      </c>
      <c r="L79" s="28">
        <v>156.30000000000001</v>
      </c>
      <c r="M79" s="28">
        <v>15.431850000000001</v>
      </c>
      <c r="N79" s="1"/>
      <c r="O79" s="1"/>
    </row>
    <row r="80" spans="1:15" ht="12.75" customHeight="1">
      <c r="A80" s="53">
        <v>71</v>
      </c>
      <c r="B80" s="28" t="s">
        <v>835</v>
      </c>
      <c r="C80" s="28">
        <v>1346.4</v>
      </c>
      <c r="D80" s="37">
        <v>1339.1000000000001</v>
      </c>
      <c r="E80" s="37">
        <v>1313.2000000000003</v>
      </c>
      <c r="F80" s="37">
        <v>1280.0000000000002</v>
      </c>
      <c r="G80" s="37">
        <v>1254.1000000000004</v>
      </c>
      <c r="H80" s="37">
        <v>1372.3000000000002</v>
      </c>
      <c r="I80" s="37">
        <v>1398.2000000000003</v>
      </c>
      <c r="J80" s="37">
        <v>1431.4</v>
      </c>
      <c r="K80" s="28">
        <v>1365</v>
      </c>
      <c r="L80" s="28">
        <v>1305.9000000000001</v>
      </c>
      <c r="M80" s="28">
        <v>2.6418300000000001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113.1</v>
      </c>
      <c r="D81" s="37">
        <v>111.76666666666665</v>
      </c>
      <c r="E81" s="37">
        <v>109.93333333333331</v>
      </c>
      <c r="F81" s="37">
        <v>106.76666666666665</v>
      </c>
      <c r="G81" s="37">
        <v>104.93333333333331</v>
      </c>
      <c r="H81" s="37">
        <v>114.93333333333331</v>
      </c>
      <c r="I81" s="37">
        <v>116.76666666666665</v>
      </c>
      <c r="J81" s="37">
        <v>119.93333333333331</v>
      </c>
      <c r="K81" s="28">
        <v>113.6</v>
      </c>
      <c r="L81" s="28">
        <v>108.6</v>
      </c>
      <c r="M81" s="28">
        <v>107.28917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290.10000000000002</v>
      </c>
      <c r="D82" s="37">
        <v>288.61666666666667</v>
      </c>
      <c r="E82" s="37">
        <v>285.88333333333333</v>
      </c>
      <c r="F82" s="37">
        <v>281.66666666666663</v>
      </c>
      <c r="G82" s="37">
        <v>278.93333333333328</v>
      </c>
      <c r="H82" s="37">
        <v>292.83333333333337</v>
      </c>
      <c r="I82" s="37">
        <v>295.56666666666672</v>
      </c>
      <c r="J82" s="37">
        <v>299.78333333333342</v>
      </c>
      <c r="K82" s="28">
        <v>291.35000000000002</v>
      </c>
      <c r="L82" s="28">
        <v>284.39999999999998</v>
      </c>
      <c r="M82" s="28">
        <v>6.5977399999999999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133.94999999999999</v>
      </c>
      <c r="D83" s="37">
        <v>133.4</v>
      </c>
      <c r="E83" s="37">
        <v>132.55000000000001</v>
      </c>
      <c r="F83" s="37">
        <v>131.15</v>
      </c>
      <c r="G83" s="37">
        <v>130.30000000000001</v>
      </c>
      <c r="H83" s="37">
        <v>134.80000000000001</v>
      </c>
      <c r="I83" s="37">
        <v>135.64999999999998</v>
      </c>
      <c r="J83" s="37">
        <v>137.05000000000001</v>
      </c>
      <c r="K83" s="28">
        <v>134.25</v>
      </c>
      <c r="L83" s="28">
        <v>132</v>
      </c>
      <c r="M83" s="28">
        <v>90.647819999999996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2341.6999999999998</v>
      </c>
      <c r="D84" s="37">
        <v>2344.5499999999997</v>
      </c>
      <c r="E84" s="37">
        <v>2310.0999999999995</v>
      </c>
      <c r="F84" s="37">
        <v>2278.4999999999995</v>
      </c>
      <c r="G84" s="37">
        <v>2244.0499999999993</v>
      </c>
      <c r="H84" s="37">
        <v>2376.1499999999996</v>
      </c>
      <c r="I84" s="37">
        <v>2410.5999999999995</v>
      </c>
      <c r="J84" s="37">
        <v>2442.1999999999998</v>
      </c>
      <c r="K84" s="28">
        <v>2379</v>
      </c>
      <c r="L84" s="28">
        <v>2312.9499999999998</v>
      </c>
      <c r="M84" s="28">
        <v>1.3365499999999999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372.45</v>
      </c>
      <c r="D85" s="37">
        <v>369.2833333333333</v>
      </c>
      <c r="E85" s="37">
        <v>364.56666666666661</v>
      </c>
      <c r="F85" s="37">
        <v>356.68333333333328</v>
      </c>
      <c r="G85" s="37">
        <v>351.96666666666658</v>
      </c>
      <c r="H85" s="37">
        <v>377.16666666666663</v>
      </c>
      <c r="I85" s="37">
        <v>381.88333333333333</v>
      </c>
      <c r="J85" s="37">
        <v>389.76666666666665</v>
      </c>
      <c r="K85" s="28">
        <v>374</v>
      </c>
      <c r="L85" s="28">
        <v>361.4</v>
      </c>
      <c r="M85" s="28">
        <v>7.97187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907.8</v>
      </c>
      <c r="D86" s="37">
        <v>900.51666666666677</v>
      </c>
      <c r="E86" s="37">
        <v>887.28333333333353</v>
      </c>
      <c r="F86" s="37">
        <v>866.76666666666677</v>
      </c>
      <c r="G86" s="37">
        <v>853.53333333333353</v>
      </c>
      <c r="H86" s="37">
        <v>921.03333333333353</v>
      </c>
      <c r="I86" s="37">
        <v>934.26666666666688</v>
      </c>
      <c r="J86" s="37">
        <v>954.78333333333353</v>
      </c>
      <c r="K86" s="28">
        <v>913.75</v>
      </c>
      <c r="L86" s="28">
        <v>880</v>
      </c>
      <c r="M86" s="28">
        <v>13.492800000000001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1348.05</v>
      </c>
      <c r="D87" s="37">
        <v>1339.1499999999999</v>
      </c>
      <c r="E87" s="37">
        <v>1313.8999999999996</v>
      </c>
      <c r="F87" s="37">
        <v>1279.7499999999998</v>
      </c>
      <c r="G87" s="37">
        <v>1254.4999999999995</v>
      </c>
      <c r="H87" s="37">
        <v>1373.2999999999997</v>
      </c>
      <c r="I87" s="37">
        <v>1398.5500000000002</v>
      </c>
      <c r="J87" s="37">
        <v>1432.6999999999998</v>
      </c>
      <c r="K87" s="28">
        <v>1364.4</v>
      </c>
      <c r="L87" s="28">
        <v>1305</v>
      </c>
      <c r="M87" s="28">
        <v>3.7049799999999999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1664.05</v>
      </c>
      <c r="D88" s="37">
        <v>1653.3833333333332</v>
      </c>
      <c r="E88" s="37">
        <v>1624.7666666666664</v>
      </c>
      <c r="F88" s="37">
        <v>1585.4833333333331</v>
      </c>
      <c r="G88" s="37">
        <v>1556.8666666666663</v>
      </c>
      <c r="H88" s="37">
        <v>1692.6666666666665</v>
      </c>
      <c r="I88" s="37">
        <v>1721.2833333333333</v>
      </c>
      <c r="J88" s="37">
        <v>1760.5666666666666</v>
      </c>
      <c r="K88" s="28">
        <v>1682</v>
      </c>
      <c r="L88" s="28">
        <v>1614.1</v>
      </c>
      <c r="M88" s="28">
        <v>10.034689999999999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463.35</v>
      </c>
      <c r="D89" s="37">
        <v>457.66666666666669</v>
      </c>
      <c r="E89" s="37">
        <v>450.68333333333339</v>
      </c>
      <c r="F89" s="37">
        <v>438.01666666666671</v>
      </c>
      <c r="G89" s="37">
        <v>431.03333333333342</v>
      </c>
      <c r="H89" s="37">
        <v>470.33333333333337</v>
      </c>
      <c r="I89" s="37">
        <v>477.31666666666661</v>
      </c>
      <c r="J89" s="37">
        <v>489.98333333333335</v>
      </c>
      <c r="K89" s="28">
        <v>464.65</v>
      </c>
      <c r="L89" s="28">
        <v>445</v>
      </c>
      <c r="M89" s="28">
        <v>13.47026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238.6</v>
      </c>
      <c r="D90" s="37">
        <v>237.9</v>
      </c>
      <c r="E90" s="37">
        <v>235.8</v>
      </c>
      <c r="F90" s="37">
        <v>233</v>
      </c>
      <c r="G90" s="37">
        <v>230.9</v>
      </c>
      <c r="H90" s="37">
        <v>240.70000000000002</v>
      </c>
      <c r="I90" s="37">
        <v>242.79999999999998</v>
      </c>
      <c r="J90" s="37">
        <v>245.60000000000002</v>
      </c>
      <c r="K90" s="28">
        <v>240</v>
      </c>
      <c r="L90" s="28">
        <v>235.1</v>
      </c>
      <c r="M90" s="28">
        <v>2.8440300000000001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917.5</v>
      </c>
      <c r="D91" s="37">
        <v>913.19999999999993</v>
      </c>
      <c r="E91" s="37">
        <v>904.39999999999986</v>
      </c>
      <c r="F91" s="37">
        <v>891.3</v>
      </c>
      <c r="G91" s="37">
        <v>882.49999999999989</v>
      </c>
      <c r="H91" s="37">
        <v>926.29999999999984</v>
      </c>
      <c r="I91" s="37">
        <v>935.0999999999998</v>
      </c>
      <c r="J91" s="37">
        <v>948.19999999999982</v>
      </c>
      <c r="K91" s="28">
        <v>922</v>
      </c>
      <c r="L91" s="28">
        <v>900.1</v>
      </c>
      <c r="M91" s="28">
        <v>49.748800000000003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2044.55</v>
      </c>
      <c r="D92" s="37">
        <v>2046.6333333333332</v>
      </c>
      <c r="E92" s="37">
        <v>2028.1166666666663</v>
      </c>
      <c r="F92" s="37">
        <v>2011.6833333333332</v>
      </c>
      <c r="G92" s="37">
        <v>1993.1666666666663</v>
      </c>
      <c r="H92" s="37">
        <v>2063.0666666666666</v>
      </c>
      <c r="I92" s="37">
        <v>2081.583333333333</v>
      </c>
      <c r="J92" s="37">
        <v>2098.0166666666664</v>
      </c>
      <c r="K92" s="28">
        <v>2065.15</v>
      </c>
      <c r="L92" s="28">
        <v>2030.2</v>
      </c>
      <c r="M92" s="28">
        <v>2.92021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1439.4</v>
      </c>
      <c r="D93" s="37">
        <v>1438</v>
      </c>
      <c r="E93" s="37">
        <v>1430</v>
      </c>
      <c r="F93" s="37">
        <v>1420.6</v>
      </c>
      <c r="G93" s="37">
        <v>1412.6</v>
      </c>
      <c r="H93" s="37">
        <v>1447.4</v>
      </c>
      <c r="I93" s="37">
        <v>1455.4</v>
      </c>
      <c r="J93" s="37">
        <v>1464.8000000000002</v>
      </c>
      <c r="K93" s="28">
        <v>1446</v>
      </c>
      <c r="L93" s="28">
        <v>1428.6</v>
      </c>
      <c r="M93" s="28">
        <v>43.265889999999999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560.95000000000005</v>
      </c>
      <c r="D94" s="37">
        <v>560.01666666666677</v>
      </c>
      <c r="E94" s="37">
        <v>555.03333333333353</v>
      </c>
      <c r="F94" s="37">
        <v>549.11666666666679</v>
      </c>
      <c r="G94" s="37">
        <v>544.13333333333355</v>
      </c>
      <c r="H94" s="37">
        <v>565.93333333333351</v>
      </c>
      <c r="I94" s="37">
        <v>570.91666666666686</v>
      </c>
      <c r="J94" s="37">
        <v>576.83333333333348</v>
      </c>
      <c r="K94" s="28">
        <v>565</v>
      </c>
      <c r="L94" s="28">
        <v>554.1</v>
      </c>
      <c r="M94" s="28">
        <v>25.822279999999999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1343.5</v>
      </c>
      <c r="D95" s="37">
        <v>1326.3333333333333</v>
      </c>
      <c r="E95" s="37">
        <v>1305.1666666666665</v>
      </c>
      <c r="F95" s="37">
        <v>1266.8333333333333</v>
      </c>
      <c r="G95" s="37">
        <v>1245.6666666666665</v>
      </c>
      <c r="H95" s="37">
        <v>1364.6666666666665</v>
      </c>
      <c r="I95" s="37">
        <v>1385.833333333333</v>
      </c>
      <c r="J95" s="37">
        <v>1424.1666666666665</v>
      </c>
      <c r="K95" s="28">
        <v>1347.5</v>
      </c>
      <c r="L95" s="28">
        <v>1288</v>
      </c>
      <c r="M95" s="28">
        <v>10.11777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2827.05</v>
      </c>
      <c r="D96" s="37">
        <v>2806.7000000000003</v>
      </c>
      <c r="E96" s="37">
        <v>2781.4500000000007</v>
      </c>
      <c r="F96" s="37">
        <v>2735.8500000000004</v>
      </c>
      <c r="G96" s="37">
        <v>2710.6000000000008</v>
      </c>
      <c r="H96" s="37">
        <v>2852.3000000000006</v>
      </c>
      <c r="I96" s="37">
        <v>2877.5499999999997</v>
      </c>
      <c r="J96" s="37">
        <v>2923.1500000000005</v>
      </c>
      <c r="K96" s="28">
        <v>2831.95</v>
      </c>
      <c r="L96" s="28">
        <v>2761.1</v>
      </c>
      <c r="M96" s="28">
        <v>3.3920300000000001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430.2</v>
      </c>
      <c r="D97" s="37">
        <v>427.08333333333331</v>
      </c>
      <c r="E97" s="37">
        <v>421.16666666666663</v>
      </c>
      <c r="F97" s="37">
        <v>412.13333333333333</v>
      </c>
      <c r="G97" s="37">
        <v>406.21666666666664</v>
      </c>
      <c r="H97" s="37">
        <v>436.11666666666662</v>
      </c>
      <c r="I97" s="37">
        <v>442.03333333333325</v>
      </c>
      <c r="J97" s="37">
        <v>451.06666666666661</v>
      </c>
      <c r="K97" s="28">
        <v>433</v>
      </c>
      <c r="L97" s="28">
        <v>418.05</v>
      </c>
      <c r="M97" s="28">
        <v>77.164569999999998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2289.1999999999998</v>
      </c>
      <c r="D98" s="37">
        <v>2272.8833333333332</v>
      </c>
      <c r="E98" s="37">
        <v>2231.3166666666666</v>
      </c>
      <c r="F98" s="37">
        <v>2173.4333333333334</v>
      </c>
      <c r="G98" s="37">
        <v>2131.8666666666668</v>
      </c>
      <c r="H98" s="37">
        <v>2330.7666666666664</v>
      </c>
      <c r="I98" s="37">
        <v>2372.333333333333</v>
      </c>
      <c r="J98" s="37">
        <v>2430.2166666666662</v>
      </c>
      <c r="K98" s="28">
        <v>2314.4499999999998</v>
      </c>
      <c r="L98" s="28">
        <v>2215</v>
      </c>
      <c r="M98" s="28">
        <v>12.193339999999999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239.8</v>
      </c>
      <c r="D99" s="37">
        <v>238.86666666666667</v>
      </c>
      <c r="E99" s="37">
        <v>236.28333333333336</v>
      </c>
      <c r="F99" s="37">
        <v>232.76666666666668</v>
      </c>
      <c r="G99" s="37">
        <v>230.18333333333337</v>
      </c>
      <c r="H99" s="37">
        <v>242.38333333333335</v>
      </c>
      <c r="I99" s="37">
        <v>244.96666666666667</v>
      </c>
      <c r="J99" s="37">
        <v>248.48333333333335</v>
      </c>
      <c r="K99" s="28">
        <v>241.45</v>
      </c>
      <c r="L99" s="28">
        <v>235.35</v>
      </c>
      <c r="M99" s="28">
        <v>25.71659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2575.8000000000002</v>
      </c>
      <c r="D100" s="37">
        <v>2577.9</v>
      </c>
      <c r="E100" s="37">
        <v>2547.9</v>
      </c>
      <c r="F100" s="37">
        <v>2520</v>
      </c>
      <c r="G100" s="37">
        <v>2490</v>
      </c>
      <c r="H100" s="37">
        <v>2605.8000000000002</v>
      </c>
      <c r="I100" s="37">
        <v>2635.8</v>
      </c>
      <c r="J100" s="37">
        <v>2663.7000000000003</v>
      </c>
      <c r="K100" s="28">
        <v>2607.9</v>
      </c>
      <c r="L100" s="28">
        <v>2550</v>
      </c>
      <c r="M100" s="28">
        <v>14.50034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284.7</v>
      </c>
      <c r="D101" s="37">
        <v>283.38333333333338</v>
      </c>
      <c r="E101" s="37">
        <v>279.76666666666677</v>
      </c>
      <c r="F101" s="37">
        <v>274.83333333333337</v>
      </c>
      <c r="G101" s="37">
        <v>271.21666666666675</v>
      </c>
      <c r="H101" s="37">
        <v>288.31666666666678</v>
      </c>
      <c r="I101" s="37">
        <v>291.93333333333345</v>
      </c>
      <c r="J101" s="37">
        <v>296.86666666666679</v>
      </c>
      <c r="K101" s="28">
        <v>287</v>
      </c>
      <c r="L101" s="28">
        <v>278.45</v>
      </c>
      <c r="M101" s="28">
        <v>7.1398599999999997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42768.15</v>
      </c>
      <c r="D102" s="37">
        <v>42624.566666666673</v>
      </c>
      <c r="E102" s="37">
        <v>42199.083333333343</v>
      </c>
      <c r="F102" s="37">
        <v>41630.01666666667</v>
      </c>
      <c r="G102" s="37">
        <v>41204.53333333334</v>
      </c>
      <c r="H102" s="37">
        <v>43193.633333333346</v>
      </c>
      <c r="I102" s="37">
        <v>43619.116666666669</v>
      </c>
      <c r="J102" s="37">
        <v>44188.183333333349</v>
      </c>
      <c r="K102" s="28">
        <v>43050.05</v>
      </c>
      <c r="L102" s="28">
        <v>42055.5</v>
      </c>
      <c r="M102" s="28">
        <v>3.5580000000000001E-2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2366</v>
      </c>
      <c r="D103" s="37">
        <v>2361.6666666666665</v>
      </c>
      <c r="E103" s="37">
        <v>2344.333333333333</v>
      </c>
      <c r="F103" s="37">
        <v>2322.6666666666665</v>
      </c>
      <c r="G103" s="37">
        <v>2305.333333333333</v>
      </c>
      <c r="H103" s="37">
        <v>2383.333333333333</v>
      </c>
      <c r="I103" s="37">
        <v>2400.6666666666661</v>
      </c>
      <c r="J103" s="37">
        <v>2422.333333333333</v>
      </c>
      <c r="K103" s="28">
        <v>2379</v>
      </c>
      <c r="L103" s="28">
        <v>2340</v>
      </c>
      <c r="M103" s="28">
        <v>22.024460000000001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855.85</v>
      </c>
      <c r="D104" s="37">
        <v>854.61666666666667</v>
      </c>
      <c r="E104" s="37">
        <v>848.23333333333335</v>
      </c>
      <c r="F104" s="37">
        <v>840.61666666666667</v>
      </c>
      <c r="G104" s="37">
        <v>834.23333333333335</v>
      </c>
      <c r="H104" s="37">
        <v>862.23333333333335</v>
      </c>
      <c r="I104" s="37">
        <v>868.61666666666679</v>
      </c>
      <c r="J104" s="37">
        <v>876.23333333333335</v>
      </c>
      <c r="K104" s="28">
        <v>861</v>
      </c>
      <c r="L104" s="28">
        <v>847</v>
      </c>
      <c r="M104" s="28">
        <v>77.551339999999996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1258.45</v>
      </c>
      <c r="D105" s="37">
        <v>1249.1499999999999</v>
      </c>
      <c r="E105" s="37">
        <v>1229.2999999999997</v>
      </c>
      <c r="F105" s="37">
        <v>1200.1499999999999</v>
      </c>
      <c r="G105" s="37">
        <v>1180.2999999999997</v>
      </c>
      <c r="H105" s="37">
        <v>1278.2999999999997</v>
      </c>
      <c r="I105" s="37">
        <v>1298.1499999999996</v>
      </c>
      <c r="J105" s="37">
        <v>1327.2999999999997</v>
      </c>
      <c r="K105" s="28">
        <v>1269</v>
      </c>
      <c r="L105" s="28">
        <v>1220</v>
      </c>
      <c r="M105" s="28">
        <v>4.6982699999999999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582.04999999999995</v>
      </c>
      <c r="D106" s="37">
        <v>582.18333333333328</v>
      </c>
      <c r="E106" s="37">
        <v>576.36666666666656</v>
      </c>
      <c r="F106" s="37">
        <v>570.68333333333328</v>
      </c>
      <c r="G106" s="37">
        <v>564.86666666666656</v>
      </c>
      <c r="H106" s="37">
        <v>587.86666666666656</v>
      </c>
      <c r="I106" s="37">
        <v>593.68333333333339</v>
      </c>
      <c r="J106" s="37">
        <v>599.36666666666656</v>
      </c>
      <c r="K106" s="28">
        <v>588</v>
      </c>
      <c r="L106" s="28">
        <v>576.5</v>
      </c>
      <c r="M106" s="28">
        <v>5.9724599999999999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488.65</v>
      </c>
      <c r="D107" s="37">
        <v>487.59999999999997</v>
      </c>
      <c r="E107" s="37">
        <v>481.44999999999993</v>
      </c>
      <c r="F107" s="37">
        <v>474.24999999999994</v>
      </c>
      <c r="G107" s="37">
        <v>468.09999999999991</v>
      </c>
      <c r="H107" s="37">
        <v>494.79999999999995</v>
      </c>
      <c r="I107" s="37">
        <v>500.94999999999993</v>
      </c>
      <c r="J107" s="37">
        <v>508.15</v>
      </c>
      <c r="K107" s="28">
        <v>493.75</v>
      </c>
      <c r="L107" s="28">
        <v>480.4</v>
      </c>
      <c r="M107" s="28">
        <v>3.43093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45.1</v>
      </c>
      <c r="D108" s="37">
        <v>44.6</v>
      </c>
      <c r="E108" s="37">
        <v>43.7</v>
      </c>
      <c r="F108" s="37">
        <v>42.300000000000004</v>
      </c>
      <c r="G108" s="37">
        <v>41.400000000000006</v>
      </c>
      <c r="H108" s="37">
        <v>46</v>
      </c>
      <c r="I108" s="37">
        <v>46.899999999999991</v>
      </c>
      <c r="J108" s="37">
        <v>48.3</v>
      </c>
      <c r="K108" s="28">
        <v>45.5</v>
      </c>
      <c r="L108" s="28">
        <v>43.2</v>
      </c>
      <c r="M108" s="28">
        <v>166.99198999999999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48.65</v>
      </c>
      <c r="D109" s="37">
        <v>47.85</v>
      </c>
      <c r="E109" s="37">
        <v>46.85</v>
      </c>
      <c r="F109" s="37">
        <v>45.05</v>
      </c>
      <c r="G109" s="37">
        <v>44.05</v>
      </c>
      <c r="H109" s="37">
        <v>49.650000000000006</v>
      </c>
      <c r="I109" s="37">
        <v>50.650000000000006</v>
      </c>
      <c r="J109" s="37">
        <v>52.45000000000001</v>
      </c>
      <c r="K109" s="28">
        <v>48.85</v>
      </c>
      <c r="L109" s="28">
        <v>46.05</v>
      </c>
      <c r="M109" s="28">
        <v>460.97813000000002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313.55</v>
      </c>
      <c r="D110" s="37">
        <v>312.45</v>
      </c>
      <c r="E110" s="37">
        <v>309.95</v>
      </c>
      <c r="F110" s="37">
        <v>306.35000000000002</v>
      </c>
      <c r="G110" s="37">
        <v>303.85000000000002</v>
      </c>
      <c r="H110" s="37">
        <v>316.04999999999995</v>
      </c>
      <c r="I110" s="37">
        <v>318.54999999999995</v>
      </c>
      <c r="J110" s="37">
        <v>322.14999999999992</v>
      </c>
      <c r="K110" s="28">
        <v>314.95</v>
      </c>
      <c r="L110" s="28">
        <v>308.85000000000002</v>
      </c>
      <c r="M110" s="28">
        <v>113.614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4408.8999999999996</v>
      </c>
      <c r="D111" s="37">
        <v>4352.6500000000005</v>
      </c>
      <c r="E111" s="37">
        <v>4256.2500000000009</v>
      </c>
      <c r="F111" s="37">
        <v>4103.6000000000004</v>
      </c>
      <c r="G111" s="37">
        <v>4007.2000000000007</v>
      </c>
      <c r="H111" s="37">
        <v>4505.3000000000011</v>
      </c>
      <c r="I111" s="37">
        <v>4601.7000000000007</v>
      </c>
      <c r="J111" s="37">
        <v>4754.3500000000013</v>
      </c>
      <c r="K111" s="28">
        <v>4449.05</v>
      </c>
      <c r="L111" s="28">
        <v>4200</v>
      </c>
      <c r="M111" s="28">
        <v>1.1112200000000001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190.6</v>
      </c>
      <c r="D112" s="37">
        <v>189.25</v>
      </c>
      <c r="E112" s="37">
        <v>186.65</v>
      </c>
      <c r="F112" s="37">
        <v>182.70000000000002</v>
      </c>
      <c r="G112" s="37">
        <v>180.10000000000002</v>
      </c>
      <c r="H112" s="37">
        <v>193.2</v>
      </c>
      <c r="I112" s="37">
        <v>195.8</v>
      </c>
      <c r="J112" s="37">
        <v>199.74999999999997</v>
      </c>
      <c r="K112" s="28">
        <v>191.85</v>
      </c>
      <c r="L112" s="28">
        <v>185.3</v>
      </c>
      <c r="M112" s="28">
        <v>19.425139999999999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158.05000000000001</v>
      </c>
      <c r="D113" s="37">
        <v>157.28333333333333</v>
      </c>
      <c r="E113" s="37">
        <v>155.26666666666665</v>
      </c>
      <c r="F113" s="37">
        <v>152.48333333333332</v>
      </c>
      <c r="G113" s="37">
        <v>150.46666666666664</v>
      </c>
      <c r="H113" s="37">
        <v>160.06666666666666</v>
      </c>
      <c r="I113" s="37">
        <v>162.08333333333337</v>
      </c>
      <c r="J113" s="37">
        <v>164.86666666666667</v>
      </c>
      <c r="K113" s="28">
        <v>159.30000000000001</v>
      </c>
      <c r="L113" s="28">
        <v>154.5</v>
      </c>
      <c r="M113" s="28">
        <v>50.396850000000001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282</v>
      </c>
      <c r="D114" s="37">
        <v>279.5</v>
      </c>
      <c r="E114" s="37">
        <v>274.5</v>
      </c>
      <c r="F114" s="37">
        <v>267</v>
      </c>
      <c r="G114" s="37">
        <v>262</v>
      </c>
      <c r="H114" s="37">
        <v>287</v>
      </c>
      <c r="I114" s="37">
        <v>292</v>
      </c>
      <c r="J114" s="37">
        <v>299.5</v>
      </c>
      <c r="K114" s="28">
        <v>284.5</v>
      </c>
      <c r="L114" s="28">
        <v>272</v>
      </c>
      <c r="M114" s="28">
        <v>42.529089999999997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71.05</v>
      </c>
      <c r="D115" s="37">
        <v>70.95</v>
      </c>
      <c r="E115" s="37">
        <v>70.45</v>
      </c>
      <c r="F115" s="37">
        <v>69.849999999999994</v>
      </c>
      <c r="G115" s="37">
        <v>69.349999999999994</v>
      </c>
      <c r="H115" s="37">
        <v>71.550000000000011</v>
      </c>
      <c r="I115" s="37">
        <v>72.050000000000011</v>
      </c>
      <c r="J115" s="37">
        <v>72.65000000000002</v>
      </c>
      <c r="K115" s="28">
        <v>71.45</v>
      </c>
      <c r="L115" s="28">
        <v>70.349999999999994</v>
      </c>
      <c r="M115" s="28">
        <v>143.87511000000001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691.8</v>
      </c>
      <c r="D116" s="37">
        <v>684.93333333333339</v>
      </c>
      <c r="E116" s="37">
        <v>672.86666666666679</v>
      </c>
      <c r="F116" s="37">
        <v>653.93333333333339</v>
      </c>
      <c r="G116" s="37">
        <v>641.86666666666679</v>
      </c>
      <c r="H116" s="37">
        <v>703.86666666666679</v>
      </c>
      <c r="I116" s="37">
        <v>715.93333333333339</v>
      </c>
      <c r="J116" s="37">
        <v>734.86666666666679</v>
      </c>
      <c r="K116" s="28">
        <v>697</v>
      </c>
      <c r="L116" s="28">
        <v>666</v>
      </c>
      <c r="M116" s="28">
        <v>52.904290000000003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419.9</v>
      </c>
      <c r="D117" s="37">
        <v>416.11666666666662</v>
      </c>
      <c r="E117" s="37">
        <v>411.63333333333321</v>
      </c>
      <c r="F117" s="37">
        <v>403.36666666666662</v>
      </c>
      <c r="G117" s="37">
        <v>398.88333333333321</v>
      </c>
      <c r="H117" s="37">
        <v>424.38333333333321</v>
      </c>
      <c r="I117" s="37">
        <v>428.86666666666667</v>
      </c>
      <c r="J117" s="37">
        <v>437.13333333333321</v>
      </c>
      <c r="K117" s="28">
        <v>420.6</v>
      </c>
      <c r="L117" s="28">
        <v>407.85</v>
      </c>
      <c r="M117" s="28">
        <v>16.585370000000001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197.95</v>
      </c>
      <c r="D118" s="37">
        <v>198.21666666666667</v>
      </c>
      <c r="E118" s="37">
        <v>196.73333333333335</v>
      </c>
      <c r="F118" s="37">
        <v>195.51666666666668</v>
      </c>
      <c r="G118" s="37">
        <v>194.03333333333336</v>
      </c>
      <c r="H118" s="37">
        <v>199.43333333333334</v>
      </c>
      <c r="I118" s="37">
        <v>200.91666666666663</v>
      </c>
      <c r="J118" s="37">
        <v>202.13333333333333</v>
      </c>
      <c r="K118" s="28">
        <v>199.7</v>
      </c>
      <c r="L118" s="28">
        <v>197</v>
      </c>
      <c r="M118" s="28">
        <v>15.4648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1059.2</v>
      </c>
      <c r="D119" s="37">
        <v>1054.3666666666668</v>
      </c>
      <c r="E119" s="37">
        <v>1045.8333333333335</v>
      </c>
      <c r="F119" s="37">
        <v>1032.4666666666667</v>
      </c>
      <c r="G119" s="37">
        <v>1023.9333333333334</v>
      </c>
      <c r="H119" s="37">
        <v>1067.7333333333336</v>
      </c>
      <c r="I119" s="37">
        <v>1076.2666666666669</v>
      </c>
      <c r="J119" s="37">
        <v>1089.6333333333337</v>
      </c>
      <c r="K119" s="28">
        <v>1062.9000000000001</v>
      </c>
      <c r="L119" s="28">
        <v>1041</v>
      </c>
      <c r="M119" s="28">
        <v>16.4255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4157.6000000000004</v>
      </c>
      <c r="D120" s="37">
        <v>4216.5333333333338</v>
      </c>
      <c r="E120" s="37">
        <v>4083.0666666666675</v>
      </c>
      <c r="F120" s="37">
        <v>4008.5333333333338</v>
      </c>
      <c r="G120" s="37">
        <v>3875.0666666666675</v>
      </c>
      <c r="H120" s="37">
        <v>4291.0666666666675</v>
      </c>
      <c r="I120" s="37">
        <v>4424.5333333333328</v>
      </c>
      <c r="J120" s="37">
        <v>4499.0666666666675</v>
      </c>
      <c r="K120" s="28">
        <v>4350</v>
      </c>
      <c r="L120" s="28">
        <v>4142</v>
      </c>
      <c r="M120" s="28">
        <v>10.384080000000001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1461.75</v>
      </c>
      <c r="D121" s="37">
        <v>1460.1000000000001</v>
      </c>
      <c r="E121" s="37">
        <v>1451.6500000000003</v>
      </c>
      <c r="F121" s="37">
        <v>1441.5500000000002</v>
      </c>
      <c r="G121" s="37">
        <v>1433.1000000000004</v>
      </c>
      <c r="H121" s="37">
        <v>1470.2000000000003</v>
      </c>
      <c r="I121" s="37">
        <v>1478.65</v>
      </c>
      <c r="J121" s="37">
        <v>1488.7500000000002</v>
      </c>
      <c r="K121" s="28">
        <v>1468.55</v>
      </c>
      <c r="L121" s="28">
        <v>1450</v>
      </c>
      <c r="M121" s="28">
        <v>80.790499999999994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1959.2</v>
      </c>
      <c r="D122" s="37">
        <v>1962.8833333333332</v>
      </c>
      <c r="E122" s="37">
        <v>1942.3166666666664</v>
      </c>
      <c r="F122" s="37">
        <v>1925.4333333333332</v>
      </c>
      <c r="G122" s="37">
        <v>1904.8666666666663</v>
      </c>
      <c r="H122" s="37">
        <v>1979.7666666666664</v>
      </c>
      <c r="I122" s="37">
        <v>2000.333333333333</v>
      </c>
      <c r="J122" s="37">
        <v>2017.2166666666665</v>
      </c>
      <c r="K122" s="28">
        <v>1983.45</v>
      </c>
      <c r="L122" s="28">
        <v>1946</v>
      </c>
      <c r="M122" s="28">
        <v>4.4873200000000004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900.1</v>
      </c>
      <c r="D123" s="37">
        <v>902.05000000000007</v>
      </c>
      <c r="E123" s="37">
        <v>892.45000000000016</v>
      </c>
      <c r="F123" s="37">
        <v>884.80000000000007</v>
      </c>
      <c r="G123" s="37">
        <v>875.20000000000016</v>
      </c>
      <c r="H123" s="37">
        <v>909.70000000000016</v>
      </c>
      <c r="I123" s="37">
        <v>919.30000000000007</v>
      </c>
      <c r="J123" s="37">
        <v>926.95000000000016</v>
      </c>
      <c r="K123" s="28">
        <v>911.65</v>
      </c>
      <c r="L123" s="28">
        <v>894.4</v>
      </c>
      <c r="M123" s="28">
        <v>4.6712699999999998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318.05</v>
      </c>
      <c r="D124" s="37">
        <v>316.86666666666662</v>
      </c>
      <c r="E124" s="37">
        <v>308.73333333333323</v>
      </c>
      <c r="F124" s="37">
        <v>299.41666666666663</v>
      </c>
      <c r="G124" s="37">
        <v>291.28333333333325</v>
      </c>
      <c r="H124" s="37">
        <v>326.18333333333322</v>
      </c>
      <c r="I124" s="37">
        <v>334.31666666666655</v>
      </c>
      <c r="J124" s="37">
        <v>343.63333333333321</v>
      </c>
      <c r="K124" s="28">
        <v>325</v>
      </c>
      <c r="L124" s="28">
        <v>307.55</v>
      </c>
      <c r="M124" s="28">
        <v>8.0595599999999994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649.6</v>
      </c>
      <c r="D125" s="37">
        <v>650.7166666666667</v>
      </c>
      <c r="E125" s="37">
        <v>641.48333333333335</v>
      </c>
      <c r="F125" s="37">
        <v>633.36666666666667</v>
      </c>
      <c r="G125" s="37">
        <v>624.13333333333333</v>
      </c>
      <c r="H125" s="37">
        <v>658.83333333333337</v>
      </c>
      <c r="I125" s="37">
        <v>668.06666666666672</v>
      </c>
      <c r="J125" s="37">
        <v>676.18333333333339</v>
      </c>
      <c r="K125" s="28">
        <v>659.95</v>
      </c>
      <c r="L125" s="28">
        <v>642.6</v>
      </c>
      <c r="M125" s="28">
        <v>27.284839999999999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416.05</v>
      </c>
      <c r="D126" s="37">
        <v>412.11666666666662</v>
      </c>
      <c r="E126" s="37">
        <v>405.43333333333322</v>
      </c>
      <c r="F126" s="37">
        <v>394.81666666666661</v>
      </c>
      <c r="G126" s="37">
        <v>388.13333333333321</v>
      </c>
      <c r="H126" s="37">
        <v>422.73333333333323</v>
      </c>
      <c r="I126" s="37">
        <v>429.41666666666663</v>
      </c>
      <c r="J126" s="37">
        <v>440.03333333333325</v>
      </c>
      <c r="K126" s="28">
        <v>418.8</v>
      </c>
      <c r="L126" s="28">
        <v>401.5</v>
      </c>
      <c r="M126" s="28">
        <v>65.101500000000001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603.20000000000005</v>
      </c>
      <c r="D127" s="37">
        <v>593.31666666666672</v>
      </c>
      <c r="E127" s="37">
        <v>579.88333333333344</v>
      </c>
      <c r="F127" s="37">
        <v>556.56666666666672</v>
      </c>
      <c r="G127" s="37">
        <v>543.13333333333344</v>
      </c>
      <c r="H127" s="37">
        <v>616.63333333333344</v>
      </c>
      <c r="I127" s="37">
        <v>630.06666666666661</v>
      </c>
      <c r="J127" s="37">
        <v>653.38333333333344</v>
      </c>
      <c r="K127" s="28">
        <v>606.75</v>
      </c>
      <c r="L127" s="28">
        <v>570</v>
      </c>
      <c r="M127" s="28">
        <v>43.161799999999999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1850</v>
      </c>
      <c r="D128" s="37">
        <v>1857.6499999999999</v>
      </c>
      <c r="E128" s="37">
        <v>1837.3499999999997</v>
      </c>
      <c r="F128" s="37">
        <v>1824.6999999999998</v>
      </c>
      <c r="G128" s="37">
        <v>1804.3999999999996</v>
      </c>
      <c r="H128" s="37">
        <v>1870.2999999999997</v>
      </c>
      <c r="I128" s="37">
        <v>1890.6</v>
      </c>
      <c r="J128" s="37">
        <v>1903.2499999999998</v>
      </c>
      <c r="K128" s="28">
        <v>1877.95</v>
      </c>
      <c r="L128" s="28">
        <v>1845</v>
      </c>
      <c r="M128" s="28">
        <v>36.396729999999998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77.5</v>
      </c>
      <c r="D129" s="37">
        <v>77.083333333333329</v>
      </c>
      <c r="E129" s="37">
        <v>76.166666666666657</v>
      </c>
      <c r="F129" s="37">
        <v>74.833333333333329</v>
      </c>
      <c r="G129" s="37">
        <v>73.916666666666657</v>
      </c>
      <c r="H129" s="37">
        <v>78.416666666666657</v>
      </c>
      <c r="I129" s="37">
        <v>79.333333333333314</v>
      </c>
      <c r="J129" s="37">
        <v>80.666666666666657</v>
      </c>
      <c r="K129" s="28">
        <v>78</v>
      </c>
      <c r="L129" s="28">
        <v>75.75</v>
      </c>
      <c r="M129" s="28">
        <v>83.093469999999996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3578.3</v>
      </c>
      <c r="D130" s="37">
        <v>3546.4333333333329</v>
      </c>
      <c r="E130" s="37">
        <v>3492.8666666666659</v>
      </c>
      <c r="F130" s="37">
        <v>3407.4333333333329</v>
      </c>
      <c r="G130" s="37">
        <v>3353.8666666666659</v>
      </c>
      <c r="H130" s="37">
        <v>3631.8666666666659</v>
      </c>
      <c r="I130" s="37">
        <v>3685.4333333333325</v>
      </c>
      <c r="J130" s="37">
        <v>3770.8666666666659</v>
      </c>
      <c r="K130" s="28">
        <v>3600</v>
      </c>
      <c r="L130" s="28">
        <v>3461</v>
      </c>
      <c r="M130" s="28">
        <v>5.0712200000000003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403.9</v>
      </c>
      <c r="D131" s="37">
        <v>398.81666666666666</v>
      </c>
      <c r="E131" s="37">
        <v>392.2833333333333</v>
      </c>
      <c r="F131" s="37">
        <v>380.66666666666663</v>
      </c>
      <c r="G131" s="37">
        <v>374.13333333333327</v>
      </c>
      <c r="H131" s="37">
        <v>410.43333333333334</v>
      </c>
      <c r="I131" s="37">
        <v>416.96666666666675</v>
      </c>
      <c r="J131" s="37">
        <v>428.58333333333337</v>
      </c>
      <c r="K131" s="28">
        <v>405.35</v>
      </c>
      <c r="L131" s="28">
        <v>387.2</v>
      </c>
      <c r="M131" s="28">
        <v>20.904679999999999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4471.8500000000004</v>
      </c>
      <c r="D132" s="37">
        <v>4470.6166666666668</v>
      </c>
      <c r="E132" s="37">
        <v>4401.2333333333336</v>
      </c>
      <c r="F132" s="37">
        <v>4330.6166666666668</v>
      </c>
      <c r="G132" s="37">
        <v>4261.2333333333336</v>
      </c>
      <c r="H132" s="37">
        <v>4541.2333333333336</v>
      </c>
      <c r="I132" s="37">
        <v>4610.6166666666668</v>
      </c>
      <c r="J132" s="37">
        <v>4681.2333333333336</v>
      </c>
      <c r="K132" s="28">
        <v>4540</v>
      </c>
      <c r="L132" s="28">
        <v>4400</v>
      </c>
      <c r="M132" s="28">
        <v>3.4691100000000001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1881.5</v>
      </c>
      <c r="D133" s="37">
        <v>1877.5</v>
      </c>
      <c r="E133" s="37">
        <v>1865</v>
      </c>
      <c r="F133" s="37">
        <v>1848.5</v>
      </c>
      <c r="G133" s="37">
        <v>1836</v>
      </c>
      <c r="H133" s="37">
        <v>1894</v>
      </c>
      <c r="I133" s="37">
        <v>1906.5</v>
      </c>
      <c r="J133" s="37">
        <v>1923</v>
      </c>
      <c r="K133" s="28">
        <v>1890</v>
      </c>
      <c r="L133" s="28">
        <v>1861</v>
      </c>
      <c r="M133" s="28">
        <v>11.835459999999999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576.4</v>
      </c>
      <c r="D134" s="37">
        <v>567.69999999999993</v>
      </c>
      <c r="E134" s="37">
        <v>556.79999999999984</v>
      </c>
      <c r="F134" s="37">
        <v>537.19999999999993</v>
      </c>
      <c r="G134" s="37">
        <v>526.29999999999984</v>
      </c>
      <c r="H134" s="37">
        <v>587.29999999999984</v>
      </c>
      <c r="I134" s="37">
        <v>598.19999999999993</v>
      </c>
      <c r="J134" s="37">
        <v>617.79999999999984</v>
      </c>
      <c r="K134" s="28">
        <v>578.6</v>
      </c>
      <c r="L134" s="28">
        <v>548.1</v>
      </c>
      <c r="M134" s="28">
        <v>11.244590000000001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661.95</v>
      </c>
      <c r="D135" s="37">
        <v>653.66666666666663</v>
      </c>
      <c r="E135" s="37">
        <v>642.93333333333328</v>
      </c>
      <c r="F135" s="37">
        <v>623.91666666666663</v>
      </c>
      <c r="G135" s="37">
        <v>613.18333333333328</v>
      </c>
      <c r="H135" s="37">
        <v>672.68333333333328</v>
      </c>
      <c r="I135" s="37">
        <v>683.41666666666663</v>
      </c>
      <c r="J135" s="37">
        <v>702.43333333333328</v>
      </c>
      <c r="K135" s="28">
        <v>664.4</v>
      </c>
      <c r="L135" s="28">
        <v>634.65</v>
      </c>
      <c r="M135" s="28">
        <v>14.42822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84418.65</v>
      </c>
      <c r="D136" s="37">
        <v>84264.133333333331</v>
      </c>
      <c r="E136" s="37">
        <v>83633.516666666663</v>
      </c>
      <c r="F136" s="37">
        <v>82848.383333333331</v>
      </c>
      <c r="G136" s="37">
        <v>82217.766666666663</v>
      </c>
      <c r="H136" s="37">
        <v>85049.266666666663</v>
      </c>
      <c r="I136" s="37">
        <v>85679.883333333331</v>
      </c>
      <c r="J136" s="37">
        <v>86465.016666666663</v>
      </c>
      <c r="K136" s="28">
        <v>84894.75</v>
      </c>
      <c r="L136" s="28">
        <v>83479</v>
      </c>
      <c r="M136" s="28">
        <v>5.901E-2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199.6</v>
      </c>
      <c r="D137" s="37">
        <v>200.20000000000002</v>
      </c>
      <c r="E137" s="37">
        <v>198.05000000000004</v>
      </c>
      <c r="F137" s="37">
        <v>196.50000000000003</v>
      </c>
      <c r="G137" s="37">
        <v>194.35000000000005</v>
      </c>
      <c r="H137" s="37">
        <v>201.75000000000003</v>
      </c>
      <c r="I137" s="37">
        <v>203.9</v>
      </c>
      <c r="J137" s="37">
        <v>205.45000000000002</v>
      </c>
      <c r="K137" s="28">
        <v>202.35</v>
      </c>
      <c r="L137" s="28">
        <v>198.65</v>
      </c>
      <c r="M137" s="28">
        <v>27.00197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1276.8</v>
      </c>
      <c r="D138" s="37">
        <v>1266.5833333333333</v>
      </c>
      <c r="E138" s="37">
        <v>1252.3666666666666</v>
      </c>
      <c r="F138" s="37">
        <v>1227.9333333333334</v>
      </c>
      <c r="G138" s="37">
        <v>1213.7166666666667</v>
      </c>
      <c r="H138" s="37">
        <v>1291.0166666666664</v>
      </c>
      <c r="I138" s="37">
        <v>1305.2333333333331</v>
      </c>
      <c r="J138" s="37">
        <v>1329.6666666666663</v>
      </c>
      <c r="K138" s="28">
        <v>1280.8</v>
      </c>
      <c r="L138" s="28">
        <v>1242.1500000000001</v>
      </c>
      <c r="M138" s="28">
        <v>25.54692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102.5</v>
      </c>
      <c r="D139" s="37">
        <v>102.35000000000001</v>
      </c>
      <c r="E139" s="37">
        <v>100.85000000000002</v>
      </c>
      <c r="F139" s="37">
        <v>99.200000000000017</v>
      </c>
      <c r="G139" s="37">
        <v>97.700000000000031</v>
      </c>
      <c r="H139" s="37">
        <v>104.00000000000001</v>
      </c>
      <c r="I139" s="37">
        <v>105.49999999999999</v>
      </c>
      <c r="J139" s="37">
        <v>107.15</v>
      </c>
      <c r="K139" s="28">
        <v>103.85</v>
      </c>
      <c r="L139" s="28">
        <v>100.7</v>
      </c>
      <c r="M139" s="28">
        <v>43.948090000000001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523.04999999999995</v>
      </c>
      <c r="D140" s="37">
        <v>518.06666666666661</v>
      </c>
      <c r="E140" s="37">
        <v>509.98333333333323</v>
      </c>
      <c r="F140" s="37">
        <v>496.91666666666663</v>
      </c>
      <c r="G140" s="37">
        <v>488.83333333333326</v>
      </c>
      <c r="H140" s="37">
        <v>531.13333333333321</v>
      </c>
      <c r="I140" s="37">
        <v>539.2166666666667</v>
      </c>
      <c r="J140" s="37">
        <v>552.28333333333319</v>
      </c>
      <c r="K140" s="28">
        <v>526.15</v>
      </c>
      <c r="L140" s="28">
        <v>505</v>
      </c>
      <c r="M140" s="28">
        <v>24.083159999999999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8834.2000000000007</v>
      </c>
      <c r="D141" s="37">
        <v>8761.3666666666668</v>
      </c>
      <c r="E141" s="37">
        <v>8662.8333333333339</v>
      </c>
      <c r="F141" s="37">
        <v>8491.4666666666672</v>
      </c>
      <c r="G141" s="37">
        <v>8392.9333333333343</v>
      </c>
      <c r="H141" s="37">
        <v>8932.7333333333336</v>
      </c>
      <c r="I141" s="37">
        <v>9031.2666666666664</v>
      </c>
      <c r="J141" s="37">
        <v>9202.6333333333332</v>
      </c>
      <c r="K141" s="28">
        <v>8859.9</v>
      </c>
      <c r="L141" s="28">
        <v>8590</v>
      </c>
      <c r="M141" s="28">
        <v>4.5905699999999996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809.05</v>
      </c>
      <c r="D142" s="37">
        <v>807.08333333333337</v>
      </c>
      <c r="E142" s="37">
        <v>791.86666666666679</v>
      </c>
      <c r="F142" s="37">
        <v>774.68333333333339</v>
      </c>
      <c r="G142" s="37">
        <v>759.46666666666681</v>
      </c>
      <c r="H142" s="37">
        <v>824.26666666666677</v>
      </c>
      <c r="I142" s="37">
        <v>839.48333333333323</v>
      </c>
      <c r="J142" s="37">
        <v>856.66666666666674</v>
      </c>
      <c r="K142" s="28">
        <v>822.3</v>
      </c>
      <c r="L142" s="28">
        <v>789.9</v>
      </c>
      <c r="M142" s="28">
        <v>6.0945600000000004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373.9</v>
      </c>
      <c r="D143" s="37">
        <v>373.01666666666665</v>
      </c>
      <c r="E143" s="37">
        <v>366.63333333333333</v>
      </c>
      <c r="F143" s="37">
        <v>359.36666666666667</v>
      </c>
      <c r="G143" s="37">
        <v>352.98333333333335</v>
      </c>
      <c r="H143" s="37">
        <v>380.2833333333333</v>
      </c>
      <c r="I143" s="37">
        <v>386.66666666666663</v>
      </c>
      <c r="J143" s="37">
        <v>393.93333333333328</v>
      </c>
      <c r="K143" s="28">
        <v>379.4</v>
      </c>
      <c r="L143" s="28">
        <v>365.75</v>
      </c>
      <c r="M143" s="28">
        <v>14.5709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1413.45</v>
      </c>
      <c r="D144" s="37">
        <v>1402.6333333333334</v>
      </c>
      <c r="E144" s="37">
        <v>1384.6166666666668</v>
      </c>
      <c r="F144" s="37">
        <v>1355.7833333333333</v>
      </c>
      <c r="G144" s="37">
        <v>1337.7666666666667</v>
      </c>
      <c r="H144" s="37">
        <v>1431.4666666666669</v>
      </c>
      <c r="I144" s="37">
        <v>1449.4833333333338</v>
      </c>
      <c r="J144" s="37">
        <v>1478.3166666666671</v>
      </c>
      <c r="K144" s="28">
        <v>1420.65</v>
      </c>
      <c r="L144" s="28">
        <v>1373.8</v>
      </c>
      <c r="M144" s="28">
        <v>1.5897300000000001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3176.6</v>
      </c>
      <c r="D145" s="37">
        <v>3184.0666666666671</v>
      </c>
      <c r="E145" s="37">
        <v>3118.1333333333341</v>
      </c>
      <c r="F145" s="37">
        <v>3059.666666666667</v>
      </c>
      <c r="G145" s="37">
        <v>2993.733333333334</v>
      </c>
      <c r="H145" s="37">
        <v>3242.5333333333342</v>
      </c>
      <c r="I145" s="37">
        <v>3308.4666666666676</v>
      </c>
      <c r="J145" s="37">
        <v>3366.9333333333343</v>
      </c>
      <c r="K145" s="28">
        <v>3250</v>
      </c>
      <c r="L145" s="28">
        <v>3125.6</v>
      </c>
      <c r="M145" s="28">
        <v>6.6542899999999996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2087.3000000000002</v>
      </c>
      <c r="D146" s="37">
        <v>2089.7666666666669</v>
      </c>
      <c r="E146" s="37">
        <v>2059.5833333333339</v>
      </c>
      <c r="F146" s="37">
        <v>2031.8666666666672</v>
      </c>
      <c r="G146" s="37">
        <v>2001.6833333333343</v>
      </c>
      <c r="H146" s="37">
        <v>2117.4833333333336</v>
      </c>
      <c r="I146" s="37">
        <v>2147.666666666667</v>
      </c>
      <c r="J146" s="37">
        <v>2175.3833333333332</v>
      </c>
      <c r="K146" s="28">
        <v>2119.9499999999998</v>
      </c>
      <c r="L146" s="28">
        <v>2062.0500000000002</v>
      </c>
      <c r="M146" s="28">
        <v>5.82186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1037.8</v>
      </c>
      <c r="D147" s="37">
        <v>1030.2333333333333</v>
      </c>
      <c r="E147" s="37">
        <v>1019.6666666666667</v>
      </c>
      <c r="F147" s="37">
        <v>1001.5333333333334</v>
      </c>
      <c r="G147" s="37">
        <v>990.96666666666681</v>
      </c>
      <c r="H147" s="37">
        <v>1048.3666666666668</v>
      </c>
      <c r="I147" s="37">
        <v>1058.9333333333334</v>
      </c>
      <c r="J147" s="37">
        <v>1077.0666666666666</v>
      </c>
      <c r="K147" s="28">
        <v>1040.8</v>
      </c>
      <c r="L147" s="28">
        <v>1012.1</v>
      </c>
      <c r="M147" s="28">
        <v>6.0820600000000002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123.85</v>
      </c>
      <c r="D148" s="37">
        <v>122.5</v>
      </c>
      <c r="E148" s="37">
        <v>120.9</v>
      </c>
      <c r="F148" s="37">
        <v>117.95</v>
      </c>
      <c r="G148" s="37">
        <v>116.35000000000001</v>
      </c>
      <c r="H148" s="37">
        <v>125.45</v>
      </c>
      <c r="I148" s="37">
        <v>127.05</v>
      </c>
      <c r="J148" s="37">
        <v>130</v>
      </c>
      <c r="K148" s="28">
        <v>124.1</v>
      </c>
      <c r="L148" s="28">
        <v>119.55</v>
      </c>
      <c r="M148" s="28">
        <v>105.72905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160.94999999999999</v>
      </c>
      <c r="D149" s="37">
        <v>161.68333333333334</v>
      </c>
      <c r="E149" s="37">
        <v>159.96666666666667</v>
      </c>
      <c r="F149" s="37">
        <v>158.98333333333332</v>
      </c>
      <c r="G149" s="37">
        <v>157.26666666666665</v>
      </c>
      <c r="H149" s="37">
        <v>162.66666666666669</v>
      </c>
      <c r="I149" s="37">
        <v>164.38333333333338</v>
      </c>
      <c r="J149" s="37">
        <v>165.3666666666667</v>
      </c>
      <c r="K149" s="28">
        <v>163.4</v>
      </c>
      <c r="L149" s="28">
        <v>160.69999999999999</v>
      </c>
      <c r="M149" s="28">
        <v>109.2833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80.2</v>
      </c>
      <c r="D150" s="37">
        <v>79.95</v>
      </c>
      <c r="E150" s="37">
        <v>79</v>
      </c>
      <c r="F150" s="37">
        <v>77.8</v>
      </c>
      <c r="G150" s="37">
        <v>76.849999999999994</v>
      </c>
      <c r="H150" s="37">
        <v>81.150000000000006</v>
      </c>
      <c r="I150" s="37">
        <v>82.100000000000023</v>
      </c>
      <c r="J150" s="37">
        <v>83.300000000000011</v>
      </c>
      <c r="K150" s="28">
        <v>80.900000000000006</v>
      </c>
      <c r="L150" s="28">
        <v>78.75</v>
      </c>
      <c r="M150" s="28">
        <v>101.38292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4223.5</v>
      </c>
      <c r="D151" s="37">
        <v>4196.3499999999995</v>
      </c>
      <c r="E151" s="37">
        <v>4154.6999999999989</v>
      </c>
      <c r="F151" s="37">
        <v>4085.8999999999996</v>
      </c>
      <c r="G151" s="37">
        <v>4044.2499999999991</v>
      </c>
      <c r="H151" s="37">
        <v>4265.1499999999987</v>
      </c>
      <c r="I151" s="37">
        <v>4306.7999999999984</v>
      </c>
      <c r="J151" s="37">
        <v>4375.5999999999985</v>
      </c>
      <c r="K151" s="28">
        <v>4238</v>
      </c>
      <c r="L151" s="28">
        <v>4127.55</v>
      </c>
      <c r="M151" s="28">
        <v>1.08148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19646.349999999999</v>
      </c>
      <c r="D152" s="37">
        <v>19563.483333333334</v>
      </c>
      <c r="E152" s="37">
        <v>19367.966666666667</v>
      </c>
      <c r="F152" s="37">
        <v>19089.583333333332</v>
      </c>
      <c r="G152" s="37">
        <v>18894.066666666666</v>
      </c>
      <c r="H152" s="37">
        <v>19841.866666666669</v>
      </c>
      <c r="I152" s="37">
        <v>20037.383333333339</v>
      </c>
      <c r="J152" s="37">
        <v>20315.76666666667</v>
      </c>
      <c r="K152" s="28">
        <v>19759</v>
      </c>
      <c r="L152" s="28">
        <v>19285.099999999999</v>
      </c>
      <c r="M152" s="28">
        <v>0.48462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300.3</v>
      </c>
      <c r="D153" s="37">
        <v>302.08333333333331</v>
      </c>
      <c r="E153" s="37">
        <v>297.46666666666664</v>
      </c>
      <c r="F153" s="37">
        <v>294.63333333333333</v>
      </c>
      <c r="G153" s="37">
        <v>290.01666666666665</v>
      </c>
      <c r="H153" s="37">
        <v>304.91666666666663</v>
      </c>
      <c r="I153" s="37">
        <v>309.5333333333333</v>
      </c>
      <c r="J153" s="37">
        <v>312.36666666666662</v>
      </c>
      <c r="K153" s="28">
        <v>306.7</v>
      </c>
      <c r="L153" s="28">
        <v>299.25</v>
      </c>
      <c r="M153" s="28">
        <v>4.1279199999999996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956.65</v>
      </c>
      <c r="D154" s="37">
        <v>954.78333333333342</v>
      </c>
      <c r="E154" s="37">
        <v>944.56666666666683</v>
      </c>
      <c r="F154" s="37">
        <v>932.48333333333346</v>
      </c>
      <c r="G154" s="37">
        <v>922.26666666666688</v>
      </c>
      <c r="H154" s="37">
        <v>966.86666666666679</v>
      </c>
      <c r="I154" s="37">
        <v>977.08333333333326</v>
      </c>
      <c r="J154" s="37">
        <v>989.16666666666674</v>
      </c>
      <c r="K154" s="28">
        <v>965</v>
      </c>
      <c r="L154" s="28">
        <v>942.7</v>
      </c>
      <c r="M154" s="28">
        <v>4.0390899999999998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135.9</v>
      </c>
      <c r="D155" s="37">
        <v>135.41666666666666</v>
      </c>
      <c r="E155" s="37">
        <v>134.23333333333332</v>
      </c>
      <c r="F155" s="37">
        <v>132.56666666666666</v>
      </c>
      <c r="G155" s="37">
        <v>131.38333333333333</v>
      </c>
      <c r="H155" s="37">
        <v>137.08333333333331</v>
      </c>
      <c r="I155" s="37">
        <v>138.26666666666665</v>
      </c>
      <c r="J155" s="37">
        <v>139.93333333333331</v>
      </c>
      <c r="K155" s="28">
        <v>136.6</v>
      </c>
      <c r="L155" s="28">
        <v>133.75</v>
      </c>
      <c r="M155" s="28">
        <v>91.989080000000001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188.45</v>
      </c>
      <c r="D156" s="37">
        <v>188.33333333333334</v>
      </c>
      <c r="E156" s="37">
        <v>186.16666666666669</v>
      </c>
      <c r="F156" s="37">
        <v>183.88333333333335</v>
      </c>
      <c r="G156" s="37">
        <v>181.7166666666667</v>
      </c>
      <c r="H156" s="37">
        <v>190.61666666666667</v>
      </c>
      <c r="I156" s="37">
        <v>192.78333333333336</v>
      </c>
      <c r="J156" s="37">
        <v>195.06666666666666</v>
      </c>
      <c r="K156" s="28">
        <v>190.5</v>
      </c>
      <c r="L156" s="28">
        <v>186.05</v>
      </c>
      <c r="M156" s="28">
        <v>13.5151</v>
      </c>
      <c r="N156" s="1"/>
      <c r="O156" s="1"/>
    </row>
    <row r="157" spans="1:15" ht="12.75" customHeight="1">
      <c r="A157" s="53">
        <v>148</v>
      </c>
      <c r="B157" s="28" t="s">
        <v>836</v>
      </c>
      <c r="C157" s="28">
        <v>726.4</v>
      </c>
      <c r="D157" s="37">
        <v>732.30000000000007</v>
      </c>
      <c r="E157" s="37">
        <v>717.20000000000016</v>
      </c>
      <c r="F157" s="37">
        <v>708.00000000000011</v>
      </c>
      <c r="G157" s="37">
        <v>692.9000000000002</v>
      </c>
      <c r="H157" s="37">
        <v>741.50000000000011</v>
      </c>
      <c r="I157" s="37">
        <v>756.6</v>
      </c>
      <c r="J157" s="37">
        <v>765.80000000000007</v>
      </c>
      <c r="K157" s="28">
        <v>747.4</v>
      </c>
      <c r="L157" s="28">
        <v>723.1</v>
      </c>
      <c r="M157" s="28">
        <v>12.904170000000001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3154.15</v>
      </c>
      <c r="D158" s="37">
        <v>3168.0166666666664</v>
      </c>
      <c r="E158" s="37">
        <v>3126.1333333333328</v>
      </c>
      <c r="F158" s="37">
        <v>3098.1166666666663</v>
      </c>
      <c r="G158" s="37">
        <v>3056.2333333333327</v>
      </c>
      <c r="H158" s="37">
        <v>3196.0333333333328</v>
      </c>
      <c r="I158" s="37">
        <v>3237.9166666666661</v>
      </c>
      <c r="J158" s="37">
        <v>3265.9333333333329</v>
      </c>
      <c r="K158" s="28">
        <v>3209.9</v>
      </c>
      <c r="L158" s="28">
        <v>3140</v>
      </c>
      <c r="M158" s="28">
        <v>1.7025699999999999</v>
      </c>
      <c r="N158" s="1"/>
      <c r="O158" s="1"/>
    </row>
    <row r="159" spans="1:15" ht="12.75" customHeight="1">
      <c r="A159" s="53">
        <v>150</v>
      </c>
      <c r="B159" s="28" t="s">
        <v>837</v>
      </c>
      <c r="C159" s="28">
        <v>496.15</v>
      </c>
      <c r="D159" s="37">
        <v>498.76666666666665</v>
      </c>
      <c r="E159" s="37">
        <v>489.38333333333333</v>
      </c>
      <c r="F159" s="37">
        <v>482.61666666666667</v>
      </c>
      <c r="G159" s="37">
        <v>473.23333333333335</v>
      </c>
      <c r="H159" s="37">
        <v>505.5333333333333</v>
      </c>
      <c r="I159" s="37">
        <v>514.91666666666663</v>
      </c>
      <c r="J159" s="37">
        <v>521.68333333333328</v>
      </c>
      <c r="K159" s="28">
        <v>508.15</v>
      </c>
      <c r="L159" s="28">
        <v>492</v>
      </c>
      <c r="M159" s="28">
        <v>8.5304900000000004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3348.3</v>
      </c>
      <c r="D160" s="37">
        <v>3334.6833333333329</v>
      </c>
      <c r="E160" s="37">
        <v>3274.6166666666659</v>
      </c>
      <c r="F160" s="37">
        <v>3200.9333333333329</v>
      </c>
      <c r="G160" s="37">
        <v>3140.8666666666659</v>
      </c>
      <c r="H160" s="37">
        <v>3408.3666666666659</v>
      </c>
      <c r="I160" s="37">
        <v>3468.4333333333325</v>
      </c>
      <c r="J160" s="37">
        <v>3542.1166666666659</v>
      </c>
      <c r="K160" s="28">
        <v>3394.75</v>
      </c>
      <c r="L160" s="28">
        <v>3261</v>
      </c>
      <c r="M160" s="28">
        <v>1.5422899999999999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49390.7</v>
      </c>
      <c r="D161" s="37">
        <v>49272.583333333336</v>
      </c>
      <c r="E161" s="37">
        <v>48895.166666666672</v>
      </c>
      <c r="F161" s="37">
        <v>48399.633333333339</v>
      </c>
      <c r="G161" s="37">
        <v>48022.216666666674</v>
      </c>
      <c r="H161" s="37">
        <v>49768.116666666669</v>
      </c>
      <c r="I161" s="37">
        <v>50145.53333333334</v>
      </c>
      <c r="J161" s="37">
        <v>50641.066666666666</v>
      </c>
      <c r="K161" s="28">
        <v>49650</v>
      </c>
      <c r="L161" s="28">
        <v>48777.05</v>
      </c>
      <c r="M161" s="28">
        <v>0.11393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3426.85</v>
      </c>
      <c r="D162" s="37">
        <v>3417.9666666666667</v>
      </c>
      <c r="E162" s="37">
        <v>3364.0333333333333</v>
      </c>
      <c r="F162" s="37">
        <v>3301.2166666666667</v>
      </c>
      <c r="G162" s="37">
        <v>3247.2833333333333</v>
      </c>
      <c r="H162" s="37">
        <v>3480.7833333333333</v>
      </c>
      <c r="I162" s="37">
        <v>3534.7166666666667</v>
      </c>
      <c r="J162" s="37">
        <v>3597.5333333333333</v>
      </c>
      <c r="K162" s="28">
        <v>3471.9</v>
      </c>
      <c r="L162" s="28">
        <v>3355.15</v>
      </c>
      <c r="M162" s="28">
        <v>3.58927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219.95</v>
      </c>
      <c r="D163" s="37">
        <v>219.48333333333335</v>
      </c>
      <c r="E163" s="37">
        <v>216.01666666666671</v>
      </c>
      <c r="F163" s="37">
        <v>212.08333333333337</v>
      </c>
      <c r="G163" s="37">
        <v>208.61666666666673</v>
      </c>
      <c r="H163" s="37">
        <v>223.41666666666669</v>
      </c>
      <c r="I163" s="37">
        <v>226.88333333333333</v>
      </c>
      <c r="J163" s="37">
        <v>230.81666666666666</v>
      </c>
      <c r="K163" s="28">
        <v>222.95</v>
      </c>
      <c r="L163" s="28">
        <v>215.55</v>
      </c>
      <c r="M163" s="28">
        <v>21.346830000000001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2700.35</v>
      </c>
      <c r="D164" s="37">
        <v>2668.7833333333333</v>
      </c>
      <c r="E164" s="37">
        <v>2627.6666666666665</v>
      </c>
      <c r="F164" s="37">
        <v>2554.9833333333331</v>
      </c>
      <c r="G164" s="37">
        <v>2513.8666666666663</v>
      </c>
      <c r="H164" s="37">
        <v>2741.4666666666667</v>
      </c>
      <c r="I164" s="37">
        <v>2782.5833333333335</v>
      </c>
      <c r="J164" s="37">
        <v>2855.2666666666669</v>
      </c>
      <c r="K164" s="28">
        <v>2709.9</v>
      </c>
      <c r="L164" s="28">
        <v>2596.1</v>
      </c>
      <c r="M164" s="28">
        <v>3.9866199999999998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1926.5</v>
      </c>
      <c r="D165" s="37">
        <v>1934.1666666666667</v>
      </c>
      <c r="E165" s="37">
        <v>1894.3333333333335</v>
      </c>
      <c r="F165" s="37">
        <v>1862.1666666666667</v>
      </c>
      <c r="G165" s="37">
        <v>1822.3333333333335</v>
      </c>
      <c r="H165" s="37">
        <v>1966.3333333333335</v>
      </c>
      <c r="I165" s="37">
        <v>2006.166666666667</v>
      </c>
      <c r="J165" s="37">
        <v>2038.3333333333335</v>
      </c>
      <c r="K165" s="28">
        <v>1974</v>
      </c>
      <c r="L165" s="28">
        <v>1902</v>
      </c>
      <c r="M165" s="28">
        <v>38.13297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2417.85</v>
      </c>
      <c r="D166" s="37">
        <v>2395.3333333333335</v>
      </c>
      <c r="E166" s="37">
        <v>2365.666666666667</v>
      </c>
      <c r="F166" s="37">
        <v>2313.4833333333336</v>
      </c>
      <c r="G166" s="37">
        <v>2283.8166666666671</v>
      </c>
      <c r="H166" s="37">
        <v>2447.5166666666669</v>
      </c>
      <c r="I166" s="37">
        <v>2477.1833333333338</v>
      </c>
      <c r="J166" s="37">
        <v>2529.3666666666668</v>
      </c>
      <c r="K166" s="28">
        <v>2425</v>
      </c>
      <c r="L166" s="28">
        <v>2343.15</v>
      </c>
      <c r="M166" s="28">
        <v>3.19794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118.6</v>
      </c>
      <c r="D167" s="37">
        <v>118.61666666666667</v>
      </c>
      <c r="E167" s="37">
        <v>117.73333333333335</v>
      </c>
      <c r="F167" s="37">
        <v>116.86666666666667</v>
      </c>
      <c r="G167" s="37">
        <v>115.98333333333335</v>
      </c>
      <c r="H167" s="37">
        <v>119.48333333333335</v>
      </c>
      <c r="I167" s="37">
        <v>120.36666666666667</v>
      </c>
      <c r="J167" s="37">
        <v>121.23333333333335</v>
      </c>
      <c r="K167" s="28">
        <v>119.5</v>
      </c>
      <c r="L167" s="28">
        <v>117.75</v>
      </c>
      <c r="M167" s="28">
        <v>77.282210000000006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227.05</v>
      </c>
      <c r="D168" s="37">
        <v>227.18333333333337</v>
      </c>
      <c r="E168" s="37">
        <v>225.46666666666673</v>
      </c>
      <c r="F168" s="37">
        <v>223.88333333333335</v>
      </c>
      <c r="G168" s="37">
        <v>222.16666666666671</v>
      </c>
      <c r="H168" s="37">
        <v>228.76666666666674</v>
      </c>
      <c r="I168" s="37">
        <v>230.48333333333338</v>
      </c>
      <c r="J168" s="37">
        <v>232.06666666666675</v>
      </c>
      <c r="K168" s="28">
        <v>228.9</v>
      </c>
      <c r="L168" s="28">
        <v>225.6</v>
      </c>
      <c r="M168" s="28">
        <v>56.377600000000001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453.8</v>
      </c>
      <c r="D169" s="37">
        <v>454.01666666666671</v>
      </c>
      <c r="E169" s="37">
        <v>448.63333333333344</v>
      </c>
      <c r="F169" s="37">
        <v>443.46666666666675</v>
      </c>
      <c r="G169" s="37">
        <v>438.08333333333348</v>
      </c>
      <c r="H169" s="37">
        <v>459.18333333333339</v>
      </c>
      <c r="I169" s="37">
        <v>464.56666666666672</v>
      </c>
      <c r="J169" s="37">
        <v>469.73333333333335</v>
      </c>
      <c r="K169" s="28">
        <v>459.4</v>
      </c>
      <c r="L169" s="28">
        <v>448.85</v>
      </c>
      <c r="M169" s="28">
        <v>1.6197600000000001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14066.3</v>
      </c>
      <c r="D170" s="37">
        <v>13982.416666666666</v>
      </c>
      <c r="E170" s="37">
        <v>13833.883333333331</v>
      </c>
      <c r="F170" s="37">
        <v>13601.466666666665</v>
      </c>
      <c r="G170" s="37">
        <v>13452.933333333331</v>
      </c>
      <c r="H170" s="37">
        <v>14214.833333333332</v>
      </c>
      <c r="I170" s="37">
        <v>14363.366666666669</v>
      </c>
      <c r="J170" s="37">
        <v>14595.783333333333</v>
      </c>
      <c r="K170" s="28">
        <v>14130.95</v>
      </c>
      <c r="L170" s="28">
        <v>13750</v>
      </c>
      <c r="M170" s="28">
        <v>3.8159999999999999E-2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35.25</v>
      </c>
      <c r="D171" s="37">
        <v>35.033333333333339</v>
      </c>
      <c r="E171" s="37">
        <v>34.666666666666679</v>
      </c>
      <c r="F171" s="37">
        <v>34.083333333333343</v>
      </c>
      <c r="G171" s="37">
        <v>33.716666666666683</v>
      </c>
      <c r="H171" s="37">
        <v>35.616666666666674</v>
      </c>
      <c r="I171" s="37">
        <v>35.983333333333334</v>
      </c>
      <c r="J171" s="37">
        <v>36.56666666666667</v>
      </c>
      <c r="K171" s="28">
        <v>35.4</v>
      </c>
      <c r="L171" s="28">
        <v>34.450000000000003</v>
      </c>
      <c r="M171" s="28">
        <v>338.67475000000002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107.25</v>
      </c>
      <c r="D172" s="37">
        <v>106.98333333333333</v>
      </c>
      <c r="E172" s="37">
        <v>106.26666666666667</v>
      </c>
      <c r="F172" s="37">
        <v>105.28333333333333</v>
      </c>
      <c r="G172" s="37">
        <v>104.56666666666666</v>
      </c>
      <c r="H172" s="37">
        <v>107.96666666666667</v>
      </c>
      <c r="I172" s="37">
        <v>108.68333333333334</v>
      </c>
      <c r="J172" s="37">
        <v>109.66666666666667</v>
      </c>
      <c r="K172" s="28">
        <v>107.7</v>
      </c>
      <c r="L172" s="28">
        <v>106</v>
      </c>
      <c r="M172" s="28">
        <v>70.705860000000001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2597.65</v>
      </c>
      <c r="D173" s="37">
        <v>2610.2333333333331</v>
      </c>
      <c r="E173" s="37">
        <v>2565.4666666666662</v>
      </c>
      <c r="F173" s="37">
        <v>2533.2833333333333</v>
      </c>
      <c r="G173" s="37">
        <v>2488.5166666666664</v>
      </c>
      <c r="H173" s="37">
        <v>2642.4166666666661</v>
      </c>
      <c r="I173" s="37">
        <v>2687.1833333333334</v>
      </c>
      <c r="J173" s="37">
        <v>2719.3666666666659</v>
      </c>
      <c r="K173" s="28">
        <v>2655</v>
      </c>
      <c r="L173" s="28">
        <v>2578.0500000000002</v>
      </c>
      <c r="M173" s="28">
        <v>91.556839999999994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894.55</v>
      </c>
      <c r="D174" s="37">
        <v>892.16666666666663</v>
      </c>
      <c r="E174" s="37">
        <v>882.63333333333321</v>
      </c>
      <c r="F174" s="37">
        <v>870.71666666666658</v>
      </c>
      <c r="G174" s="37">
        <v>861.18333333333317</v>
      </c>
      <c r="H174" s="37">
        <v>904.08333333333326</v>
      </c>
      <c r="I174" s="37">
        <v>913.61666666666679</v>
      </c>
      <c r="J174" s="37">
        <v>925.5333333333333</v>
      </c>
      <c r="K174" s="28">
        <v>901.7</v>
      </c>
      <c r="L174" s="28">
        <v>880.25</v>
      </c>
      <c r="M174" s="28">
        <v>8.0225100000000005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1298.2</v>
      </c>
      <c r="D175" s="37">
        <v>1288.3666666666668</v>
      </c>
      <c r="E175" s="37">
        <v>1265.8333333333335</v>
      </c>
      <c r="F175" s="37">
        <v>1233.4666666666667</v>
      </c>
      <c r="G175" s="37">
        <v>1210.9333333333334</v>
      </c>
      <c r="H175" s="37">
        <v>1320.7333333333336</v>
      </c>
      <c r="I175" s="37">
        <v>1343.2666666666669</v>
      </c>
      <c r="J175" s="37">
        <v>1375.6333333333337</v>
      </c>
      <c r="K175" s="28">
        <v>1310.9</v>
      </c>
      <c r="L175" s="28">
        <v>1256</v>
      </c>
      <c r="M175" s="28">
        <v>7.3719299999999999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2419.4</v>
      </c>
      <c r="D176" s="37">
        <v>2393.1166666666668</v>
      </c>
      <c r="E176" s="37">
        <v>2351.3833333333337</v>
      </c>
      <c r="F176" s="37">
        <v>2283.3666666666668</v>
      </c>
      <c r="G176" s="37">
        <v>2241.6333333333337</v>
      </c>
      <c r="H176" s="37">
        <v>2461.1333333333337</v>
      </c>
      <c r="I176" s="37">
        <v>2502.8666666666672</v>
      </c>
      <c r="J176" s="37">
        <v>2570.8833333333337</v>
      </c>
      <c r="K176" s="28">
        <v>2434.85</v>
      </c>
      <c r="L176" s="28">
        <v>2325.1</v>
      </c>
      <c r="M176" s="28">
        <v>4.4840299999999997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21895.8</v>
      </c>
      <c r="D177" s="37">
        <v>21843.933333333334</v>
      </c>
      <c r="E177" s="37">
        <v>21461.866666666669</v>
      </c>
      <c r="F177" s="37">
        <v>21027.933333333334</v>
      </c>
      <c r="G177" s="37">
        <v>20645.866666666669</v>
      </c>
      <c r="H177" s="37">
        <v>22277.866666666669</v>
      </c>
      <c r="I177" s="37">
        <v>22659.933333333334</v>
      </c>
      <c r="J177" s="37">
        <v>23093.866666666669</v>
      </c>
      <c r="K177" s="28">
        <v>22226</v>
      </c>
      <c r="L177" s="28">
        <v>21410</v>
      </c>
      <c r="M177" s="28">
        <v>0.33833999999999997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1324.9</v>
      </c>
      <c r="D178" s="37">
        <v>1318.8999999999999</v>
      </c>
      <c r="E178" s="37">
        <v>1305.9999999999998</v>
      </c>
      <c r="F178" s="37">
        <v>1287.0999999999999</v>
      </c>
      <c r="G178" s="37">
        <v>1274.1999999999998</v>
      </c>
      <c r="H178" s="37">
        <v>1337.7999999999997</v>
      </c>
      <c r="I178" s="37">
        <v>1350.6999999999998</v>
      </c>
      <c r="J178" s="37">
        <v>1369.5999999999997</v>
      </c>
      <c r="K178" s="28">
        <v>1331.8</v>
      </c>
      <c r="L178" s="28">
        <v>1300</v>
      </c>
      <c r="M178" s="28">
        <v>4.2561600000000004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2847.85</v>
      </c>
      <c r="D179" s="37">
        <v>2859.9500000000003</v>
      </c>
      <c r="E179" s="37">
        <v>2821.9000000000005</v>
      </c>
      <c r="F179" s="37">
        <v>2795.9500000000003</v>
      </c>
      <c r="G179" s="37">
        <v>2757.9000000000005</v>
      </c>
      <c r="H179" s="37">
        <v>2885.9000000000005</v>
      </c>
      <c r="I179" s="37">
        <v>2923.9500000000007</v>
      </c>
      <c r="J179" s="37">
        <v>2949.9000000000005</v>
      </c>
      <c r="K179" s="28">
        <v>2898</v>
      </c>
      <c r="L179" s="28">
        <v>2834</v>
      </c>
      <c r="M179" s="28">
        <v>4.5084200000000001</v>
      </c>
      <c r="N179" s="1"/>
      <c r="O179" s="1"/>
    </row>
    <row r="180" spans="1:15" ht="12.75" customHeight="1">
      <c r="A180" s="53">
        <v>171</v>
      </c>
      <c r="B180" s="28" t="s">
        <v>824</v>
      </c>
      <c r="C180" s="28">
        <v>519.1</v>
      </c>
      <c r="D180" s="37">
        <v>520.15</v>
      </c>
      <c r="E180" s="37">
        <v>514.94999999999993</v>
      </c>
      <c r="F180" s="37">
        <v>510.79999999999995</v>
      </c>
      <c r="G180" s="37">
        <v>505.59999999999991</v>
      </c>
      <c r="H180" s="37">
        <v>524.29999999999995</v>
      </c>
      <c r="I180" s="37">
        <v>529.5</v>
      </c>
      <c r="J180" s="37">
        <v>533.65</v>
      </c>
      <c r="K180" s="28">
        <v>525.35</v>
      </c>
      <c r="L180" s="28">
        <v>516</v>
      </c>
      <c r="M180" s="28">
        <v>22.784420000000001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514.85</v>
      </c>
      <c r="D181" s="37">
        <v>513.5333333333333</v>
      </c>
      <c r="E181" s="37">
        <v>510.06666666666661</v>
      </c>
      <c r="F181" s="37">
        <v>505.2833333333333</v>
      </c>
      <c r="G181" s="37">
        <v>501.81666666666661</v>
      </c>
      <c r="H181" s="37">
        <v>518.31666666666661</v>
      </c>
      <c r="I181" s="37">
        <v>521.7833333333333</v>
      </c>
      <c r="J181" s="37">
        <v>526.56666666666661</v>
      </c>
      <c r="K181" s="28">
        <v>517</v>
      </c>
      <c r="L181" s="28">
        <v>508.75</v>
      </c>
      <c r="M181" s="28">
        <v>94.213390000000004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79.95</v>
      </c>
      <c r="D182" s="37">
        <v>79.616666666666674</v>
      </c>
      <c r="E182" s="37">
        <v>78.783333333333346</v>
      </c>
      <c r="F182" s="37">
        <v>77.616666666666674</v>
      </c>
      <c r="G182" s="37">
        <v>76.783333333333346</v>
      </c>
      <c r="H182" s="37">
        <v>80.783333333333346</v>
      </c>
      <c r="I182" s="37">
        <v>81.61666666666666</v>
      </c>
      <c r="J182" s="37">
        <v>82.783333333333346</v>
      </c>
      <c r="K182" s="28">
        <v>80.45</v>
      </c>
      <c r="L182" s="28">
        <v>78.45</v>
      </c>
      <c r="M182" s="28">
        <v>205.71152000000001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879.25</v>
      </c>
      <c r="D183" s="37">
        <v>875.08333333333337</v>
      </c>
      <c r="E183" s="37">
        <v>869.16666666666674</v>
      </c>
      <c r="F183" s="37">
        <v>859.08333333333337</v>
      </c>
      <c r="G183" s="37">
        <v>853.16666666666674</v>
      </c>
      <c r="H183" s="37">
        <v>885.16666666666674</v>
      </c>
      <c r="I183" s="37">
        <v>891.08333333333348</v>
      </c>
      <c r="J183" s="37">
        <v>901.16666666666674</v>
      </c>
      <c r="K183" s="28">
        <v>881</v>
      </c>
      <c r="L183" s="28">
        <v>865</v>
      </c>
      <c r="M183" s="28">
        <v>20.688880000000001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504.45</v>
      </c>
      <c r="D184" s="37">
        <v>500.7166666666667</v>
      </c>
      <c r="E184" s="37">
        <v>493.73333333333341</v>
      </c>
      <c r="F184" s="37">
        <v>483.01666666666671</v>
      </c>
      <c r="G184" s="37">
        <v>476.03333333333342</v>
      </c>
      <c r="H184" s="37">
        <v>511.43333333333339</v>
      </c>
      <c r="I184" s="37">
        <v>518.41666666666674</v>
      </c>
      <c r="J184" s="37">
        <v>529.13333333333344</v>
      </c>
      <c r="K184" s="28">
        <v>507.7</v>
      </c>
      <c r="L184" s="28">
        <v>490</v>
      </c>
      <c r="M184" s="28">
        <v>6.6101599999999996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604.4</v>
      </c>
      <c r="D185" s="37">
        <v>603.6</v>
      </c>
      <c r="E185" s="37">
        <v>594.80000000000007</v>
      </c>
      <c r="F185" s="37">
        <v>585.20000000000005</v>
      </c>
      <c r="G185" s="37">
        <v>576.40000000000009</v>
      </c>
      <c r="H185" s="37">
        <v>613.20000000000005</v>
      </c>
      <c r="I185" s="37">
        <v>622</v>
      </c>
      <c r="J185" s="37">
        <v>631.6</v>
      </c>
      <c r="K185" s="28">
        <v>612.4</v>
      </c>
      <c r="L185" s="28">
        <v>594</v>
      </c>
      <c r="M185" s="28">
        <v>4.5350200000000003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957.85</v>
      </c>
      <c r="D186" s="37">
        <v>950.7833333333333</v>
      </c>
      <c r="E186" s="37">
        <v>941.56666666666661</v>
      </c>
      <c r="F186" s="37">
        <v>925.2833333333333</v>
      </c>
      <c r="G186" s="37">
        <v>916.06666666666661</v>
      </c>
      <c r="H186" s="37">
        <v>967.06666666666661</v>
      </c>
      <c r="I186" s="37">
        <v>976.2833333333333</v>
      </c>
      <c r="J186" s="37">
        <v>992.56666666666661</v>
      </c>
      <c r="K186" s="28">
        <v>960</v>
      </c>
      <c r="L186" s="28">
        <v>934.5</v>
      </c>
      <c r="M186" s="28">
        <v>6.8020300000000002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1132.4000000000001</v>
      </c>
      <c r="D187" s="37">
        <v>1106.8</v>
      </c>
      <c r="E187" s="37">
        <v>1076.5999999999999</v>
      </c>
      <c r="F187" s="37">
        <v>1020.8</v>
      </c>
      <c r="G187" s="37">
        <v>990.59999999999991</v>
      </c>
      <c r="H187" s="37">
        <v>1162.5999999999999</v>
      </c>
      <c r="I187" s="37">
        <v>1192.8000000000002</v>
      </c>
      <c r="J187" s="37">
        <v>1248.5999999999999</v>
      </c>
      <c r="K187" s="28">
        <v>1137</v>
      </c>
      <c r="L187" s="28">
        <v>1051</v>
      </c>
      <c r="M187" s="28">
        <v>24.696819999999999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1164.6500000000001</v>
      </c>
      <c r="D188" s="37">
        <v>1160.2666666666667</v>
      </c>
      <c r="E188" s="37">
        <v>1139.5833333333333</v>
      </c>
      <c r="F188" s="37">
        <v>1114.5166666666667</v>
      </c>
      <c r="G188" s="37">
        <v>1093.8333333333333</v>
      </c>
      <c r="H188" s="37">
        <v>1185.3333333333333</v>
      </c>
      <c r="I188" s="37">
        <v>1206.0166666666667</v>
      </c>
      <c r="J188" s="37">
        <v>1231.0833333333333</v>
      </c>
      <c r="K188" s="28">
        <v>1180.95</v>
      </c>
      <c r="L188" s="28">
        <v>1135.2</v>
      </c>
      <c r="M188" s="28">
        <v>6.1234999999999999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3132.55</v>
      </c>
      <c r="D189" s="37">
        <v>3118.75</v>
      </c>
      <c r="E189" s="37">
        <v>3094.8</v>
      </c>
      <c r="F189" s="37">
        <v>3057.05</v>
      </c>
      <c r="G189" s="37">
        <v>3033.1000000000004</v>
      </c>
      <c r="H189" s="37">
        <v>3156.5</v>
      </c>
      <c r="I189" s="37">
        <v>3180.45</v>
      </c>
      <c r="J189" s="37">
        <v>3218.2</v>
      </c>
      <c r="K189" s="28">
        <v>3142.7</v>
      </c>
      <c r="L189" s="28">
        <v>3081</v>
      </c>
      <c r="M189" s="28">
        <v>25.391729999999999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806.15</v>
      </c>
      <c r="D190" s="37">
        <v>802.23333333333323</v>
      </c>
      <c r="E190" s="37">
        <v>787.76666666666642</v>
      </c>
      <c r="F190" s="37">
        <v>769.38333333333321</v>
      </c>
      <c r="G190" s="37">
        <v>754.9166666666664</v>
      </c>
      <c r="H190" s="37">
        <v>820.61666666666645</v>
      </c>
      <c r="I190" s="37">
        <v>835.08333333333337</v>
      </c>
      <c r="J190" s="37">
        <v>853.46666666666647</v>
      </c>
      <c r="K190" s="28">
        <v>816.7</v>
      </c>
      <c r="L190" s="28">
        <v>783.85</v>
      </c>
      <c r="M190" s="28">
        <v>21.813009999999998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8870.85</v>
      </c>
      <c r="D191" s="37">
        <v>8919.75</v>
      </c>
      <c r="E191" s="37">
        <v>8791.1</v>
      </c>
      <c r="F191" s="37">
        <v>8711.35</v>
      </c>
      <c r="G191" s="37">
        <v>8582.7000000000007</v>
      </c>
      <c r="H191" s="37">
        <v>8999.5</v>
      </c>
      <c r="I191" s="37">
        <v>9128.1500000000015</v>
      </c>
      <c r="J191" s="37">
        <v>9207.9</v>
      </c>
      <c r="K191" s="28">
        <v>9048.4</v>
      </c>
      <c r="L191" s="28">
        <v>8840</v>
      </c>
      <c r="M191" s="28">
        <v>6.1655499999999996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453.35</v>
      </c>
      <c r="D192" s="37">
        <v>453.4666666666667</v>
      </c>
      <c r="E192" s="37">
        <v>450.03333333333342</v>
      </c>
      <c r="F192" s="37">
        <v>446.7166666666667</v>
      </c>
      <c r="G192" s="37">
        <v>443.28333333333342</v>
      </c>
      <c r="H192" s="37">
        <v>456.78333333333342</v>
      </c>
      <c r="I192" s="37">
        <v>460.2166666666667</v>
      </c>
      <c r="J192" s="37">
        <v>463.53333333333342</v>
      </c>
      <c r="K192" s="28">
        <v>456.9</v>
      </c>
      <c r="L192" s="28">
        <v>450.15</v>
      </c>
      <c r="M192" s="28">
        <v>116.47725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232.65</v>
      </c>
      <c r="D193" s="37">
        <v>231.15</v>
      </c>
      <c r="E193" s="37">
        <v>228.60000000000002</v>
      </c>
      <c r="F193" s="37">
        <v>224.55</v>
      </c>
      <c r="G193" s="37">
        <v>222.00000000000003</v>
      </c>
      <c r="H193" s="37">
        <v>235.20000000000002</v>
      </c>
      <c r="I193" s="37">
        <v>237.75000000000003</v>
      </c>
      <c r="J193" s="37">
        <v>241.8</v>
      </c>
      <c r="K193" s="28">
        <v>233.7</v>
      </c>
      <c r="L193" s="28">
        <v>227.1</v>
      </c>
      <c r="M193" s="28">
        <v>140.98344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104.85</v>
      </c>
      <c r="D194" s="37">
        <v>104.58333333333333</v>
      </c>
      <c r="E194" s="37">
        <v>103.51666666666665</v>
      </c>
      <c r="F194" s="37">
        <v>102.18333333333332</v>
      </c>
      <c r="G194" s="37">
        <v>101.11666666666665</v>
      </c>
      <c r="H194" s="37">
        <v>105.91666666666666</v>
      </c>
      <c r="I194" s="37">
        <v>106.98333333333335</v>
      </c>
      <c r="J194" s="37">
        <v>108.31666666666666</v>
      </c>
      <c r="K194" s="28">
        <v>105.65</v>
      </c>
      <c r="L194" s="28">
        <v>103.25</v>
      </c>
      <c r="M194" s="28">
        <v>598.95804999999996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1035.55</v>
      </c>
      <c r="D195" s="37">
        <v>1033.4833333333333</v>
      </c>
      <c r="E195" s="37">
        <v>1019.3666666666668</v>
      </c>
      <c r="F195" s="37">
        <v>1003.1833333333334</v>
      </c>
      <c r="G195" s="37">
        <v>989.06666666666683</v>
      </c>
      <c r="H195" s="37">
        <v>1049.6666666666667</v>
      </c>
      <c r="I195" s="37">
        <v>1063.7833333333331</v>
      </c>
      <c r="J195" s="37">
        <v>1079.9666666666667</v>
      </c>
      <c r="K195" s="28">
        <v>1047.5999999999999</v>
      </c>
      <c r="L195" s="28">
        <v>1017.3</v>
      </c>
      <c r="M195" s="28">
        <v>61.18233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732.7</v>
      </c>
      <c r="D196" s="37">
        <v>733</v>
      </c>
      <c r="E196" s="37">
        <v>724.7</v>
      </c>
      <c r="F196" s="37">
        <v>716.7</v>
      </c>
      <c r="G196" s="37">
        <v>708.40000000000009</v>
      </c>
      <c r="H196" s="37">
        <v>741</v>
      </c>
      <c r="I196" s="37">
        <v>749.3</v>
      </c>
      <c r="J196" s="37">
        <v>757.3</v>
      </c>
      <c r="K196" s="28">
        <v>741.3</v>
      </c>
      <c r="L196" s="28">
        <v>725</v>
      </c>
      <c r="M196" s="28">
        <v>5.0208899999999996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2531.6999999999998</v>
      </c>
      <c r="D197" s="37">
        <v>2509.9500000000003</v>
      </c>
      <c r="E197" s="37">
        <v>2479.0000000000005</v>
      </c>
      <c r="F197" s="37">
        <v>2426.3000000000002</v>
      </c>
      <c r="G197" s="37">
        <v>2395.3500000000004</v>
      </c>
      <c r="H197" s="37">
        <v>2562.6500000000005</v>
      </c>
      <c r="I197" s="37">
        <v>2593.6000000000004</v>
      </c>
      <c r="J197" s="37">
        <v>2646.3000000000006</v>
      </c>
      <c r="K197" s="28">
        <v>2540.9</v>
      </c>
      <c r="L197" s="28">
        <v>2457.25</v>
      </c>
      <c r="M197" s="28">
        <v>11.49676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1541.45</v>
      </c>
      <c r="D198" s="37">
        <v>1528.95</v>
      </c>
      <c r="E198" s="37">
        <v>1492.9</v>
      </c>
      <c r="F198" s="37">
        <v>1444.3500000000001</v>
      </c>
      <c r="G198" s="37">
        <v>1408.3000000000002</v>
      </c>
      <c r="H198" s="37">
        <v>1577.5</v>
      </c>
      <c r="I198" s="37">
        <v>1613.5499999999997</v>
      </c>
      <c r="J198" s="37">
        <v>1662.1</v>
      </c>
      <c r="K198" s="28">
        <v>1565</v>
      </c>
      <c r="L198" s="28">
        <v>1480.4</v>
      </c>
      <c r="M198" s="28">
        <v>1.7462899999999999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578.75</v>
      </c>
      <c r="D199" s="37">
        <v>574.56666666666672</v>
      </c>
      <c r="E199" s="37">
        <v>569.18333333333339</v>
      </c>
      <c r="F199" s="37">
        <v>559.61666666666667</v>
      </c>
      <c r="G199" s="37">
        <v>554.23333333333335</v>
      </c>
      <c r="H199" s="37">
        <v>584.13333333333344</v>
      </c>
      <c r="I199" s="37">
        <v>589.51666666666688</v>
      </c>
      <c r="J199" s="37">
        <v>599.08333333333348</v>
      </c>
      <c r="K199" s="28">
        <v>579.95000000000005</v>
      </c>
      <c r="L199" s="28">
        <v>565</v>
      </c>
      <c r="M199" s="28">
        <v>1.8033999999999999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1360.65</v>
      </c>
      <c r="D200" s="37">
        <v>1353.0166666666667</v>
      </c>
      <c r="E200" s="37">
        <v>1338.0333333333333</v>
      </c>
      <c r="F200" s="37">
        <v>1315.4166666666667</v>
      </c>
      <c r="G200" s="37">
        <v>1300.4333333333334</v>
      </c>
      <c r="H200" s="37">
        <v>1375.6333333333332</v>
      </c>
      <c r="I200" s="37">
        <v>1390.6166666666663</v>
      </c>
      <c r="J200" s="37">
        <v>1413.2333333333331</v>
      </c>
      <c r="K200" s="28">
        <v>1368</v>
      </c>
      <c r="L200" s="28">
        <v>1330.4</v>
      </c>
      <c r="M200" s="28">
        <v>5.7562600000000002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36.1</v>
      </c>
      <c r="D201" s="37">
        <v>36.06666666666667</v>
      </c>
      <c r="E201" s="37">
        <v>35.533333333333339</v>
      </c>
      <c r="F201" s="37">
        <v>34.966666666666669</v>
      </c>
      <c r="G201" s="37">
        <v>34.433333333333337</v>
      </c>
      <c r="H201" s="37">
        <v>36.63333333333334</v>
      </c>
      <c r="I201" s="37">
        <v>37.166666666666671</v>
      </c>
      <c r="J201" s="37">
        <v>37.733333333333341</v>
      </c>
      <c r="K201" s="28">
        <v>36.6</v>
      </c>
      <c r="L201" s="28">
        <v>35.5</v>
      </c>
      <c r="M201" s="28">
        <v>74.797020000000003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750.45</v>
      </c>
      <c r="D202" s="37">
        <v>748.63333333333333</v>
      </c>
      <c r="E202" s="37">
        <v>741.2166666666667</v>
      </c>
      <c r="F202" s="37">
        <v>731.98333333333335</v>
      </c>
      <c r="G202" s="37">
        <v>724.56666666666672</v>
      </c>
      <c r="H202" s="37">
        <v>757.86666666666667</v>
      </c>
      <c r="I202" s="37">
        <v>765.28333333333342</v>
      </c>
      <c r="J202" s="37">
        <v>774.51666666666665</v>
      </c>
      <c r="K202" s="28">
        <v>756.05</v>
      </c>
      <c r="L202" s="28">
        <v>739.4</v>
      </c>
      <c r="M202" s="28">
        <v>14.0617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6506.3</v>
      </c>
      <c r="D203" s="37">
        <v>6496.0999999999995</v>
      </c>
      <c r="E203" s="37">
        <v>6412.1999999999989</v>
      </c>
      <c r="F203" s="37">
        <v>6318.0999999999995</v>
      </c>
      <c r="G203" s="37">
        <v>6234.1999999999989</v>
      </c>
      <c r="H203" s="37">
        <v>6590.1999999999989</v>
      </c>
      <c r="I203" s="37">
        <v>6674.0999999999985</v>
      </c>
      <c r="J203" s="37">
        <v>6768.1999999999989</v>
      </c>
      <c r="K203" s="28">
        <v>6580</v>
      </c>
      <c r="L203" s="28">
        <v>6402</v>
      </c>
      <c r="M203" s="28">
        <v>3.6645699999999999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41.5</v>
      </c>
      <c r="D204" s="37">
        <v>41.300000000000004</v>
      </c>
      <c r="E204" s="37">
        <v>40.800000000000011</v>
      </c>
      <c r="F204" s="37">
        <v>40.100000000000009</v>
      </c>
      <c r="G204" s="37">
        <v>39.600000000000016</v>
      </c>
      <c r="H204" s="37">
        <v>42.000000000000007</v>
      </c>
      <c r="I204" s="37">
        <v>42.499999999999993</v>
      </c>
      <c r="J204" s="37">
        <v>43.2</v>
      </c>
      <c r="K204" s="28">
        <v>41.8</v>
      </c>
      <c r="L204" s="28">
        <v>40.6</v>
      </c>
      <c r="M204" s="28">
        <v>62.647820000000003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1608</v>
      </c>
      <c r="D205" s="37">
        <v>1607.05</v>
      </c>
      <c r="E205" s="37">
        <v>1590.8999999999999</v>
      </c>
      <c r="F205" s="37">
        <v>1573.8</v>
      </c>
      <c r="G205" s="37">
        <v>1557.6499999999999</v>
      </c>
      <c r="H205" s="37">
        <v>1624.1499999999999</v>
      </c>
      <c r="I205" s="37">
        <v>1640.3</v>
      </c>
      <c r="J205" s="37">
        <v>1657.3999999999999</v>
      </c>
      <c r="K205" s="28">
        <v>1623.2</v>
      </c>
      <c r="L205" s="28">
        <v>1589.95</v>
      </c>
      <c r="M205" s="28">
        <v>2.8453200000000001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802.15</v>
      </c>
      <c r="D206" s="37">
        <v>798.9666666666667</v>
      </c>
      <c r="E206" s="37">
        <v>789.18333333333339</v>
      </c>
      <c r="F206" s="37">
        <v>776.2166666666667</v>
      </c>
      <c r="G206" s="37">
        <v>766.43333333333339</v>
      </c>
      <c r="H206" s="37">
        <v>811.93333333333339</v>
      </c>
      <c r="I206" s="37">
        <v>821.7166666666667</v>
      </c>
      <c r="J206" s="37">
        <v>834.68333333333339</v>
      </c>
      <c r="K206" s="28">
        <v>808.75</v>
      </c>
      <c r="L206" s="28">
        <v>786</v>
      </c>
      <c r="M206" s="28">
        <v>13.153180000000001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1002.2</v>
      </c>
      <c r="D207" s="37">
        <v>990.06666666666661</v>
      </c>
      <c r="E207" s="37">
        <v>972.13333333333321</v>
      </c>
      <c r="F207" s="37">
        <v>942.06666666666661</v>
      </c>
      <c r="G207" s="37">
        <v>924.13333333333321</v>
      </c>
      <c r="H207" s="37">
        <v>1020.1333333333332</v>
      </c>
      <c r="I207" s="37">
        <v>1038.0666666666666</v>
      </c>
      <c r="J207" s="37">
        <v>1068.1333333333332</v>
      </c>
      <c r="K207" s="28">
        <v>1008</v>
      </c>
      <c r="L207" s="28">
        <v>960</v>
      </c>
      <c r="M207" s="28">
        <v>9.8459299999999992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266.05</v>
      </c>
      <c r="D208" s="37">
        <v>263.76666666666665</v>
      </c>
      <c r="E208" s="37">
        <v>260.33333333333331</v>
      </c>
      <c r="F208" s="37">
        <v>254.61666666666667</v>
      </c>
      <c r="G208" s="37">
        <v>251.18333333333334</v>
      </c>
      <c r="H208" s="37">
        <v>269.48333333333329</v>
      </c>
      <c r="I208" s="37">
        <v>272.91666666666669</v>
      </c>
      <c r="J208" s="37">
        <v>278.63333333333327</v>
      </c>
      <c r="K208" s="28">
        <v>267.2</v>
      </c>
      <c r="L208" s="28">
        <v>258.05</v>
      </c>
      <c r="M208" s="28">
        <v>74.718159999999997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8.85</v>
      </c>
      <c r="D209" s="37">
        <v>8.9166666666666661</v>
      </c>
      <c r="E209" s="37">
        <v>8.7833333333333314</v>
      </c>
      <c r="F209" s="37">
        <v>8.716666666666665</v>
      </c>
      <c r="G209" s="37">
        <v>8.5833333333333304</v>
      </c>
      <c r="H209" s="37">
        <v>8.9833333333333325</v>
      </c>
      <c r="I209" s="37">
        <v>9.1166666666666689</v>
      </c>
      <c r="J209" s="37">
        <v>9.1833333333333336</v>
      </c>
      <c r="K209" s="28">
        <v>9.0500000000000007</v>
      </c>
      <c r="L209" s="28">
        <v>8.85</v>
      </c>
      <c r="M209" s="28">
        <v>572.61824000000001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980.5</v>
      </c>
      <c r="D210" s="37">
        <v>981.48333333333323</v>
      </c>
      <c r="E210" s="37">
        <v>973.21666666666647</v>
      </c>
      <c r="F210" s="37">
        <v>965.93333333333328</v>
      </c>
      <c r="G210" s="37">
        <v>957.66666666666652</v>
      </c>
      <c r="H210" s="37">
        <v>988.76666666666642</v>
      </c>
      <c r="I210" s="37">
        <v>997.03333333333308</v>
      </c>
      <c r="J210" s="37">
        <v>1004.3166666666664</v>
      </c>
      <c r="K210" s="28">
        <v>989.75</v>
      </c>
      <c r="L210" s="28">
        <v>974.2</v>
      </c>
      <c r="M210" s="28">
        <v>8.0559100000000008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1798.45</v>
      </c>
      <c r="D211" s="37">
        <v>1799.9333333333334</v>
      </c>
      <c r="E211" s="37">
        <v>1768.7166666666667</v>
      </c>
      <c r="F211" s="37">
        <v>1738.9833333333333</v>
      </c>
      <c r="G211" s="37">
        <v>1707.7666666666667</v>
      </c>
      <c r="H211" s="37">
        <v>1829.6666666666667</v>
      </c>
      <c r="I211" s="37">
        <v>1860.8833333333334</v>
      </c>
      <c r="J211" s="37">
        <v>1890.6166666666668</v>
      </c>
      <c r="K211" s="28">
        <v>1831.15</v>
      </c>
      <c r="L211" s="28">
        <v>1770.2</v>
      </c>
      <c r="M211" s="28">
        <v>0.86733000000000005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404.35</v>
      </c>
      <c r="D212" s="37">
        <v>403.23333333333335</v>
      </c>
      <c r="E212" s="37">
        <v>400.11666666666667</v>
      </c>
      <c r="F212" s="37">
        <v>395.88333333333333</v>
      </c>
      <c r="G212" s="37">
        <v>392.76666666666665</v>
      </c>
      <c r="H212" s="37">
        <v>407.4666666666667</v>
      </c>
      <c r="I212" s="37">
        <v>410.58333333333337</v>
      </c>
      <c r="J212" s="37">
        <v>414.81666666666672</v>
      </c>
      <c r="K212" s="28">
        <v>406.35</v>
      </c>
      <c r="L212" s="28">
        <v>399</v>
      </c>
      <c r="M212" s="28">
        <v>117.59757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16.2</v>
      </c>
      <c r="D213" s="37">
        <v>16.133333333333333</v>
      </c>
      <c r="E213" s="37">
        <v>15.916666666666664</v>
      </c>
      <c r="F213" s="37">
        <v>15.633333333333331</v>
      </c>
      <c r="G213" s="37">
        <v>15.416666666666663</v>
      </c>
      <c r="H213" s="37">
        <v>16.416666666666664</v>
      </c>
      <c r="I213" s="37">
        <v>16.633333333333333</v>
      </c>
      <c r="J213" s="37">
        <v>16.916666666666668</v>
      </c>
      <c r="K213" s="28">
        <v>16.350000000000001</v>
      </c>
      <c r="L213" s="28">
        <v>15.85</v>
      </c>
      <c r="M213" s="28">
        <v>1013.21244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251.35</v>
      </c>
      <c r="D214" s="37">
        <v>251.51666666666665</v>
      </c>
      <c r="E214" s="37">
        <v>248.2833333333333</v>
      </c>
      <c r="F214" s="37">
        <v>245.21666666666664</v>
      </c>
      <c r="G214" s="37">
        <v>241.98333333333329</v>
      </c>
      <c r="H214" s="37">
        <v>254.58333333333331</v>
      </c>
      <c r="I214" s="37">
        <v>257.81666666666666</v>
      </c>
      <c r="J214" s="37">
        <v>260.88333333333333</v>
      </c>
      <c r="K214" s="37">
        <v>254.75</v>
      </c>
      <c r="L214" s="37">
        <v>248.45</v>
      </c>
      <c r="M214" s="37">
        <v>62.926220000000001</v>
      </c>
      <c r="N214" s="1"/>
      <c r="O214" s="1"/>
    </row>
    <row r="215" spans="1:15" ht="12.75" customHeight="1">
      <c r="A215" s="53">
        <v>206</v>
      </c>
      <c r="B215" s="28" t="s">
        <v>838</v>
      </c>
      <c r="C215" s="37">
        <v>59.2</v>
      </c>
      <c r="D215" s="37">
        <v>59.366666666666667</v>
      </c>
      <c r="E215" s="37">
        <v>58.183333333333337</v>
      </c>
      <c r="F215" s="37">
        <v>57.166666666666671</v>
      </c>
      <c r="G215" s="37">
        <v>55.983333333333341</v>
      </c>
      <c r="H215" s="37">
        <v>60.383333333333333</v>
      </c>
      <c r="I215" s="37">
        <v>61.566666666666656</v>
      </c>
      <c r="J215" s="37">
        <v>62.583333333333329</v>
      </c>
      <c r="K215" s="37">
        <v>60.55</v>
      </c>
      <c r="L215" s="37">
        <v>58.35</v>
      </c>
      <c r="M215" s="37">
        <v>984.93347000000006</v>
      </c>
      <c r="N215" s="1"/>
      <c r="O215" s="1"/>
    </row>
    <row r="216" spans="1:15" ht="12.75" customHeight="1">
      <c r="A216" s="53">
        <v>207</v>
      </c>
      <c r="B216" s="28" t="s">
        <v>825</v>
      </c>
      <c r="C216" s="37">
        <v>377.45</v>
      </c>
      <c r="D216" s="37">
        <v>376.13333333333338</v>
      </c>
      <c r="E216" s="37">
        <v>372.66666666666674</v>
      </c>
      <c r="F216" s="37">
        <v>367.88333333333338</v>
      </c>
      <c r="G216" s="37">
        <v>364.41666666666674</v>
      </c>
      <c r="H216" s="37">
        <v>380.91666666666674</v>
      </c>
      <c r="I216" s="37">
        <v>384.38333333333333</v>
      </c>
      <c r="J216" s="37">
        <v>389.16666666666674</v>
      </c>
      <c r="K216" s="37">
        <v>379.6</v>
      </c>
      <c r="L216" s="37">
        <v>371.35</v>
      </c>
      <c r="M216" s="37">
        <v>5.2200600000000001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8"/>
      <c r="B1" s="49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1" t="s">
        <v>16</v>
      </c>
      <c r="B9" s="493" t="s">
        <v>18</v>
      </c>
      <c r="C9" s="497" t="s">
        <v>20</v>
      </c>
      <c r="D9" s="497" t="s">
        <v>21</v>
      </c>
      <c r="E9" s="488" t="s">
        <v>22</v>
      </c>
      <c r="F9" s="489"/>
      <c r="G9" s="490"/>
      <c r="H9" s="488" t="s">
        <v>23</v>
      </c>
      <c r="I9" s="489"/>
      <c r="J9" s="490"/>
      <c r="K9" s="23"/>
      <c r="L9" s="24"/>
      <c r="M9" s="50"/>
      <c r="N9" s="1"/>
      <c r="O9" s="1"/>
    </row>
    <row r="10" spans="1:15" ht="42.75" customHeight="1">
      <c r="A10" s="495"/>
      <c r="B10" s="496"/>
      <c r="C10" s="496"/>
      <c r="D10" s="4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23221.7</v>
      </c>
      <c r="D11" s="272">
        <v>22873.583333333332</v>
      </c>
      <c r="E11" s="272">
        <v>22348.166666666664</v>
      </c>
      <c r="F11" s="272">
        <v>21474.633333333331</v>
      </c>
      <c r="G11" s="272">
        <v>20949.216666666664</v>
      </c>
      <c r="H11" s="272">
        <v>23747.116666666665</v>
      </c>
      <c r="I11" s="272">
        <v>24272.533333333329</v>
      </c>
      <c r="J11" s="272">
        <v>25146.066666666666</v>
      </c>
      <c r="K11" s="271">
        <v>23399</v>
      </c>
      <c r="L11" s="271">
        <v>22000.05</v>
      </c>
      <c r="M11" s="271">
        <v>4.317E-2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3196.45</v>
      </c>
      <c r="D12" s="272">
        <v>3167.9833333333336</v>
      </c>
      <c r="E12" s="272">
        <v>3114.0166666666673</v>
      </c>
      <c r="F12" s="272">
        <v>3031.5833333333339</v>
      </c>
      <c r="G12" s="272">
        <v>2977.6166666666677</v>
      </c>
      <c r="H12" s="272">
        <v>3250.416666666667</v>
      </c>
      <c r="I12" s="272">
        <v>3304.3833333333332</v>
      </c>
      <c r="J12" s="272">
        <v>3386.8166666666666</v>
      </c>
      <c r="K12" s="271">
        <v>3221.95</v>
      </c>
      <c r="L12" s="271">
        <v>3085.55</v>
      </c>
      <c r="M12" s="271">
        <v>5.0163000000000002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2288.6</v>
      </c>
      <c r="D13" s="272">
        <v>2285.9</v>
      </c>
      <c r="E13" s="272">
        <v>2273.8000000000002</v>
      </c>
      <c r="F13" s="272">
        <v>2259</v>
      </c>
      <c r="G13" s="272">
        <v>2246.9</v>
      </c>
      <c r="H13" s="272">
        <v>2300.7000000000003</v>
      </c>
      <c r="I13" s="272">
        <v>2312.7999999999997</v>
      </c>
      <c r="J13" s="272">
        <v>2327.6000000000004</v>
      </c>
      <c r="K13" s="271">
        <v>2298</v>
      </c>
      <c r="L13" s="271">
        <v>2271.1</v>
      </c>
      <c r="M13" s="271">
        <v>3.6025200000000002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2523.85</v>
      </c>
      <c r="D14" s="272">
        <v>2503.6166666666668</v>
      </c>
      <c r="E14" s="272">
        <v>2465.2333333333336</v>
      </c>
      <c r="F14" s="272">
        <v>2406.6166666666668</v>
      </c>
      <c r="G14" s="272">
        <v>2368.2333333333336</v>
      </c>
      <c r="H14" s="272">
        <v>2562.2333333333336</v>
      </c>
      <c r="I14" s="272">
        <v>2600.6166666666668</v>
      </c>
      <c r="J14" s="272">
        <v>2659.2333333333336</v>
      </c>
      <c r="K14" s="271">
        <v>2542</v>
      </c>
      <c r="L14" s="271">
        <v>2445</v>
      </c>
      <c r="M14" s="271">
        <v>0.26118000000000002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960</v>
      </c>
      <c r="D15" s="272">
        <v>967.38333333333333</v>
      </c>
      <c r="E15" s="272">
        <v>945.11666666666667</v>
      </c>
      <c r="F15" s="272">
        <v>930.23333333333335</v>
      </c>
      <c r="G15" s="272">
        <v>907.9666666666667</v>
      </c>
      <c r="H15" s="272">
        <v>982.26666666666665</v>
      </c>
      <c r="I15" s="272">
        <v>1004.5333333333333</v>
      </c>
      <c r="J15" s="272">
        <v>1019.4166666666666</v>
      </c>
      <c r="K15" s="271">
        <v>989.65</v>
      </c>
      <c r="L15" s="271">
        <v>952.5</v>
      </c>
      <c r="M15" s="271">
        <v>4.8060600000000004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633.75</v>
      </c>
      <c r="D16" s="272">
        <v>630.75</v>
      </c>
      <c r="E16" s="272">
        <v>623.20000000000005</v>
      </c>
      <c r="F16" s="272">
        <v>612.65000000000009</v>
      </c>
      <c r="G16" s="272">
        <v>605.10000000000014</v>
      </c>
      <c r="H16" s="272">
        <v>641.29999999999995</v>
      </c>
      <c r="I16" s="272">
        <v>648.84999999999991</v>
      </c>
      <c r="J16" s="272">
        <v>659.39999999999986</v>
      </c>
      <c r="K16" s="271">
        <v>638.29999999999995</v>
      </c>
      <c r="L16" s="271">
        <v>620.20000000000005</v>
      </c>
      <c r="M16" s="271">
        <v>24.051269999999999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431.9</v>
      </c>
      <c r="D17" s="272">
        <v>430.0333333333333</v>
      </c>
      <c r="E17" s="272">
        <v>422.86666666666662</v>
      </c>
      <c r="F17" s="272">
        <v>413.83333333333331</v>
      </c>
      <c r="G17" s="272">
        <v>406.66666666666663</v>
      </c>
      <c r="H17" s="272">
        <v>439.06666666666661</v>
      </c>
      <c r="I17" s="272">
        <v>446.23333333333335</v>
      </c>
      <c r="J17" s="272">
        <v>455.26666666666659</v>
      </c>
      <c r="K17" s="271">
        <v>437.2</v>
      </c>
      <c r="L17" s="271">
        <v>421</v>
      </c>
      <c r="M17" s="271">
        <v>0.80252999999999997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2239</v>
      </c>
      <c r="D18" s="272">
        <v>2216.3166666666666</v>
      </c>
      <c r="E18" s="272">
        <v>2182.6833333333334</v>
      </c>
      <c r="F18" s="272">
        <v>2126.3666666666668</v>
      </c>
      <c r="G18" s="272">
        <v>2092.7333333333336</v>
      </c>
      <c r="H18" s="272">
        <v>2272.6333333333332</v>
      </c>
      <c r="I18" s="272">
        <v>2306.2666666666664</v>
      </c>
      <c r="J18" s="272">
        <v>2362.583333333333</v>
      </c>
      <c r="K18" s="271">
        <v>2249.9499999999998</v>
      </c>
      <c r="L18" s="271">
        <v>2160</v>
      </c>
      <c r="M18" s="271">
        <v>0.66117999999999999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18766</v>
      </c>
      <c r="D19" s="272">
        <v>18590</v>
      </c>
      <c r="E19" s="272">
        <v>18380</v>
      </c>
      <c r="F19" s="272">
        <v>17994</v>
      </c>
      <c r="G19" s="272">
        <v>17784</v>
      </c>
      <c r="H19" s="272">
        <v>18976</v>
      </c>
      <c r="I19" s="272">
        <v>19186</v>
      </c>
      <c r="J19" s="272">
        <v>19572</v>
      </c>
      <c r="K19" s="271">
        <v>18800</v>
      </c>
      <c r="L19" s="271">
        <v>18204</v>
      </c>
      <c r="M19" s="271">
        <v>9.5630000000000007E-2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3142.6</v>
      </c>
      <c r="D20" s="272">
        <v>3115.6333333333332</v>
      </c>
      <c r="E20" s="272">
        <v>3064.8166666666666</v>
      </c>
      <c r="F20" s="272">
        <v>2987.0333333333333</v>
      </c>
      <c r="G20" s="272">
        <v>2936.2166666666667</v>
      </c>
      <c r="H20" s="272">
        <v>3193.4166666666665</v>
      </c>
      <c r="I20" s="272">
        <v>3244.2333333333331</v>
      </c>
      <c r="J20" s="272">
        <v>3322.0166666666664</v>
      </c>
      <c r="K20" s="271">
        <v>3166.45</v>
      </c>
      <c r="L20" s="271">
        <v>3037.85</v>
      </c>
      <c r="M20" s="271">
        <v>19.249839999999999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2337.85</v>
      </c>
      <c r="D21" s="272">
        <v>2326.0833333333335</v>
      </c>
      <c r="E21" s="272">
        <v>2277.166666666667</v>
      </c>
      <c r="F21" s="272">
        <v>2216.4833333333336</v>
      </c>
      <c r="G21" s="272">
        <v>2167.5666666666671</v>
      </c>
      <c r="H21" s="272">
        <v>2386.7666666666669</v>
      </c>
      <c r="I21" s="272">
        <v>2435.6833333333338</v>
      </c>
      <c r="J21" s="272">
        <v>2496.3666666666668</v>
      </c>
      <c r="K21" s="271">
        <v>2375</v>
      </c>
      <c r="L21" s="271">
        <v>2265.4</v>
      </c>
      <c r="M21" s="271">
        <v>13.78247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836.4</v>
      </c>
      <c r="D22" s="272">
        <v>832</v>
      </c>
      <c r="E22" s="272">
        <v>819.4</v>
      </c>
      <c r="F22" s="272">
        <v>802.4</v>
      </c>
      <c r="G22" s="272">
        <v>789.8</v>
      </c>
      <c r="H22" s="272">
        <v>849</v>
      </c>
      <c r="I22" s="272">
        <v>861.59999999999991</v>
      </c>
      <c r="J22" s="272">
        <v>878.6</v>
      </c>
      <c r="K22" s="271">
        <v>844.6</v>
      </c>
      <c r="L22" s="271">
        <v>815</v>
      </c>
      <c r="M22" s="271">
        <v>66.52807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3537.4</v>
      </c>
      <c r="D23" s="272">
        <v>3462.7999999999997</v>
      </c>
      <c r="E23" s="272">
        <v>3375.5999999999995</v>
      </c>
      <c r="F23" s="272">
        <v>3213.7999999999997</v>
      </c>
      <c r="G23" s="272">
        <v>3126.5999999999995</v>
      </c>
      <c r="H23" s="272">
        <v>3624.5999999999995</v>
      </c>
      <c r="I23" s="272">
        <v>3711.7999999999993</v>
      </c>
      <c r="J23" s="272">
        <v>3873.5999999999995</v>
      </c>
      <c r="K23" s="271">
        <v>3550</v>
      </c>
      <c r="L23" s="271">
        <v>3301</v>
      </c>
      <c r="M23" s="271">
        <v>6.0880900000000002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3855.55</v>
      </c>
      <c r="D24" s="272">
        <v>3764.85</v>
      </c>
      <c r="E24" s="272">
        <v>3612.7</v>
      </c>
      <c r="F24" s="272">
        <v>3369.85</v>
      </c>
      <c r="G24" s="272">
        <v>3217.7</v>
      </c>
      <c r="H24" s="272">
        <v>4007.7</v>
      </c>
      <c r="I24" s="272">
        <v>4159.8500000000004</v>
      </c>
      <c r="J24" s="272">
        <v>4402.7</v>
      </c>
      <c r="K24" s="271">
        <v>3917</v>
      </c>
      <c r="L24" s="271">
        <v>3522</v>
      </c>
      <c r="M24" s="271">
        <v>9.8000900000000009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113.6</v>
      </c>
      <c r="D25" s="272">
        <v>112.76666666666667</v>
      </c>
      <c r="E25" s="272">
        <v>111.33333333333333</v>
      </c>
      <c r="F25" s="272">
        <v>109.06666666666666</v>
      </c>
      <c r="G25" s="272">
        <v>107.63333333333333</v>
      </c>
      <c r="H25" s="272">
        <v>115.03333333333333</v>
      </c>
      <c r="I25" s="272">
        <v>116.46666666666667</v>
      </c>
      <c r="J25" s="272">
        <v>118.73333333333333</v>
      </c>
      <c r="K25" s="271">
        <v>114.2</v>
      </c>
      <c r="L25" s="271">
        <v>110.5</v>
      </c>
      <c r="M25" s="271">
        <v>31.284079999999999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301.85000000000002</v>
      </c>
      <c r="D26" s="272">
        <v>299.3</v>
      </c>
      <c r="E26" s="272">
        <v>295.70000000000005</v>
      </c>
      <c r="F26" s="272">
        <v>289.55</v>
      </c>
      <c r="G26" s="272">
        <v>285.95000000000005</v>
      </c>
      <c r="H26" s="272">
        <v>305.45000000000005</v>
      </c>
      <c r="I26" s="272">
        <v>309.05000000000007</v>
      </c>
      <c r="J26" s="272">
        <v>315.20000000000005</v>
      </c>
      <c r="K26" s="271">
        <v>302.89999999999998</v>
      </c>
      <c r="L26" s="271">
        <v>293.14999999999998</v>
      </c>
      <c r="M26" s="271">
        <v>33.04195</v>
      </c>
      <c r="N26" s="1"/>
      <c r="O26" s="1"/>
    </row>
    <row r="27" spans="1:15" ht="12.75" customHeight="1">
      <c r="A27" s="30">
        <v>17</v>
      </c>
      <c r="B27" s="281" t="s">
        <v>839</v>
      </c>
      <c r="C27" s="271">
        <v>450.45</v>
      </c>
      <c r="D27" s="272">
        <v>447.26666666666665</v>
      </c>
      <c r="E27" s="272">
        <v>443.18333333333328</v>
      </c>
      <c r="F27" s="272">
        <v>435.91666666666663</v>
      </c>
      <c r="G27" s="272">
        <v>431.83333333333326</v>
      </c>
      <c r="H27" s="272">
        <v>454.5333333333333</v>
      </c>
      <c r="I27" s="272">
        <v>458.61666666666667</v>
      </c>
      <c r="J27" s="272">
        <v>465.88333333333333</v>
      </c>
      <c r="K27" s="271">
        <v>451.35</v>
      </c>
      <c r="L27" s="271">
        <v>440</v>
      </c>
      <c r="M27" s="271">
        <v>0.33944000000000002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263</v>
      </c>
      <c r="D28" s="272">
        <v>262.85000000000002</v>
      </c>
      <c r="E28" s="272">
        <v>260.25000000000006</v>
      </c>
      <c r="F28" s="272">
        <v>257.50000000000006</v>
      </c>
      <c r="G28" s="272">
        <v>254.90000000000009</v>
      </c>
      <c r="H28" s="272">
        <v>265.60000000000002</v>
      </c>
      <c r="I28" s="272">
        <v>268.19999999999993</v>
      </c>
      <c r="J28" s="272">
        <v>270.95</v>
      </c>
      <c r="K28" s="271">
        <v>265.45</v>
      </c>
      <c r="L28" s="271">
        <v>260.10000000000002</v>
      </c>
      <c r="M28" s="271">
        <v>0.51873000000000002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294.8</v>
      </c>
      <c r="D29" s="272">
        <v>284.63333333333333</v>
      </c>
      <c r="E29" s="272">
        <v>271.26666666666665</v>
      </c>
      <c r="F29" s="272">
        <v>247.73333333333335</v>
      </c>
      <c r="G29" s="272">
        <v>234.36666666666667</v>
      </c>
      <c r="H29" s="272">
        <v>308.16666666666663</v>
      </c>
      <c r="I29" s="272">
        <v>321.5333333333333</v>
      </c>
      <c r="J29" s="272">
        <v>345.06666666666661</v>
      </c>
      <c r="K29" s="271">
        <v>298</v>
      </c>
      <c r="L29" s="271">
        <v>261.10000000000002</v>
      </c>
      <c r="M29" s="271">
        <v>60.748010000000001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1323.7</v>
      </c>
      <c r="D30" s="272">
        <v>1305.0666666666666</v>
      </c>
      <c r="E30" s="272">
        <v>1262.8833333333332</v>
      </c>
      <c r="F30" s="272">
        <v>1202.0666666666666</v>
      </c>
      <c r="G30" s="272">
        <v>1159.8833333333332</v>
      </c>
      <c r="H30" s="272">
        <v>1365.8833333333332</v>
      </c>
      <c r="I30" s="272">
        <v>1408.0666666666666</v>
      </c>
      <c r="J30" s="272">
        <v>1468.8833333333332</v>
      </c>
      <c r="K30" s="271">
        <v>1347.25</v>
      </c>
      <c r="L30" s="271">
        <v>1244.25</v>
      </c>
      <c r="M30" s="271">
        <v>5.6851799999999999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1353.4</v>
      </c>
      <c r="D31" s="272">
        <v>1338.75</v>
      </c>
      <c r="E31" s="272">
        <v>1309.9000000000001</v>
      </c>
      <c r="F31" s="272">
        <v>1266.4000000000001</v>
      </c>
      <c r="G31" s="272">
        <v>1237.5500000000002</v>
      </c>
      <c r="H31" s="272">
        <v>1382.25</v>
      </c>
      <c r="I31" s="272">
        <v>1411.1</v>
      </c>
      <c r="J31" s="272">
        <v>1454.6</v>
      </c>
      <c r="K31" s="271">
        <v>1367.6</v>
      </c>
      <c r="L31" s="271">
        <v>1295.25</v>
      </c>
      <c r="M31" s="271">
        <v>2.0502199999999999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650.4</v>
      </c>
      <c r="D32" s="272">
        <v>651.83333333333337</v>
      </c>
      <c r="E32" s="272">
        <v>640.56666666666672</v>
      </c>
      <c r="F32" s="272">
        <v>630.73333333333335</v>
      </c>
      <c r="G32" s="272">
        <v>619.4666666666667</v>
      </c>
      <c r="H32" s="272">
        <v>661.66666666666674</v>
      </c>
      <c r="I32" s="272">
        <v>672.93333333333339</v>
      </c>
      <c r="J32" s="272">
        <v>682.76666666666677</v>
      </c>
      <c r="K32" s="271">
        <v>663.1</v>
      </c>
      <c r="L32" s="271">
        <v>642</v>
      </c>
      <c r="M32" s="271">
        <v>1.35114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2911.75</v>
      </c>
      <c r="D33" s="272">
        <v>2894.3333333333335</v>
      </c>
      <c r="E33" s="272">
        <v>2872.416666666667</v>
      </c>
      <c r="F33" s="272">
        <v>2833.0833333333335</v>
      </c>
      <c r="G33" s="272">
        <v>2811.166666666667</v>
      </c>
      <c r="H33" s="272">
        <v>2933.666666666667</v>
      </c>
      <c r="I33" s="272">
        <v>2955.5833333333339</v>
      </c>
      <c r="J33" s="272">
        <v>2994.916666666667</v>
      </c>
      <c r="K33" s="271">
        <v>2916.25</v>
      </c>
      <c r="L33" s="271">
        <v>2855</v>
      </c>
      <c r="M33" s="271">
        <v>0.63192999999999999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2955.4</v>
      </c>
      <c r="D34" s="272">
        <v>2933.4666666666667</v>
      </c>
      <c r="E34" s="272">
        <v>2891.9333333333334</v>
      </c>
      <c r="F34" s="272">
        <v>2828.4666666666667</v>
      </c>
      <c r="G34" s="272">
        <v>2786.9333333333334</v>
      </c>
      <c r="H34" s="272">
        <v>2996.9333333333334</v>
      </c>
      <c r="I34" s="272">
        <v>3038.4666666666672</v>
      </c>
      <c r="J34" s="272">
        <v>3101.9333333333334</v>
      </c>
      <c r="K34" s="271">
        <v>2975</v>
      </c>
      <c r="L34" s="271">
        <v>2870</v>
      </c>
      <c r="M34" s="271">
        <v>0.21456</v>
      </c>
      <c r="N34" s="1"/>
      <c r="O34" s="1"/>
    </row>
    <row r="35" spans="1:15" ht="12.75" customHeight="1">
      <c r="A35" s="30">
        <v>25</v>
      </c>
      <c r="B35" s="281" t="s">
        <v>747</v>
      </c>
      <c r="C35" s="271">
        <v>337.25</v>
      </c>
      <c r="D35" s="272">
        <v>333.31666666666666</v>
      </c>
      <c r="E35" s="272">
        <v>326.93333333333334</v>
      </c>
      <c r="F35" s="272">
        <v>316.61666666666667</v>
      </c>
      <c r="G35" s="272">
        <v>310.23333333333335</v>
      </c>
      <c r="H35" s="272">
        <v>343.63333333333333</v>
      </c>
      <c r="I35" s="272">
        <v>350.01666666666665</v>
      </c>
      <c r="J35" s="272">
        <v>360.33333333333331</v>
      </c>
      <c r="K35" s="271">
        <v>339.7</v>
      </c>
      <c r="L35" s="271">
        <v>323</v>
      </c>
      <c r="M35" s="271">
        <v>8.0608199999999997</v>
      </c>
      <c r="N35" s="1"/>
      <c r="O35" s="1"/>
    </row>
    <row r="36" spans="1:15" ht="12.75" customHeight="1">
      <c r="A36" s="30">
        <v>26</v>
      </c>
      <c r="B36" s="281" t="s">
        <v>917</v>
      </c>
      <c r="C36" s="271">
        <v>19.399999999999999</v>
      </c>
      <c r="D36" s="272">
        <v>19.433333333333334</v>
      </c>
      <c r="E36" s="272">
        <v>19.166666666666668</v>
      </c>
      <c r="F36" s="272">
        <v>18.933333333333334</v>
      </c>
      <c r="G36" s="272">
        <v>18.666666666666668</v>
      </c>
      <c r="H36" s="272">
        <v>19.666666666666668</v>
      </c>
      <c r="I36" s="272">
        <v>19.933333333333334</v>
      </c>
      <c r="J36" s="272">
        <v>20.166666666666668</v>
      </c>
      <c r="K36" s="271">
        <v>19.7</v>
      </c>
      <c r="L36" s="271">
        <v>19.2</v>
      </c>
      <c r="M36" s="271">
        <v>19.95467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506.8</v>
      </c>
      <c r="D37" s="272">
        <v>505.36666666666662</v>
      </c>
      <c r="E37" s="272">
        <v>501.23333333333323</v>
      </c>
      <c r="F37" s="272">
        <v>495.66666666666663</v>
      </c>
      <c r="G37" s="272">
        <v>491.53333333333325</v>
      </c>
      <c r="H37" s="272">
        <v>510.93333333333322</v>
      </c>
      <c r="I37" s="272">
        <v>515.06666666666661</v>
      </c>
      <c r="J37" s="272">
        <v>520.63333333333321</v>
      </c>
      <c r="K37" s="271">
        <v>509.5</v>
      </c>
      <c r="L37" s="271">
        <v>499.8</v>
      </c>
      <c r="M37" s="271">
        <v>3.76831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2247.9499999999998</v>
      </c>
      <c r="D38" s="272">
        <v>2244.5</v>
      </c>
      <c r="E38" s="272">
        <v>2224.1999999999998</v>
      </c>
      <c r="F38" s="272">
        <v>2200.4499999999998</v>
      </c>
      <c r="G38" s="272">
        <v>2180.1499999999996</v>
      </c>
      <c r="H38" s="272">
        <v>2268.25</v>
      </c>
      <c r="I38" s="272">
        <v>2288.5500000000002</v>
      </c>
      <c r="J38" s="272">
        <v>2312.3000000000002</v>
      </c>
      <c r="K38" s="271">
        <v>2264.8000000000002</v>
      </c>
      <c r="L38" s="271">
        <v>2220.75</v>
      </c>
      <c r="M38" s="271">
        <v>0.39837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403.45</v>
      </c>
      <c r="D39" s="272">
        <v>401.35000000000008</v>
      </c>
      <c r="E39" s="272">
        <v>397.20000000000016</v>
      </c>
      <c r="F39" s="272">
        <v>390.9500000000001</v>
      </c>
      <c r="G39" s="272">
        <v>386.80000000000018</v>
      </c>
      <c r="H39" s="272">
        <v>407.60000000000014</v>
      </c>
      <c r="I39" s="272">
        <v>411.75000000000011</v>
      </c>
      <c r="J39" s="272">
        <v>418.00000000000011</v>
      </c>
      <c r="K39" s="271">
        <v>405.5</v>
      </c>
      <c r="L39" s="271">
        <v>395.1</v>
      </c>
      <c r="M39" s="271">
        <v>75.573769999999996</v>
      </c>
      <c r="N39" s="1"/>
      <c r="O39" s="1"/>
    </row>
    <row r="40" spans="1:15" ht="12.75" customHeight="1">
      <c r="A40" s="30">
        <v>30</v>
      </c>
      <c r="B40" s="281" t="s">
        <v>813</v>
      </c>
      <c r="C40" s="271">
        <v>1291.6500000000001</v>
      </c>
      <c r="D40" s="272">
        <v>1289</v>
      </c>
      <c r="E40" s="272">
        <v>1275</v>
      </c>
      <c r="F40" s="272">
        <v>1258.3499999999999</v>
      </c>
      <c r="G40" s="272">
        <v>1244.3499999999999</v>
      </c>
      <c r="H40" s="272">
        <v>1305.6500000000001</v>
      </c>
      <c r="I40" s="272">
        <v>1319.65</v>
      </c>
      <c r="J40" s="272">
        <v>1336.3000000000002</v>
      </c>
      <c r="K40" s="271">
        <v>1303</v>
      </c>
      <c r="L40" s="271">
        <v>1272.3499999999999</v>
      </c>
      <c r="M40" s="271">
        <v>3.2579099999999999</v>
      </c>
      <c r="N40" s="1"/>
      <c r="O40" s="1"/>
    </row>
    <row r="41" spans="1:15" ht="12.75" customHeight="1">
      <c r="A41" s="30">
        <v>31</v>
      </c>
      <c r="B41" s="281" t="s">
        <v>777</v>
      </c>
      <c r="C41" s="271">
        <v>764.45</v>
      </c>
      <c r="D41" s="272">
        <v>759.06666666666661</v>
      </c>
      <c r="E41" s="272">
        <v>750.88333333333321</v>
      </c>
      <c r="F41" s="272">
        <v>737.31666666666661</v>
      </c>
      <c r="G41" s="272">
        <v>729.13333333333321</v>
      </c>
      <c r="H41" s="272">
        <v>772.63333333333321</v>
      </c>
      <c r="I41" s="272">
        <v>780.81666666666661</v>
      </c>
      <c r="J41" s="272">
        <v>794.38333333333321</v>
      </c>
      <c r="K41" s="271">
        <v>767.25</v>
      </c>
      <c r="L41" s="271">
        <v>745.5</v>
      </c>
      <c r="M41" s="271">
        <v>0.27977000000000002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4251.5</v>
      </c>
      <c r="D42" s="272">
        <v>4203.166666666667</v>
      </c>
      <c r="E42" s="272">
        <v>4134.3333333333339</v>
      </c>
      <c r="F42" s="272">
        <v>4017.166666666667</v>
      </c>
      <c r="G42" s="272">
        <v>3948.3333333333339</v>
      </c>
      <c r="H42" s="272">
        <v>4320.3333333333339</v>
      </c>
      <c r="I42" s="272">
        <v>4389.1666666666679</v>
      </c>
      <c r="J42" s="272">
        <v>4506.3333333333339</v>
      </c>
      <c r="K42" s="271">
        <v>4272</v>
      </c>
      <c r="L42" s="271">
        <v>4086</v>
      </c>
      <c r="M42" s="271">
        <v>9.1411200000000008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242.45</v>
      </c>
      <c r="D43" s="272">
        <v>240.85</v>
      </c>
      <c r="E43" s="272">
        <v>238.04999999999998</v>
      </c>
      <c r="F43" s="272">
        <v>233.64999999999998</v>
      </c>
      <c r="G43" s="272">
        <v>230.84999999999997</v>
      </c>
      <c r="H43" s="272">
        <v>245.25</v>
      </c>
      <c r="I43" s="272">
        <v>248.05</v>
      </c>
      <c r="J43" s="272">
        <v>252.45000000000002</v>
      </c>
      <c r="K43" s="271">
        <v>243.65</v>
      </c>
      <c r="L43" s="271">
        <v>236.45</v>
      </c>
      <c r="M43" s="271">
        <v>27.172979999999999</v>
      </c>
      <c r="N43" s="1"/>
      <c r="O43" s="1"/>
    </row>
    <row r="44" spans="1:15" ht="12.75" customHeight="1">
      <c r="A44" s="30">
        <v>34</v>
      </c>
      <c r="B44" s="281" t="s">
        <v>840</v>
      </c>
      <c r="C44" s="271">
        <v>354.3</v>
      </c>
      <c r="D44" s="272">
        <v>348.5</v>
      </c>
      <c r="E44" s="272">
        <v>337.35</v>
      </c>
      <c r="F44" s="272">
        <v>320.40000000000003</v>
      </c>
      <c r="G44" s="272">
        <v>309.25000000000006</v>
      </c>
      <c r="H44" s="272">
        <v>365.45</v>
      </c>
      <c r="I44" s="272">
        <v>376.59999999999997</v>
      </c>
      <c r="J44" s="272">
        <v>393.54999999999995</v>
      </c>
      <c r="K44" s="271">
        <v>359.65</v>
      </c>
      <c r="L44" s="271">
        <v>331.55</v>
      </c>
      <c r="M44" s="271">
        <v>5.5151700000000003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634.95000000000005</v>
      </c>
      <c r="D45" s="272">
        <v>629.68333333333339</v>
      </c>
      <c r="E45" s="272">
        <v>616.36666666666679</v>
      </c>
      <c r="F45" s="272">
        <v>597.78333333333342</v>
      </c>
      <c r="G45" s="272">
        <v>584.46666666666681</v>
      </c>
      <c r="H45" s="272">
        <v>648.26666666666677</v>
      </c>
      <c r="I45" s="272">
        <v>661.58333333333337</v>
      </c>
      <c r="J45" s="272">
        <v>680.16666666666674</v>
      </c>
      <c r="K45" s="271">
        <v>643</v>
      </c>
      <c r="L45" s="271">
        <v>611.1</v>
      </c>
      <c r="M45" s="271">
        <v>7.6217899999999998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148.15</v>
      </c>
      <c r="D46" s="272">
        <v>147.29999999999998</v>
      </c>
      <c r="E46" s="272">
        <v>145.99999999999997</v>
      </c>
      <c r="F46" s="272">
        <v>143.85</v>
      </c>
      <c r="G46" s="272">
        <v>142.54999999999998</v>
      </c>
      <c r="H46" s="272">
        <v>149.44999999999996</v>
      </c>
      <c r="I46" s="272">
        <v>150.74999999999997</v>
      </c>
      <c r="J46" s="272">
        <v>152.89999999999995</v>
      </c>
      <c r="K46" s="271">
        <v>148.6</v>
      </c>
      <c r="L46" s="271">
        <v>145.15</v>
      </c>
      <c r="M46" s="271">
        <v>62.174460000000003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3343.25</v>
      </c>
      <c r="D47" s="272">
        <v>3309.4333333333329</v>
      </c>
      <c r="E47" s="272">
        <v>3270.516666666666</v>
      </c>
      <c r="F47" s="272">
        <v>3197.7833333333328</v>
      </c>
      <c r="G47" s="272">
        <v>3158.8666666666659</v>
      </c>
      <c r="H47" s="272">
        <v>3382.1666666666661</v>
      </c>
      <c r="I47" s="272">
        <v>3421.083333333333</v>
      </c>
      <c r="J47" s="272">
        <v>3493.8166666666662</v>
      </c>
      <c r="K47" s="271">
        <v>3348.35</v>
      </c>
      <c r="L47" s="271">
        <v>3236.7</v>
      </c>
      <c r="M47" s="271">
        <v>10.31166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225.3</v>
      </c>
      <c r="D48" s="272">
        <v>221.28333333333333</v>
      </c>
      <c r="E48" s="272">
        <v>213.66666666666666</v>
      </c>
      <c r="F48" s="272">
        <v>202.03333333333333</v>
      </c>
      <c r="G48" s="272">
        <v>194.41666666666666</v>
      </c>
      <c r="H48" s="272">
        <v>232.91666666666666</v>
      </c>
      <c r="I48" s="272">
        <v>240.53333333333333</v>
      </c>
      <c r="J48" s="272">
        <v>252.16666666666666</v>
      </c>
      <c r="K48" s="271">
        <v>228.9</v>
      </c>
      <c r="L48" s="271">
        <v>209.65</v>
      </c>
      <c r="M48" s="271">
        <v>18.539390000000001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3105.35</v>
      </c>
      <c r="D49" s="272">
        <v>3099.4500000000003</v>
      </c>
      <c r="E49" s="272">
        <v>3068.9000000000005</v>
      </c>
      <c r="F49" s="272">
        <v>3032.4500000000003</v>
      </c>
      <c r="G49" s="272">
        <v>3001.9000000000005</v>
      </c>
      <c r="H49" s="272">
        <v>3135.9000000000005</v>
      </c>
      <c r="I49" s="272">
        <v>3166.4500000000007</v>
      </c>
      <c r="J49" s="272">
        <v>3202.9000000000005</v>
      </c>
      <c r="K49" s="271">
        <v>3130</v>
      </c>
      <c r="L49" s="271">
        <v>3063</v>
      </c>
      <c r="M49" s="271">
        <v>4.7379999999999999E-2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2064.4</v>
      </c>
      <c r="D50" s="272">
        <v>2051.3000000000002</v>
      </c>
      <c r="E50" s="272">
        <v>2013.1500000000005</v>
      </c>
      <c r="F50" s="272">
        <v>1961.9000000000003</v>
      </c>
      <c r="G50" s="272">
        <v>1923.7500000000007</v>
      </c>
      <c r="H50" s="272">
        <v>2102.5500000000002</v>
      </c>
      <c r="I50" s="272">
        <v>2140.6999999999998</v>
      </c>
      <c r="J50" s="272">
        <v>2191.9500000000003</v>
      </c>
      <c r="K50" s="271">
        <v>2089.4499999999998</v>
      </c>
      <c r="L50" s="271">
        <v>2000.05</v>
      </c>
      <c r="M50" s="271">
        <v>1.7709600000000001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9009.4500000000007</v>
      </c>
      <c r="D51" s="272">
        <v>8998.1666666666661</v>
      </c>
      <c r="E51" s="272">
        <v>8951.3333333333321</v>
      </c>
      <c r="F51" s="272">
        <v>8893.2166666666653</v>
      </c>
      <c r="G51" s="272">
        <v>8846.3833333333314</v>
      </c>
      <c r="H51" s="272">
        <v>9056.2833333333328</v>
      </c>
      <c r="I51" s="272">
        <v>9103.116666666665</v>
      </c>
      <c r="J51" s="272">
        <v>9161.2333333333336</v>
      </c>
      <c r="K51" s="271">
        <v>9045</v>
      </c>
      <c r="L51" s="271">
        <v>8940.0499999999993</v>
      </c>
      <c r="M51" s="271">
        <v>0.15575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539.70000000000005</v>
      </c>
      <c r="D52" s="272">
        <v>538.66666666666663</v>
      </c>
      <c r="E52" s="272">
        <v>533.33333333333326</v>
      </c>
      <c r="F52" s="272">
        <v>526.96666666666658</v>
      </c>
      <c r="G52" s="272">
        <v>521.63333333333321</v>
      </c>
      <c r="H52" s="272">
        <v>545.0333333333333</v>
      </c>
      <c r="I52" s="272">
        <v>550.36666666666656</v>
      </c>
      <c r="J52" s="272">
        <v>556.73333333333335</v>
      </c>
      <c r="K52" s="271">
        <v>544</v>
      </c>
      <c r="L52" s="271">
        <v>532.29999999999995</v>
      </c>
      <c r="M52" s="271">
        <v>11.60446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460.15</v>
      </c>
      <c r="D53" s="272">
        <v>460.41666666666669</v>
      </c>
      <c r="E53" s="272">
        <v>455.83333333333337</v>
      </c>
      <c r="F53" s="272">
        <v>451.51666666666671</v>
      </c>
      <c r="G53" s="272">
        <v>446.93333333333339</v>
      </c>
      <c r="H53" s="272">
        <v>464.73333333333335</v>
      </c>
      <c r="I53" s="272">
        <v>469.31666666666672</v>
      </c>
      <c r="J53" s="272">
        <v>473.63333333333333</v>
      </c>
      <c r="K53" s="271">
        <v>465</v>
      </c>
      <c r="L53" s="271">
        <v>456.1</v>
      </c>
      <c r="M53" s="271">
        <v>1.46285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4431.55</v>
      </c>
      <c r="D54" s="272">
        <v>4383.8499999999995</v>
      </c>
      <c r="E54" s="272">
        <v>4317.6999999999989</v>
      </c>
      <c r="F54" s="272">
        <v>4203.8499999999995</v>
      </c>
      <c r="G54" s="272">
        <v>4137.6999999999989</v>
      </c>
      <c r="H54" s="272">
        <v>4497.6999999999989</v>
      </c>
      <c r="I54" s="272">
        <v>4563.8499999999985</v>
      </c>
      <c r="J54" s="272">
        <v>4677.6999999999989</v>
      </c>
      <c r="K54" s="271">
        <v>4450</v>
      </c>
      <c r="L54" s="271">
        <v>4270</v>
      </c>
      <c r="M54" s="271">
        <v>3.5255399999999999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728.7</v>
      </c>
      <c r="D55" s="272">
        <v>728.54999999999984</v>
      </c>
      <c r="E55" s="272">
        <v>722.1999999999997</v>
      </c>
      <c r="F55" s="272">
        <v>715.69999999999982</v>
      </c>
      <c r="G55" s="272">
        <v>709.34999999999968</v>
      </c>
      <c r="H55" s="272">
        <v>735.04999999999973</v>
      </c>
      <c r="I55" s="272">
        <v>741.39999999999986</v>
      </c>
      <c r="J55" s="272">
        <v>747.89999999999975</v>
      </c>
      <c r="K55" s="271">
        <v>734.9</v>
      </c>
      <c r="L55" s="271">
        <v>722.05</v>
      </c>
      <c r="M55" s="271">
        <v>59.041460000000001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3288.85</v>
      </c>
      <c r="D56" s="272">
        <v>3309.9</v>
      </c>
      <c r="E56" s="272">
        <v>3247.8</v>
      </c>
      <c r="F56" s="272">
        <v>3206.75</v>
      </c>
      <c r="G56" s="272">
        <v>3144.65</v>
      </c>
      <c r="H56" s="272">
        <v>3350.9500000000003</v>
      </c>
      <c r="I56" s="272">
        <v>3413.0499999999997</v>
      </c>
      <c r="J56" s="272">
        <v>3454.1000000000004</v>
      </c>
      <c r="K56" s="271">
        <v>3372</v>
      </c>
      <c r="L56" s="271">
        <v>3268.85</v>
      </c>
      <c r="M56" s="271">
        <v>0.31162000000000001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630.29999999999995</v>
      </c>
      <c r="D57" s="272">
        <v>629.38333333333333</v>
      </c>
      <c r="E57" s="272">
        <v>625.16666666666663</v>
      </c>
      <c r="F57" s="272">
        <v>620.0333333333333</v>
      </c>
      <c r="G57" s="272">
        <v>615.81666666666661</v>
      </c>
      <c r="H57" s="272">
        <v>634.51666666666665</v>
      </c>
      <c r="I57" s="272">
        <v>638.73333333333335</v>
      </c>
      <c r="J57" s="272">
        <v>643.86666666666667</v>
      </c>
      <c r="K57" s="271">
        <v>633.6</v>
      </c>
      <c r="L57" s="271">
        <v>624.25</v>
      </c>
      <c r="M57" s="271">
        <v>5.5039100000000003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4030.05</v>
      </c>
      <c r="D58" s="272">
        <v>4021.85</v>
      </c>
      <c r="E58" s="272">
        <v>3993.7</v>
      </c>
      <c r="F58" s="272">
        <v>3957.35</v>
      </c>
      <c r="G58" s="272">
        <v>3929.2</v>
      </c>
      <c r="H58" s="272">
        <v>4058.2</v>
      </c>
      <c r="I58" s="272">
        <v>4086.3500000000004</v>
      </c>
      <c r="J58" s="272">
        <v>4122.7</v>
      </c>
      <c r="K58" s="271">
        <v>4050</v>
      </c>
      <c r="L58" s="271">
        <v>3985.5</v>
      </c>
      <c r="M58" s="271">
        <v>6.0862100000000003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1212</v>
      </c>
      <c r="D59" s="272">
        <v>1212</v>
      </c>
      <c r="E59" s="272">
        <v>1194</v>
      </c>
      <c r="F59" s="272">
        <v>1176</v>
      </c>
      <c r="G59" s="272">
        <v>1158</v>
      </c>
      <c r="H59" s="272">
        <v>1230</v>
      </c>
      <c r="I59" s="272">
        <v>1248</v>
      </c>
      <c r="J59" s="272">
        <v>1266</v>
      </c>
      <c r="K59" s="271">
        <v>1230</v>
      </c>
      <c r="L59" s="271">
        <v>1194</v>
      </c>
      <c r="M59" s="271">
        <v>0.50500999999999996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6964.35</v>
      </c>
      <c r="D60" s="272">
        <v>6947.0666666666666</v>
      </c>
      <c r="E60" s="272">
        <v>6878.6333333333332</v>
      </c>
      <c r="F60" s="272">
        <v>6792.916666666667</v>
      </c>
      <c r="G60" s="272">
        <v>6724.4833333333336</v>
      </c>
      <c r="H60" s="272">
        <v>7032.7833333333328</v>
      </c>
      <c r="I60" s="272">
        <v>7101.2166666666653</v>
      </c>
      <c r="J60" s="272">
        <v>7186.9333333333325</v>
      </c>
      <c r="K60" s="271">
        <v>7015.5</v>
      </c>
      <c r="L60" s="271">
        <v>6861.35</v>
      </c>
      <c r="M60" s="271">
        <v>9.9673499999999997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16086.4</v>
      </c>
      <c r="D61" s="272">
        <v>15995.800000000001</v>
      </c>
      <c r="E61" s="272">
        <v>15801.600000000002</v>
      </c>
      <c r="F61" s="272">
        <v>15516.800000000001</v>
      </c>
      <c r="G61" s="272">
        <v>15322.600000000002</v>
      </c>
      <c r="H61" s="272">
        <v>16280.600000000002</v>
      </c>
      <c r="I61" s="272">
        <v>16474.800000000003</v>
      </c>
      <c r="J61" s="272">
        <v>16759.600000000002</v>
      </c>
      <c r="K61" s="271">
        <v>16190</v>
      </c>
      <c r="L61" s="271">
        <v>15711</v>
      </c>
      <c r="M61" s="271">
        <v>3.0794000000000001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5392.8</v>
      </c>
      <c r="D62" s="272">
        <v>5377.2166666666672</v>
      </c>
      <c r="E62" s="272">
        <v>5316.5833333333339</v>
      </c>
      <c r="F62" s="272">
        <v>5240.3666666666668</v>
      </c>
      <c r="G62" s="272">
        <v>5179.7333333333336</v>
      </c>
      <c r="H62" s="272">
        <v>5453.4333333333343</v>
      </c>
      <c r="I62" s="272">
        <v>5514.0666666666675</v>
      </c>
      <c r="J62" s="272">
        <v>5590.2833333333347</v>
      </c>
      <c r="K62" s="271">
        <v>5437.85</v>
      </c>
      <c r="L62" s="271">
        <v>5301</v>
      </c>
      <c r="M62" s="271">
        <v>0.32418000000000002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3439.55</v>
      </c>
      <c r="D63" s="272">
        <v>3440.3833333333332</v>
      </c>
      <c r="E63" s="272">
        <v>3365.7666666666664</v>
      </c>
      <c r="F63" s="272">
        <v>3291.9833333333331</v>
      </c>
      <c r="G63" s="272">
        <v>3217.3666666666663</v>
      </c>
      <c r="H63" s="272">
        <v>3514.1666666666665</v>
      </c>
      <c r="I63" s="272">
        <v>3588.7833333333333</v>
      </c>
      <c r="J63" s="272">
        <v>3662.5666666666666</v>
      </c>
      <c r="K63" s="271">
        <v>3515</v>
      </c>
      <c r="L63" s="271">
        <v>3366.6</v>
      </c>
      <c r="M63" s="271">
        <v>0.56713999999999998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2009.65</v>
      </c>
      <c r="D64" s="272">
        <v>2005.55</v>
      </c>
      <c r="E64" s="272">
        <v>1979.1</v>
      </c>
      <c r="F64" s="272">
        <v>1948.55</v>
      </c>
      <c r="G64" s="272">
        <v>1922.1</v>
      </c>
      <c r="H64" s="272">
        <v>2036.1</v>
      </c>
      <c r="I64" s="272">
        <v>2062.5500000000002</v>
      </c>
      <c r="J64" s="272">
        <v>2093.1</v>
      </c>
      <c r="K64" s="271">
        <v>2032</v>
      </c>
      <c r="L64" s="271">
        <v>1975</v>
      </c>
      <c r="M64" s="271">
        <v>5.5739700000000001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341.75</v>
      </c>
      <c r="D65" s="272">
        <v>342.68333333333334</v>
      </c>
      <c r="E65" s="272">
        <v>339.36666666666667</v>
      </c>
      <c r="F65" s="272">
        <v>336.98333333333335</v>
      </c>
      <c r="G65" s="272">
        <v>333.66666666666669</v>
      </c>
      <c r="H65" s="272">
        <v>345.06666666666666</v>
      </c>
      <c r="I65" s="272">
        <v>348.38333333333338</v>
      </c>
      <c r="J65" s="272">
        <v>350.76666666666665</v>
      </c>
      <c r="K65" s="271">
        <v>346</v>
      </c>
      <c r="L65" s="271">
        <v>340.3</v>
      </c>
      <c r="M65" s="271">
        <v>13.38095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275.2</v>
      </c>
      <c r="D66" s="272">
        <v>275.53333333333336</v>
      </c>
      <c r="E66" s="272">
        <v>271.26666666666671</v>
      </c>
      <c r="F66" s="272">
        <v>267.33333333333337</v>
      </c>
      <c r="G66" s="272">
        <v>263.06666666666672</v>
      </c>
      <c r="H66" s="272">
        <v>279.4666666666667</v>
      </c>
      <c r="I66" s="272">
        <v>283.73333333333335</v>
      </c>
      <c r="J66" s="272">
        <v>287.66666666666669</v>
      </c>
      <c r="K66" s="271">
        <v>279.8</v>
      </c>
      <c r="L66" s="271">
        <v>271.60000000000002</v>
      </c>
      <c r="M66" s="271">
        <v>64.132369999999995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126.3</v>
      </c>
      <c r="D67" s="272">
        <v>125.11666666666667</v>
      </c>
      <c r="E67" s="272">
        <v>123.33333333333334</v>
      </c>
      <c r="F67" s="272">
        <v>120.36666666666667</v>
      </c>
      <c r="G67" s="272">
        <v>118.58333333333334</v>
      </c>
      <c r="H67" s="272">
        <v>128.08333333333334</v>
      </c>
      <c r="I67" s="272">
        <v>129.86666666666667</v>
      </c>
      <c r="J67" s="272">
        <v>132.83333333333334</v>
      </c>
      <c r="K67" s="271">
        <v>126.9</v>
      </c>
      <c r="L67" s="271">
        <v>122.15</v>
      </c>
      <c r="M67" s="271">
        <v>258.46030999999999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50.9</v>
      </c>
      <c r="D68" s="272">
        <v>50.766666666666673</v>
      </c>
      <c r="E68" s="272">
        <v>50.133333333333347</v>
      </c>
      <c r="F68" s="272">
        <v>49.366666666666674</v>
      </c>
      <c r="G68" s="272">
        <v>48.733333333333348</v>
      </c>
      <c r="H68" s="272">
        <v>51.533333333333346</v>
      </c>
      <c r="I68" s="272">
        <v>52.166666666666671</v>
      </c>
      <c r="J68" s="272">
        <v>52.933333333333344</v>
      </c>
      <c r="K68" s="271">
        <v>51.4</v>
      </c>
      <c r="L68" s="271">
        <v>50</v>
      </c>
      <c r="M68" s="271">
        <v>22.300740000000001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17.95</v>
      </c>
      <c r="D69" s="272">
        <v>17.8</v>
      </c>
      <c r="E69" s="272">
        <v>17.55</v>
      </c>
      <c r="F69" s="272">
        <v>17.149999999999999</v>
      </c>
      <c r="G69" s="272">
        <v>16.899999999999999</v>
      </c>
      <c r="H69" s="272">
        <v>18.200000000000003</v>
      </c>
      <c r="I69" s="272">
        <v>18.450000000000003</v>
      </c>
      <c r="J69" s="272">
        <v>18.850000000000005</v>
      </c>
      <c r="K69" s="271">
        <v>18.05</v>
      </c>
      <c r="L69" s="271">
        <v>17.399999999999999</v>
      </c>
      <c r="M69" s="271">
        <v>21.30555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1882.65</v>
      </c>
      <c r="D70" s="272">
        <v>1867.8333333333333</v>
      </c>
      <c r="E70" s="272">
        <v>1848.0166666666664</v>
      </c>
      <c r="F70" s="272">
        <v>1813.3833333333332</v>
      </c>
      <c r="G70" s="272">
        <v>1793.5666666666664</v>
      </c>
      <c r="H70" s="272">
        <v>1902.4666666666665</v>
      </c>
      <c r="I70" s="272">
        <v>1922.2833333333335</v>
      </c>
      <c r="J70" s="272">
        <v>1956.9166666666665</v>
      </c>
      <c r="K70" s="271">
        <v>1887.65</v>
      </c>
      <c r="L70" s="271">
        <v>1833.2</v>
      </c>
      <c r="M70" s="271">
        <v>3.2281399999999998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5309.6</v>
      </c>
      <c r="D71" s="272">
        <v>5300.333333333333</v>
      </c>
      <c r="E71" s="272">
        <v>5222.5166666666664</v>
      </c>
      <c r="F71" s="272">
        <v>5135.4333333333334</v>
      </c>
      <c r="G71" s="272">
        <v>5057.6166666666668</v>
      </c>
      <c r="H71" s="272">
        <v>5387.4166666666661</v>
      </c>
      <c r="I71" s="272">
        <v>5465.2333333333336</v>
      </c>
      <c r="J71" s="272">
        <v>5552.3166666666657</v>
      </c>
      <c r="K71" s="271">
        <v>5378.15</v>
      </c>
      <c r="L71" s="271">
        <v>5213.25</v>
      </c>
      <c r="M71" s="271">
        <v>7.2770000000000001E-2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662.15</v>
      </c>
      <c r="D72" s="272">
        <v>656.4666666666667</v>
      </c>
      <c r="E72" s="272">
        <v>648.93333333333339</v>
      </c>
      <c r="F72" s="272">
        <v>635.7166666666667</v>
      </c>
      <c r="G72" s="272">
        <v>628.18333333333339</v>
      </c>
      <c r="H72" s="272">
        <v>669.68333333333339</v>
      </c>
      <c r="I72" s="272">
        <v>677.2166666666667</v>
      </c>
      <c r="J72" s="272">
        <v>690.43333333333339</v>
      </c>
      <c r="K72" s="271">
        <v>664</v>
      </c>
      <c r="L72" s="271">
        <v>643.25</v>
      </c>
      <c r="M72" s="271">
        <v>6.9096500000000001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811</v>
      </c>
      <c r="D73" s="272">
        <v>813.65</v>
      </c>
      <c r="E73" s="272">
        <v>787.34999999999991</v>
      </c>
      <c r="F73" s="272">
        <v>763.69999999999993</v>
      </c>
      <c r="G73" s="272">
        <v>737.39999999999986</v>
      </c>
      <c r="H73" s="272">
        <v>837.3</v>
      </c>
      <c r="I73" s="272">
        <v>863.59999999999991</v>
      </c>
      <c r="J73" s="272">
        <v>887.25</v>
      </c>
      <c r="K73" s="271">
        <v>839.95</v>
      </c>
      <c r="L73" s="271">
        <v>790</v>
      </c>
      <c r="M73" s="271">
        <v>14.3117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308.85000000000002</v>
      </c>
      <c r="D74" s="272">
        <v>306.93333333333334</v>
      </c>
      <c r="E74" s="272">
        <v>302.56666666666666</v>
      </c>
      <c r="F74" s="272">
        <v>296.2833333333333</v>
      </c>
      <c r="G74" s="272">
        <v>291.91666666666663</v>
      </c>
      <c r="H74" s="272">
        <v>313.2166666666667</v>
      </c>
      <c r="I74" s="272">
        <v>317.58333333333337</v>
      </c>
      <c r="J74" s="272">
        <v>323.86666666666673</v>
      </c>
      <c r="K74" s="271">
        <v>311.3</v>
      </c>
      <c r="L74" s="271">
        <v>300.64999999999998</v>
      </c>
      <c r="M74" s="271">
        <v>92.780649999999994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723.05</v>
      </c>
      <c r="D75" s="272">
        <v>719.96666666666658</v>
      </c>
      <c r="E75" s="272">
        <v>713.53333333333319</v>
      </c>
      <c r="F75" s="272">
        <v>704.01666666666665</v>
      </c>
      <c r="G75" s="272">
        <v>697.58333333333326</v>
      </c>
      <c r="H75" s="272">
        <v>729.48333333333312</v>
      </c>
      <c r="I75" s="272">
        <v>735.91666666666652</v>
      </c>
      <c r="J75" s="272">
        <v>745.43333333333305</v>
      </c>
      <c r="K75" s="271">
        <v>726.4</v>
      </c>
      <c r="L75" s="271">
        <v>710.45</v>
      </c>
      <c r="M75" s="271">
        <v>11.71405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59.2</v>
      </c>
      <c r="D76" s="272">
        <v>58.5</v>
      </c>
      <c r="E76" s="272">
        <v>56.3</v>
      </c>
      <c r="F76" s="272">
        <v>53.4</v>
      </c>
      <c r="G76" s="272">
        <v>51.199999999999996</v>
      </c>
      <c r="H76" s="272">
        <v>61.4</v>
      </c>
      <c r="I76" s="272">
        <v>63.6</v>
      </c>
      <c r="J76" s="272">
        <v>66.5</v>
      </c>
      <c r="K76" s="271">
        <v>60.7</v>
      </c>
      <c r="L76" s="271">
        <v>55.6</v>
      </c>
      <c r="M76" s="271">
        <v>640.83519000000001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326.2</v>
      </c>
      <c r="D77" s="272">
        <v>325.65000000000003</v>
      </c>
      <c r="E77" s="272">
        <v>323.60000000000008</v>
      </c>
      <c r="F77" s="272">
        <v>321.00000000000006</v>
      </c>
      <c r="G77" s="272">
        <v>318.9500000000001</v>
      </c>
      <c r="H77" s="272">
        <v>328.25000000000006</v>
      </c>
      <c r="I77" s="272">
        <v>330.3</v>
      </c>
      <c r="J77" s="272">
        <v>332.90000000000003</v>
      </c>
      <c r="K77" s="271">
        <v>327.7</v>
      </c>
      <c r="L77" s="271">
        <v>323.05</v>
      </c>
      <c r="M77" s="271">
        <v>16.250129999999999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720.6</v>
      </c>
      <c r="D78" s="272">
        <v>720.19999999999993</v>
      </c>
      <c r="E78" s="272">
        <v>715.49999999999989</v>
      </c>
      <c r="F78" s="272">
        <v>710.4</v>
      </c>
      <c r="G78" s="272">
        <v>705.69999999999993</v>
      </c>
      <c r="H78" s="272">
        <v>725.29999999999984</v>
      </c>
      <c r="I78" s="272">
        <v>729.99999999999989</v>
      </c>
      <c r="J78" s="272">
        <v>735.0999999999998</v>
      </c>
      <c r="K78" s="271">
        <v>724.9</v>
      </c>
      <c r="L78" s="271">
        <v>715.1</v>
      </c>
      <c r="M78" s="271">
        <v>58.78942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303.5</v>
      </c>
      <c r="D79" s="272">
        <v>302.18333333333334</v>
      </c>
      <c r="E79" s="272">
        <v>299.86666666666667</v>
      </c>
      <c r="F79" s="272">
        <v>296.23333333333335</v>
      </c>
      <c r="G79" s="272">
        <v>293.91666666666669</v>
      </c>
      <c r="H79" s="272">
        <v>305.81666666666666</v>
      </c>
      <c r="I79" s="272">
        <v>308.13333333333338</v>
      </c>
      <c r="J79" s="272">
        <v>311.76666666666665</v>
      </c>
      <c r="K79" s="271">
        <v>304.5</v>
      </c>
      <c r="L79" s="271">
        <v>298.55</v>
      </c>
      <c r="M79" s="271">
        <v>19.48405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980.5</v>
      </c>
      <c r="D80" s="272">
        <v>976.73333333333323</v>
      </c>
      <c r="E80" s="272">
        <v>962.91666666666652</v>
      </c>
      <c r="F80" s="272">
        <v>945.33333333333326</v>
      </c>
      <c r="G80" s="272">
        <v>931.51666666666654</v>
      </c>
      <c r="H80" s="272">
        <v>994.31666666666649</v>
      </c>
      <c r="I80" s="272">
        <v>1008.1333333333333</v>
      </c>
      <c r="J80" s="272">
        <v>1025.7166666666665</v>
      </c>
      <c r="K80" s="271">
        <v>990.55</v>
      </c>
      <c r="L80" s="271">
        <v>959.15</v>
      </c>
      <c r="M80" s="271">
        <v>0.87804000000000004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312.14999999999998</v>
      </c>
      <c r="D81" s="272">
        <v>310.76666666666665</v>
      </c>
      <c r="E81" s="272">
        <v>307.5333333333333</v>
      </c>
      <c r="F81" s="272">
        <v>302.91666666666663</v>
      </c>
      <c r="G81" s="272">
        <v>299.68333333333328</v>
      </c>
      <c r="H81" s="272">
        <v>315.38333333333333</v>
      </c>
      <c r="I81" s="272">
        <v>318.61666666666667</v>
      </c>
      <c r="J81" s="272">
        <v>323.23333333333335</v>
      </c>
      <c r="K81" s="271">
        <v>314</v>
      </c>
      <c r="L81" s="271">
        <v>306.14999999999998</v>
      </c>
      <c r="M81" s="271">
        <v>21.198080000000001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8522.65</v>
      </c>
      <c r="D82" s="272">
        <v>8561.5</v>
      </c>
      <c r="E82" s="272">
        <v>8445.75</v>
      </c>
      <c r="F82" s="272">
        <v>8368.85</v>
      </c>
      <c r="G82" s="272">
        <v>8253.1</v>
      </c>
      <c r="H82" s="272">
        <v>8638.4</v>
      </c>
      <c r="I82" s="272">
        <v>8754.15</v>
      </c>
      <c r="J82" s="272">
        <v>8831.0499999999993</v>
      </c>
      <c r="K82" s="271">
        <v>8677.25</v>
      </c>
      <c r="L82" s="271">
        <v>8484.6</v>
      </c>
      <c r="M82" s="271">
        <v>0.16384000000000001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1083.6500000000001</v>
      </c>
      <c r="D83" s="272">
        <v>1074.5333333333333</v>
      </c>
      <c r="E83" s="272">
        <v>1051.9666666666667</v>
      </c>
      <c r="F83" s="272">
        <v>1020.2833333333333</v>
      </c>
      <c r="G83" s="272">
        <v>997.7166666666667</v>
      </c>
      <c r="H83" s="272">
        <v>1106.2166666666667</v>
      </c>
      <c r="I83" s="272">
        <v>1128.7833333333333</v>
      </c>
      <c r="J83" s="272">
        <v>1160.4666666666667</v>
      </c>
      <c r="K83" s="271">
        <v>1097.0999999999999</v>
      </c>
      <c r="L83" s="271">
        <v>1042.8499999999999</v>
      </c>
      <c r="M83" s="271">
        <v>2.7427299999999999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896.3</v>
      </c>
      <c r="D84" s="272">
        <v>899.58333333333337</v>
      </c>
      <c r="E84" s="272">
        <v>886.86666666666679</v>
      </c>
      <c r="F84" s="272">
        <v>877.43333333333339</v>
      </c>
      <c r="G84" s="272">
        <v>864.71666666666681</v>
      </c>
      <c r="H84" s="272">
        <v>909.01666666666677</v>
      </c>
      <c r="I84" s="272">
        <v>921.73333333333323</v>
      </c>
      <c r="J84" s="272">
        <v>931.16666666666674</v>
      </c>
      <c r="K84" s="271">
        <v>912.3</v>
      </c>
      <c r="L84" s="271">
        <v>890.15</v>
      </c>
      <c r="M84" s="271">
        <v>0.34254000000000001</v>
      </c>
      <c r="N84" s="1"/>
      <c r="O84" s="1"/>
    </row>
    <row r="85" spans="1:15" ht="12.75" customHeight="1">
      <c r="A85" s="30">
        <v>75</v>
      </c>
      <c r="B85" s="281" t="s">
        <v>841</v>
      </c>
      <c r="C85" s="271">
        <v>565.29999999999995</v>
      </c>
      <c r="D85" s="272">
        <v>557.5</v>
      </c>
      <c r="E85" s="272">
        <v>538.70000000000005</v>
      </c>
      <c r="F85" s="272">
        <v>512.1</v>
      </c>
      <c r="G85" s="272">
        <v>493.30000000000007</v>
      </c>
      <c r="H85" s="272">
        <v>584.1</v>
      </c>
      <c r="I85" s="272">
        <v>602.9</v>
      </c>
      <c r="J85" s="272">
        <v>629.5</v>
      </c>
      <c r="K85" s="271">
        <v>576.29999999999995</v>
      </c>
      <c r="L85" s="271">
        <v>530.9</v>
      </c>
      <c r="M85" s="271">
        <v>4.8347899999999999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17059.900000000001</v>
      </c>
      <c r="D86" s="272">
        <v>17010.350000000002</v>
      </c>
      <c r="E86" s="272">
        <v>16850.700000000004</v>
      </c>
      <c r="F86" s="272">
        <v>16641.500000000004</v>
      </c>
      <c r="G86" s="272">
        <v>16481.850000000006</v>
      </c>
      <c r="H86" s="272">
        <v>17219.550000000003</v>
      </c>
      <c r="I86" s="272">
        <v>17379.200000000004</v>
      </c>
      <c r="J86" s="272">
        <v>17588.400000000001</v>
      </c>
      <c r="K86" s="271">
        <v>17170</v>
      </c>
      <c r="L86" s="271">
        <v>16801.150000000001</v>
      </c>
      <c r="M86" s="271">
        <v>0.43541000000000002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497.5</v>
      </c>
      <c r="D87" s="272">
        <v>494.01666666666665</v>
      </c>
      <c r="E87" s="272">
        <v>480.63333333333333</v>
      </c>
      <c r="F87" s="272">
        <v>463.76666666666665</v>
      </c>
      <c r="G87" s="272">
        <v>450.38333333333333</v>
      </c>
      <c r="H87" s="272">
        <v>510.88333333333333</v>
      </c>
      <c r="I87" s="272">
        <v>524.26666666666665</v>
      </c>
      <c r="J87" s="272">
        <v>541.13333333333333</v>
      </c>
      <c r="K87" s="271">
        <v>507.4</v>
      </c>
      <c r="L87" s="271">
        <v>477.15</v>
      </c>
      <c r="M87" s="271">
        <v>0.83367999999999998</v>
      </c>
      <c r="N87" s="1"/>
      <c r="O87" s="1"/>
    </row>
    <row r="88" spans="1:15" ht="12.75" customHeight="1">
      <c r="A88" s="30">
        <v>78</v>
      </c>
      <c r="B88" s="281" t="s">
        <v>842</v>
      </c>
      <c r="C88" s="271">
        <v>42.75</v>
      </c>
      <c r="D88" s="272">
        <v>43.283333333333331</v>
      </c>
      <c r="E88" s="272">
        <v>42.216666666666661</v>
      </c>
      <c r="F88" s="272">
        <v>41.68333333333333</v>
      </c>
      <c r="G88" s="272">
        <v>40.61666666666666</v>
      </c>
      <c r="H88" s="272">
        <v>43.816666666666663</v>
      </c>
      <c r="I88" s="272">
        <v>44.883333333333326</v>
      </c>
      <c r="J88" s="272">
        <v>45.416666666666664</v>
      </c>
      <c r="K88" s="271">
        <v>44.35</v>
      </c>
      <c r="L88" s="271">
        <v>42.75</v>
      </c>
      <c r="M88" s="271">
        <v>172.57919999999999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3707.65</v>
      </c>
      <c r="D89" s="272">
        <v>3674.2999999999997</v>
      </c>
      <c r="E89" s="272">
        <v>3618.5999999999995</v>
      </c>
      <c r="F89" s="272">
        <v>3529.5499999999997</v>
      </c>
      <c r="G89" s="272">
        <v>3473.8499999999995</v>
      </c>
      <c r="H89" s="272">
        <v>3763.3499999999995</v>
      </c>
      <c r="I89" s="272">
        <v>3819.0499999999993</v>
      </c>
      <c r="J89" s="272">
        <v>3908.0999999999995</v>
      </c>
      <c r="K89" s="271">
        <v>3730</v>
      </c>
      <c r="L89" s="271">
        <v>3585.25</v>
      </c>
      <c r="M89" s="271">
        <v>5.2568400000000004</v>
      </c>
      <c r="N89" s="1"/>
      <c r="O89" s="1"/>
    </row>
    <row r="90" spans="1:15" ht="12.75" customHeight="1">
      <c r="A90" s="30">
        <v>80</v>
      </c>
      <c r="B90" s="281" t="s">
        <v>843</v>
      </c>
      <c r="C90" s="271">
        <v>1335.5</v>
      </c>
      <c r="D90" s="272">
        <v>1310.8333333333333</v>
      </c>
      <c r="E90" s="272">
        <v>1276.6666666666665</v>
      </c>
      <c r="F90" s="272">
        <v>1217.8333333333333</v>
      </c>
      <c r="G90" s="272">
        <v>1183.6666666666665</v>
      </c>
      <c r="H90" s="272">
        <v>1369.6666666666665</v>
      </c>
      <c r="I90" s="272">
        <v>1403.833333333333</v>
      </c>
      <c r="J90" s="272">
        <v>1462.6666666666665</v>
      </c>
      <c r="K90" s="271">
        <v>1345</v>
      </c>
      <c r="L90" s="271">
        <v>1252</v>
      </c>
      <c r="M90" s="271">
        <v>2.9552100000000001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471.5</v>
      </c>
      <c r="D91" s="272">
        <v>458.56666666666666</v>
      </c>
      <c r="E91" s="272">
        <v>439.68333333333334</v>
      </c>
      <c r="F91" s="272">
        <v>407.86666666666667</v>
      </c>
      <c r="G91" s="272">
        <v>388.98333333333335</v>
      </c>
      <c r="H91" s="272">
        <v>490.38333333333333</v>
      </c>
      <c r="I91" s="272">
        <v>509.26666666666665</v>
      </c>
      <c r="J91" s="272">
        <v>541.08333333333326</v>
      </c>
      <c r="K91" s="271">
        <v>477.45</v>
      </c>
      <c r="L91" s="271">
        <v>426.75</v>
      </c>
      <c r="M91" s="271">
        <v>2.34537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77.900000000000006</v>
      </c>
      <c r="D92" s="272">
        <v>78.3</v>
      </c>
      <c r="E92" s="272">
        <v>77.199999999999989</v>
      </c>
      <c r="F92" s="272">
        <v>76.499999999999986</v>
      </c>
      <c r="G92" s="272">
        <v>75.399999999999977</v>
      </c>
      <c r="H92" s="272">
        <v>79</v>
      </c>
      <c r="I92" s="272">
        <v>80.099999999999994</v>
      </c>
      <c r="J92" s="272">
        <v>80.800000000000011</v>
      </c>
      <c r="K92" s="271">
        <v>79.400000000000006</v>
      </c>
      <c r="L92" s="271">
        <v>77.599999999999994</v>
      </c>
      <c r="M92" s="271">
        <v>21.523060000000001</v>
      </c>
      <c r="N92" s="1"/>
      <c r="O92" s="1"/>
    </row>
    <row r="93" spans="1:15" ht="12.75" customHeight="1">
      <c r="A93" s="30">
        <v>83</v>
      </c>
      <c r="B93" s="281" t="s">
        <v>792</v>
      </c>
      <c r="C93" s="271">
        <v>221.4</v>
      </c>
      <c r="D93" s="272">
        <v>222.70000000000002</v>
      </c>
      <c r="E93" s="272">
        <v>219.70000000000005</v>
      </c>
      <c r="F93" s="272">
        <v>218.00000000000003</v>
      </c>
      <c r="G93" s="272">
        <v>215.00000000000006</v>
      </c>
      <c r="H93" s="272">
        <v>224.40000000000003</v>
      </c>
      <c r="I93" s="272">
        <v>227.39999999999998</v>
      </c>
      <c r="J93" s="272">
        <v>229.10000000000002</v>
      </c>
      <c r="K93" s="271">
        <v>225.7</v>
      </c>
      <c r="L93" s="271">
        <v>221</v>
      </c>
      <c r="M93" s="271">
        <v>7.6694300000000002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3304.35</v>
      </c>
      <c r="D94" s="272">
        <v>3301.15</v>
      </c>
      <c r="E94" s="272">
        <v>3255.2000000000003</v>
      </c>
      <c r="F94" s="272">
        <v>3206.05</v>
      </c>
      <c r="G94" s="272">
        <v>3160.1000000000004</v>
      </c>
      <c r="H94" s="272">
        <v>3350.3</v>
      </c>
      <c r="I94" s="272">
        <v>3396.25</v>
      </c>
      <c r="J94" s="272">
        <v>3445.4</v>
      </c>
      <c r="K94" s="271">
        <v>3347.1</v>
      </c>
      <c r="L94" s="271">
        <v>3252</v>
      </c>
      <c r="M94" s="271">
        <v>0.49164000000000002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207.3</v>
      </c>
      <c r="D95" s="272">
        <v>206.25</v>
      </c>
      <c r="E95" s="272">
        <v>199.05</v>
      </c>
      <c r="F95" s="272">
        <v>190.8</v>
      </c>
      <c r="G95" s="272">
        <v>183.60000000000002</v>
      </c>
      <c r="H95" s="272">
        <v>214.5</v>
      </c>
      <c r="I95" s="272">
        <v>221.7</v>
      </c>
      <c r="J95" s="272">
        <v>229.95</v>
      </c>
      <c r="K95" s="271">
        <v>213.45</v>
      </c>
      <c r="L95" s="271">
        <v>198</v>
      </c>
      <c r="M95" s="271">
        <v>4.3445200000000002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634.15</v>
      </c>
      <c r="D96" s="272">
        <v>629.65</v>
      </c>
      <c r="E96" s="272">
        <v>622.5</v>
      </c>
      <c r="F96" s="272">
        <v>610.85</v>
      </c>
      <c r="G96" s="272">
        <v>603.70000000000005</v>
      </c>
      <c r="H96" s="272">
        <v>641.29999999999995</v>
      </c>
      <c r="I96" s="272">
        <v>648.44999999999982</v>
      </c>
      <c r="J96" s="272">
        <v>660.09999999999991</v>
      </c>
      <c r="K96" s="271">
        <v>636.79999999999995</v>
      </c>
      <c r="L96" s="271">
        <v>618</v>
      </c>
      <c r="M96" s="271">
        <v>5.6195599999999999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235</v>
      </c>
      <c r="D97" s="272">
        <v>233.38333333333333</v>
      </c>
      <c r="E97" s="272">
        <v>231.11666666666665</v>
      </c>
      <c r="F97" s="272">
        <v>227.23333333333332</v>
      </c>
      <c r="G97" s="272">
        <v>224.96666666666664</v>
      </c>
      <c r="H97" s="272">
        <v>237.26666666666665</v>
      </c>
      <c r="I97" s="272">
        <v>239.5333333333333</v>
      </c>
      <c r="J97" s="272">
        <v>243.41666666666666</v>
      </c>
      <c r="K97" s="271">
        <v>235.65</v>
      </c>
      <c r="L97" s="271">
        <v>229.5</v>
      </c>
      <c r="M97" s="271">
        <v>73.754499999999993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757.7</v>
      </c>
      <c r="D98" s="272">
        <v>751.7833333333333</v>
      </c>
      <c r="E98" s="272">
        <v>742.56666666666661</v>
      </c>
      <c r="F98" s="272">
        <v>727.43333333333328</v>
      </c>
      <c r="G98" s="272">
        <v>718.21666666666658</v>
      </c>
      <c r="H98" s="272">
        <v>766.91666666666663</v>
      </c>
      <c r="I98" s="272">
        <v>776.13333333333333</v>
      </c>
      <c r="J98" s="272">
        <v>791.26666666666665</v>
      </c>
      <c r="K98" s="271">
        <v>761</v>
      </c>
      <c r="L98" s="271">
        <v>736.65</v>
      </c>
      <c r="M98" s="271">
        <v>0.40975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715.3</v>
      </c>
      <c r="D99" s="272">
        <v>713.41666666666663</v>
      </c>
      <c r="E99" s="272">
        <v>698.18333333333328</v>
      </c>
      <c r="F99" s="272">
        <v>681.06666666666661</v>
      </c>
      <c r="G99" s="272">
        <v>665.83333333333326</v>
      </c>
      <c r="H99" s="272">
        <v>730.5333333333333</v>
      </c>
      <c r="I99" s="272">
        <v>745.76666666666665</v>
      </c>
      <c r="J99" s="272">
        <v>762.88333333333333</v>
      </c>
      <c r="K99" s="271">
        <v>728.65</v>
      </c>
      <c r="L99" s="271">
        <v>696.3</v>
      </c>
      <c r="M99" s="271">
        <v>0.16303000000000001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819.45</v>
      </c>
      <c r="D100" s="272">
        <v>811.16666666666663</v>
      </c>
      <c r="E100" s="272">
        <v>802.2833333333333</v>
      </c>
      <c r="F100" s="272">
        <v>785.11666666666667</v>
      </c>
      <c r="G100" s="272">
        <v>776.23333333333335</v>
      </c>
      <c r="H100" s="272">
        <v>828.33333333333326</v>
      </c>
      <c r="I100" s="272">
        <v>837.2166666666667</v>
      </c>
      <c r="J100" s="272">
        <v>854.38333333333321</v>
      </c>
      <c r="K100" s="271">
        <v>820.05</v>
      </c>
      <c r="L100" s="271">
        <v>794</v>
      </c>
      <c r="M100" s="271">
        <v>1.78457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113.55</v>
      </c>
      <c r="D101" s="272">
        <v>113.18333333333332</v>
      </c>
      <c r="E101" s="272">
        <v>112.46666666666664</v>
      </c>
      <c r="F101" s="272">
        <v>111.38333333333331</v>
      </c>
      <c r="G101" s="272">
        <v>110.66666666666663</v>
      </c>
      <c r="H101" s="272">
        <v>114.26666666666665</v>
      </c>
      <c r="I101" s="272">
        <v>114.98333333333332</v>
      </c>
      <c r="J101" s="272">
        <v>116.06666666666666</v>
      </c>
      <c r="K101" s="271">
        <v>113.9</v>
      </c>
      <c r="L101" s="271">
        <v>112.1</v>
      </c>
      <c r="M101" s="271">
        <v>5.3238799999999999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1387</v>
      </c>
      <c r="D102" s="272">
        <v>1375.6833333333334</v>
      </c>
      <c r="E102" s="272">
        <v>1353.3666666666668</v>
      </c>
      <c r="F102" s="272">
        <v>1319.7333333333333</v>
      </c>
      <c r="G102" s="272">
        <v>1297.4166666666667</v>
      </c>
      <c r="H102" s="272">
        <v>1409.3166666666668</v>
      </c>
      <c r="I102" s="272">
        <v>1431.6333333333334</v>
      </c>
      <c r="J102" s="272">
        <v>1465.2666666666669</v>
      </c>
      <c r="K102" s="271">
        <v>1398</v>
      </c>
      <c r="L102" s="271">
        <v>1342.05</v>
      </c>
      <c r="M102" s="271">
        <v>1.4667699999999999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19.399999999999999</v>
      </c>
      <c r="D103" s="272">
        <v>19.25</v>
      </c>
      <c r="E103" s="272">
        <v>18.850000000000001</v>
      </c>
      <c r="F103" s="272">
        <v>18.3</v>
      </c>
      <c r="G103" s="272">
        <v>17.900000000000002</v>
      </c>
      <c r="H103" s="272">
        <v>19.8</v>
      </c>
      <c r="I103" s="272">
        <v>20.2</v>
      </c>
      <c r="J103" s="272">
        <v>20.75</v>
      </c>
      <c r="K103" s="271">
        <v>19.649999999999999</v>
      </c>
      <c r="L103" s="271">
        <v>18.7</v>
      </c>
      <c r="M103" s="271">
        <v>43.385820000000002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1187.4000000000001</v>
      </c>
      <c r="D104" s="272">
        <v>1181.1333333333334</v>
      </c>
      <c r="E104" s="272">
        <v>1161.2666666666669</v>
      </c>
      <c r="F104" s="272">
        <v>1135.1333333333334</v>
      </c>
      <c r="G104" s="272">
        <v>1115.2666666666669</v>
      </c>
      <c r="H104" s="272">
        <v>1207.2666666666669</v>
      </c>
      <c r="I104" s="272">
        <v>1227.1333333333332</v>
      </c>
      <c r="J104" s="272">
        <v>1253.2666666666669</v>
      </c>
      <c r="K104" s="271">
        <v>1201</v>
      </c>
      <c r="L104" s="271">
        <v>1155</v>
      </c>
      <c r="M104" s="271">
        <v>3.2723300000000002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670.9</v>
      </c>
      <c r="D105" s="272">
        <v>666.56666666666661</v>
      </c>
      <c r="E105" s="272">
        <v>648.33333333333326</v>
      </c>
      <c r="F105" s="272">
        <v>625.76666666666665</v>
      </c>
      <c r="G105" s="272">
        <v>607.5333333333333</v>
      </c>
      <c r="H105" s="272">
        <v>689.13333333333321</v>
      </c>
      <c r="I105" s="272">
        <v>707.36666666666656</v>
      </c>
      <c r="J105" s="272">
        <v>729.93333333333317</v>
      </c>
      <c r="K105" s="271">
        <v>684.8</v>
      </c>
      <c r="L105" s="271">
        <v>644</v>
      </c>
      <c r="M105" s="271">
        <v>1.7990699999999999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843.05</v>
      </c>
      <c r="D106" s="272">
        <v>841.66666666666663</v>
      </c>
      <c r="E106" s="272">
        <v>833.48333333333323</v>
      </c>
      <c r="F106" s="272">
        <v>823.91666666666663</v>
      </c>
      <c r="G106" s="272">
        <v>815.73333333333323</v>
      </c>
      <c r="H106" s="272">
        <v>851.23333333333323</v>
      </c>
      <c r="I106" s="272">
        <v>859.41666666666663</v>
      </c>
      <c r="J106" s="272">
        <v>868.98333333333323</v>
      </c>
      <c r="K106" s="271">
        <v>849.85</v>
      </c>
      <c r="L106" s="271">
        <v>832.1</v>
      </c>
      <c r="M106" s="271">
        <v>0.72197999999999996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4960.45</v>
      </c>
      <c r="D107" s="272">
        <v>4916.55</v>
      </c>
      <c r="E107" s="272">
        <v>4845.1000000000004</v>
      </c>
      <c r="F107" s="272">
        <v>4729.75</v>
      </c>
      <c r="G107" s="272">
        <v>4658.3</v>
      </c>
      <c r="H107" s="272">
        <v>5031.9000000000005</v>
      </c>
      <c r="I107" s="272">
        <v>5103.3499999999995</v>
      </c>
      <c r="J107" s="272">
        <v>5218.7000000000007</v>
      </c>
      <c r="K107" s="271">
        <v>4988</v>
      </c>
      <c r="L107" s="271">
        <v>4801.2</v>
      </c>
      <c r="M107" s="271">
        <v>6.7750000000000005E-2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320.10000000000002</v>
      </c>
      <c r="D108" s="272">
        <v>321.95</v>
      </c>
      <c r="E108" s="272">
        <v>317.14999999999998</v>
      </c>
      <c r="F108" s="272">
        <v>314.2</v>
      </c>
      <c r="G108" s="272">
        <v>309.39999999999998</v>
      </c>
      <c r="H108" s="272">
        <v>324.89999999999998</v>
      </c>
      <c r="I108" s="272">
        <v>329.70000000000005</v>
      </c>
      <c r="J108" s="272">
        <v>332.65</v>
      </c>
      <c r="K108" s="271">
        <v>326.75</v>
      </c>
      <c r="L108" s="271">
        <v>319</v>
      </c>
      <c r="M108" s="271">
        <v>0.98423000000000005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346.15</v>
      </c>
      <c r="D109" s="272">
        <v>344.08333333333331</v>
      </c>
      <c r="E109" s="272">
        <v>337.16666666666663</v>
      </c>
      <c r="F109" s="272">
        <v>328.18333333333334</v>
      </c>
      <c r="G109" s="272">
        <v>321.26666666666665</v>
      </c>
      <c r="H109" s="272">
        <v>353.06666666666661</v>
      </c>
      <c r="I109" s="272">
        <v>359.98333333333323</v>
      </c>
      <c r="J109" s="272">
        <v>368.96666666666658</v>
      </c>
      <c r="K109" s="271">
        <v>351</v>
      </c>
      <c r="L109" s="271">
        <v>335.1</v>
      </c>
      <c r="M109" s="271">
        <v>33.598799999999997</v>
      </c>
      <c r="N109" s="1"/>
      <c r="O109" s="1"/>
    </row>
    <row r="110" spans="1:15" ht="12.75" customHeight="1">
      <c r="A110" s="30">
        <v>100</v>
      </c>
      <c r="B110" s="281" t="s">
        <v>844</v>
      </c>
      <c r="C110" s="271">
        <v>424.25</v>
      </c>
      <c r="D110" s="272">
        <v>422.7</v>
      </c>
      <c r="E110" s="272">
        <v>415.9</v>
      </c>
      <c r="F110" s="272">
        <v>407.55</v>
      </c>
      <c r="G110" s="272">
        <v>400.75</v>
      </c>
      <c r="H110" s="272">
        <v>431.04999999999995</v>
      </c>
      <c r="I110" s="272">
        <v>437.85</v>
      </c>
      <c r="J110" s="272">
        <v>446.19999999999993</v>
      </c>
      <c r="K110" s="271">
        <v>429.5</v>
      </c>
      <c r="L110" s="271">
        <v>414.35</v>
      </c>
      <c r="M110" s="271">
        <v>1.13889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649.95000000000005</v>
      </c>
      <c r="D111" s="272">
        <v>648.05000000000007</v>
      </c>
      <c r="E111" s="272">
        <v>642.15000000000009</v>
      </c>
      <c r="F111" s="272">
        <v>634.35</v>
      </c>
      <c r="G111" s="272">
        <v>628.45000000000005</v>
      </c>
      <c r="H111" s="272">
        <v>655.85000000000014</v>
      </c>
      <c r="I111" s="272">
        <v>661.75</v>
      </c>
      <c r="J111" s="272">
        <v>669.55000000000018</v>
      </c>
      <c r="K111" s="271">
        <v>653.95000000000005</v>
      </c>
      <c r="L111" s="271">
        <v>640.25</v>
      </c>
      <c r="M111" s="271">
        <v>1.05108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787.45</v>
      </c>
      <c r="D112" s="272">
        <v>779.33333333333337</v>
      </c>
      <c r="E112" s="272">
        <v>768.66666666666674</v>
      </c>
      <c r="F112" s="272">
        <v>749.88333333333333</v>
      </c>
      <c r="G112" s="272">
        <v>739.2166666666667</v>
      </c>
      <c r="H112" s="272">
        <v>798.11666666666679</v>
      </c>
      <c r="I112" s="272">
        <v>808.78333333333353</v>
      </c>
      <c r="J112" s="272">
        <v>827.56666666666683</v>
      </c>
      <c r="K112" s="271">
        <v>790</v>
      </c>
      <c r="L112" s="271">
        <v>760.55</v>
      </c>
      <c r="M112" s="271">
        <v>13.34686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1017.3</v>
      </c>
      <c r="D113" s="272">
        <v>1010.8666666666667</v>
      </c>
      <c r="E113" s="272">
        <v>997.73333333333335</v>
      </c>
      <c r="F113" s="272">
        <v>978.16666666666663</v>
      </c>
      <c r="G113" s="272">
        <v>965.0333333333333</v>
      </c>
      <c r="H113" s="272">
        <v>1030.4333333333334</v>
      </c>
      <c r="I113" s="272">
        <v>1043.5666666666668</v>
      </c>
      <c r="J113" s="272">
        <v>1063.1333333333334</v>
      </c>
      <c r="K113" s="271">
        <v>1024</v>
      </c>
      <c r="L113" s="271">
        <v>991.3</v>
      </c>
      <c r="M113" s="271">
        <v>13.055569999999999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179.15</v>
      </c>
      <c r="D114" s="272">
        <v>177.93333333333331</v>
      </c>
      <c r="E114" s="272">
        <v>175.21666666666661</v>
      </c>
      <c r="F114" s="272">
        <v>171.2833333333333</v>
      </c>
      <c r="G114" s="272">
        <v>168.56666666666661</v>
      </c>
      <c r="H114" s="272">
        <v>181.86666666666662</v>
      </c>
      <c r="I114" s="272">
        <v>184.58333333333331</v>
      </c>
      <c r="J114" s="272">
        <v>188.51666666666662</v>
      </c>
      <c r="K114" s="271">
        <v>180.65</v>
      </c>
      <c r="L114" s="271">
        <v>174</v>
      </c>
      <c r="M114" s="271">
        <v>67.839110000000005</v>
      </c>
      <c r="N114" s="1"/>
      <c r="O114" s="1"/>
    </row>
    <row r="115" spans="1:15" ht="12.75" customHeight="1">
      <c r="A115" s="30">
        <v>105</v>
      </c>
      <c r="B115" s="281" t="s">
        <v>834</v>
      </c>
      <c r="C115" s="271">
        <v>1733.45</v>
      </c>
      <c r="D115" s="272">
        <v>1735.4166666666667</v>
      </c>
      <c r="E115" s="272">
        <v>1715.0333333333335</v>
      </c>
      <c r="F115" s="272">
        <v>1696.6166666666668</v>
      </c>
      <c r="G115" s="272">
        <v>1676.2333333333336</v>
      </c>
      <c r="H115" s="272">
        <v>1753.8333333333335</v>
      </c>
      <c r="I115" s="272">
        <v>1774.2166666666667</v>
      </c>
      <c r="J115" s="272">
        <v>1792.6333333333334</v>
      </c>
      <c r="K115" s="271">
        <v>1755.8</v>
      </c>
      <c r="L115" s="271">
        <v>1717</v>
      </c>
      <c r="M115" s="271">
        <v>0.83345999999999998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230.6</v>
      </c>
      <c r="D116" s="272">
        <v>227.86666666666667</v>
      </c>
      <c r="E116" s="272">
        <v>224.13333333333335</v>
      </c>
      <c r="F116" s="272">
        <v>217.66666666666669</v>
      </c>
      <c r="G116" s="272">
        <v>213.93333333333337</v>
      </c>
      <c r="H116" s="272">
        <v>234.33333333333334</v>
      </c>
      <c r="I116" s="272">
        <v>238.06666666666669</v>
      </c>
      <c r="J116" s="272">
        <v>244.53333333333333</v>
      </c>
      <c r="K116" s="271">
        <v>231.6</v>
      </c>
      <c r="L116" s="271">
        <v>221.4</v>
      </c>
      <c r="M116" s="271">
        <v>87.570160000000001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375.8</v>
      </c>
      <c r="D117" s="272">
        <v>373.8</v>
      </c>
      <c r="E117" s="272">
        <v>359.6</v>
      </c>
      <c r="F117" s="272">
        <v>343.40000000000003</v>
      </c>
      <c r="G117" s="272">
        <v>329.20000000000005</v>
      </c>
      <c r="H117" s="272">
        <v>390</v>
      </c>
      <c r="I117" s="272">
        <v>404.19999999999993</v>
      </c>
      <c r="J117" s="272">
        <v>420.4</v>
      </c>
      <c r="K117" s="271">
        <v>388</v>
      </c>
      <c r="L117" s="271">
        <v>357.6</v>
      </c>
      <c r="M117" s="271">
        <v>30.241530000000001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3511.6</v>
      </c>
      <c r="D118" s="272">
        <v>3502.2000000000003</v>
      </c>
      <c r="E118" s="272">
        <v>3440.4000000000005</v>
      </c>
      <c r="F118" s="272">
        <v>3369.2000000000003</v>
      </c>
      <c r="G118" s="272">
        <v>3307.4000000000005</v>
      </c>
      <c r="H118" s="272">
        <v>3573.4000000000005</v>
      </c>
      <c r="I118" s="272">
        <v>3635.2000000000007</v>
      </c>
      <c r="J118" s="272">
        <v>3706.4000000000005</v>
      </c>
      <c r="K118" s="271">
        <v>3564</v>
      </c>
      <c r="L118" s="271">
        <v>3431</v>
      </c>
      <c r="M118" s="271">
        <v>3.34612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1630</v>
      </c>
      <c r="D119" s="272">
        <v>1608.4166666666667</v>
      </c>
      <c r="E119" s="272">
        <v>1572.8333333333335</v>
      </c>
      <c r="F119" s="272">
        <v>1515.6666666666667</v>
      </c>
      <c r="G119" s="272">
        <v>1480.0833333333335</v>
      </c>
      <c r="H119" s="272">
        <v>1665.5833333333335</v>
      </c>
      <c r="I119" s="272">
        <v>1701.166666666667</v>
      </c>
      <c r="J119" s="272">
        <v>1758.3333333333335</v>
      </c>
      <c r="K119" s="271">
        <v>1644</v>
      </c>
      <c r="L119" s="271">
        <v>1551.25</v>
      </c>
      <c r="M119" s="271">
        <v>19.827480000000001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2258.4</v>
      </c>
      <c r="D120" s="272">
        <v>2236.1333333333332</v>
      </c>
      <c r="E120" s="272">
        <v>2202.2666666666664</v>
      </c>
      <c r="F120" s="272">
        <v>2146.1333333333332</v>
      </c>
      <c r="G120" s="272">
        <v>2112.2666666666664</v>
      </c>
      <c r="H120" s="272">
        <v>2292.2666666666664</v>
      </c>
      <c r="I120" s="272">
        <v>2326.1333333333332</v>
      </c>
      <c r="J120" s="272">
        <v>2382.2666666666664</v>
      </c>
      <c r="K120" s="271">
        <v>2270</v>
      </c>
      <c r="L120" s="271">
        <v>2180</v>
      </c>
      <c r="M120" s="271">
        <v>1.88578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688.4</v>
      </c>
      <c r="D121" s="272">
        <v>693.7166666666667</v>
      </c>
      <c r="E121" s="272">
        <v>681.58333333333337</v>
      </c>
      <c r="F121" s="272">
        <v>674.76666666666665</v>
      </c>
      <c r="G121" s="272">
        <v>662.63333333333333</v>
      </c>
      <c r="H121" s="272">
        <v>700.53333333333342</v>
      </c>
      <c r="I121" s="272">
        <v>712.66666666666663</v>
      </c>
      <c r="J121" s="272">
        <v>719.48333333333346</v>
      </c>
      <c r="K121" s="271">
        <v>705.85</v>
      </c>
      <c r="L121" s="271">
        <v>686.9</v>
      </c>
      <c r="M121" s="271">
        <v>11.50065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1062.1500000000001</v>
      </c>
      <c r="D122" s="272">
        <v>1046.4666666666667</v>
      </c>
      <c r="E122" s="272">
        <v>1027.9333333333334</v>
      </c>
      <c r="F122" s="272">
        <v>993.7166666666667</v>
      </c>
      <c r="G122" s="272">
        <v>975.18333333333339</v>
      </c>
      <c r="H122" s="272">
        <v>1080.6833333333334</v>
      </c>
      <c r="I122" s="272">
        <v>1099.2166666666667</v>
      </c>
      <c r="J122" s="272">
        <v>1133.4333333333334</v>
      </c>
      <c r="K122" s="271">
        <v>1065</v>
      </c>
      <c r="L122" s="271">
        <v>1012.25</v>
      </c>
      <c r="M122" s="271">
        <v>8.7145200000000003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979.05</v>
      </c>
      <c r="D123" s="272">
        <v>975.85</v>
      </c>
      <c r="E123" s="272">
        <v>965.7</v>
      </c>
      <c r="F123" s="272">
        <v>952.35</v>
      </c>
      <c r="G123" s="272">
        <v>942.2</v>
      </c>
      <c r="H123" s="272">
        <v>989.2</v>
      </c>
      <c r="I123" s="272">
        <v>999.34999999999991</v>
      </c>
      <c r="J123" s="272">
        <v>1012.7</v>
      </c>
      <c r="K123" s="271">
        <v>986</v>
      </c>
      <c r="L123" s="271">
        <v>962.5</v>
      </c>
      <c r="M123" s="271">
        <v>0.84304000000000001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403.8</v>
      </c>
      <c r="D124" s="272">
        <v>405.68333333333339</v>
      </c>
      <c r="E124" s="272">
        <v>397.21666666666681</v>
      </c>
      <c r="F124" s="272">
        <v>390.63333333333344</v>
      </c>
      <c r="G124" s="272">
        <v>382.16666666666686</v>
      </c>
      <c r="H124" s="272">
        <v>412.26666666666677</v>
      </c>
      <c r="I124" s="272">
        <v>420.73333333333335</v>
      </c>
      <c r="J124" s="272">
        <v>427.31666666666672</v>
      </c>
      <c r="K124" s="271">
        <v>414.15</v>
      </c>
      <c r="L124" s="271">
        <v>399.1</v>
      </c>
      <c r="M124" s="271">
        <v>22.1846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1183.5999999999999</v>
      </c>
      <c r="D125" s="272">
        <v>1186.5166666666667</v>
      </c>
      <c r="E125" s="272">
        <v>1167.0333333333333</v>
      </c>
      <c r="F125" s="272">
        <v>1150.4666666666667</v>
      </c>
      <c r="G125" s="272">
        <v>1130.9833333333333</v>
      </c>
      <c r="H125" s="272">
        <v>1203.0833333333333</v>
      </c>
      <c r="I125" s="272">
        <v>1222.5666666666664</v>
      </c>
      <c r="J125" s="272">
        <v>1239.1333333333332</v>
      </c>
      <c r="K125" s="271">
        <v>1206</v>
      </c>
      <c r="L125" s="271">
        <v>1169.95</v>
      </c>
      <c r="M125" s="271">
        <v>6.5519699999999998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839.5</v>
      </c>
      <c r="D126" s="272">
        <v>834.6</v>
      </c>
      <c r="E126" s="272">
        <v>819.90000000000009</v>
      </c>
      <c r="F126" s="272">
        <v>800.30000000000007</v>
      </c>
      <c r="G126" s="272">
        <v>785.60000000000014</v>
      </c>
      <c r="H126" s="272">
        <v>854.2</v>
      </c>
      <c r="I126" s="272">
        <v>868.90000000000009</v>
      </c>
      <c r="J126" s="272">
        <v>888.5</v>
      </c>
      <c r="K126" s="271">
        <v>849.3</v>
      </c>
      <c r="L126" s="271">
        <v>815</v>
      </c>
      <c r="M126" s="271">
        <v>2.0868500000000001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1036.3499999999999</v>
      </c>
      <c r="D127" s="272">
        <v>1029.55</v>
      </c>
      <c r="E127" s="272">
        <v>1014.0999999999999</v>
      </c>
      <c r="F127" s="272">
        <v>991.84999999999991</v>
      </c>
      <c r="G127" s="272">
        <v>976.39999999999986</v>
      </c>
      <c r="H127" s="272">
        <v>1051.8</v>
      </c>
      <c r="I127" s="272">
        <v>1067.2500000000002</v>
      </c>
      <c r="J127" s="272">
        <v>1089.5</v>
      </c>
      <c r="K127" s="271">
        <v>1045</v>
      </c>
      <c r="L127" s="271">
        <v>1007.3</v>
      </c>
      <c r="M127" s="271">
        <v>0.34986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369.9</v>
      </c>
      <c r="D128" s="272">
        <v>369.95</v>
      </c>
      <c r="E128" s="272">
        <v>365</v>
      </c>
      <c r="F128" s="272">
        <v>360.1</v>
      </c>
      <c r="G128" s="272">
        <v>355.15000000000003</v>
      </c>
      <c r="H128" s="272">
        <v>374.84999999999997</v>
      </c>
      <c r="I128" s="272">
        <v>379.7999999999999</v>
      </c>
      <c r="J128" s="272">
        <v>384.69999999999993</v>
      </c>
      <c r="K128" s="271">
        <v>374.9</v>
      </c>
      <c r="L128" s="271">
        <v>365.05</v>
      </c>
      <c r="M128" s="271">
        <v>26.636060000000001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573.04999999999995</v>
      </c>
      <c r="D129" s="272">
        <v>572.56666666666661</v>
      </c>
      <c r="E129" s="272">
        <v>564.33333333333326</v>
      </c>
      <c r="F129" s="272">
        <v>555.61666666666667</v>
      </c>
      <c r="G129" s="272">
        <v>547.38333333333333</v>
      </c>
      <c r="H129" s="272">
        <v>581.28333333333319</v>
      </c>
      <c r="I129" s="272">
        <v>589.51666666666654</v>
      </c>
      <c r="J129" s="272">
        <v>598.23333333333312</v>
      </c>
      <c r="K129" s="271">
        <v>580.79999999999995</v>
      </c>
      <c r="L129" s="271">
        <v>563.85</v>
      </c>
      <c r="M129" s="271">
        <v>26.123740000000002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1528.75</v>
      </c>
      <c r="D130" s="272">
        <v>1522.6666666666667</v>
      </c>
      <c r="E130" s="272">
        <v>1510.3333333333335</v>
      </c>
      <c r="F130" s="272">
        <v>1491.9166666666667</v>
      </c>
      <c r="G130" s="272">
        <v>1479.5833333333335</v>
      </c>
      <c r="H130" s="272">
        <v>1541.0833333333335</v>
      </c>
      <c r="I130" s="272">
        <v>1553.416666666667</v>
      </c>
      <c r="J130" s="272">
        <v>1571.8333333333335</v>
      </c>
      <c r="K130" s="271">
        <v>1535</v>
      </c>
      <c r="L130" s="271">
        <v>1504.25</v>
      </c>
      <c r="M130" s="271">
        <v>1.5961000000000001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1943.3</v>
      </c>
      <c r="D131" s="272">
        <v>1927.2333333333333</v>
      </c>
      <c r="E131" s="272">
        <v>1906.3666666666668</v>
      </c>
      <c r="F131" s="272">
        <v>1869.4333333333334</v>
      </c>
      <c r="G131" s="272">
        <v>1848.5666666666668</v>
      </c>
      <c r="H131" s="272">
        <v>1964.1666666666667</v>
      </c>
      <c r="I131" s="272">
        <v>1985.0333333333331</v>
      </c>
      <c r="J131" s="272">
        <v>2021.9666666666667</v>
      </c>
      <c r="K131" s="271">
        <v>1948.1</v>
      </c>
      <c r="L131" s="271">
        <v>1890.3</v>
      </c>
      <c r="M131" s="271">
        <v>5.1170799999999996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209.45</v>
      </c>
      <c r="D132" s="272">
        <v>208.28333333333333</v>
      </c>
      <c r="E132" s="272">
        <v>205.16666666666666</v>
      </c>
      <c r="F132" s="272">
        <v>200.88333333333333</v>
      </c>
      <c r="G132" s="272">
        <v>197.76666666666665</v>
      </c>
      <c r="H132" s="272">
        <v>212.56666666666666</v>
      </c>
      <c r="I132" s="272">
        <v>215.68333333333334</v>
      </c>
      <c r="J132" s="272">
        <v>219.96666666666667</v>
      </c>
      <c r="K132" s="271">
        <v>211.4</v>
      </c>
      <c r="L132" s="271">
        <v>204</v>
      </c>
      <c r="M132" s="271">
        <v>38.748080000000002</v>
      </c>
      <c r="N132" s="1"/>
      <c r="O132" s="1"/>
    </row>
    <row r="133" spans="1:15" ht="12.75" customHeight="1">
      <c r="A133" s="30">
        <v>123</v>
      </c>
      <c r="B133" s="281" t="s">
        <v>845</v>
      </c>
      <c r="C133" s="271">
        <v>180.05</v>
      </c>
      <c r="D133" s="272">
        <v>179.76666666666665</v>
      </c>
      <c r="E133" s="272">
        <v>177.2833333333333</v>
      </c>
      <c r="F133" s="272">
        <v>174.51666666666665</v>
      </c>
      <c r="G133" s="272">
        <v>172.0333333333333</v>
      </c>
      <c r="H133" s="272">
        <v>182.5333333333333</v>
      </c>
      <c r="I133" s="272">
        <v>185.01666666666665</v>
      </c>
      <c r="J133" s="272">
        <v>187.7833333333333</v>
      </c>
      <c r="K133" s="271">
        <v>182.25</v>
      </c>
      <c r="L133" s="271">
        <v>177</v>
      </c>
      <c r="M133" s="271">
        <v>46.346420000000002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68.25</v>
      </c>
      <c r="D134" s="272">
        <v>68.433333333333323</v>
      </c>
      <c r="E134" s="272">
        <v>65.416666666666643</v>
      </c>
      <c r="F134" s="272">
        <v>62.583333333333314</v>
      </c>
      <c r="G134" s="272">
        <v>59.566666666666634</v>
      </c>
      <c r="H134" s="272">
        <v>71.266666666666652</v>
      </c>
      <c r="I134" s="272">
        <v>74.283333333333331</v>
      </c>
      <c r="J134" s="272">
        <v>77.11666666666666</v>
      </c>
      <c r="K134" s="271">
        <v>71.45</v>
      </c>
      <c r="L134" s="271">
        <v>65.599999999999994</v>
      </c>
      <c r="M134" s="271">
        <v>67.734030000000004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235.1</v>
      </c>
      <c r="D135" s="272">
        <v>234.76666666666665</v>
      </c>
      <c r="E135" s="272">
        <v>232.5333333333333</v>
      </c>
      <c r="F135" s="272">
        <v>229.96666666666664</v>
      </c>
      <c r="G135" s="272">
        <v>227.73333333333329</v>
      </c>
      <c r="H135" s="272">
        <v>237.33333333333331</v>
      </c>
      <c r="I135" s="272">
        <v>239.56666666666666</v>
      </c>
      <c r="J135" s="272">
        <v>242.13333333333333</v>
      </c>
      <c r="K135" s="271">
        <v>237</v>
      </c>
      <c r="L135" s="271">
        <v>232.2</v>
      </c>
      <c r="M135" s="271">
        <v>2.2713999999999999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3582.45</v>
      </c>
      <c r="D136" s="272">
        <v>3569.3333333333335</v>
      </c>
      <c r="E136" s="272">
        <v>3524.666666666667</v>
      </c>
      <c r="F136" s="272">
        <v>3466.8833333333337</v>
      </c>
      <c r="G136" s="272">
        <v>3422.2166666666672</v>
      </c>
      <c r="H136" s="272">
        <v>3627.1166666666668</v>
      </c>
      <c r="I136" s="272">
        <v>3671.7833333333338</v>
      </c>
      <c r="J136" s="272">
        <v>3729.5666666666666</v>
      </c>
      <c r="K136" s="271">
        <v>3614</v>
      </c>
      <c r="L136" s="271">
        <v>3511.55</v>
      </c>
      <c r="M136" s="271">
        <v>4.2318300000000004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3981.5</v>
      </c>
      <c r="D137" s="272">
        <v>3980.5</v>
      </c>
      <c r="E137" s="272">
        <v>3923</v>
      </c>
      <c r="F137" s="272">
        <v>3864.5</v>
      </c>
      <c r="G137" s="272">
        <v>3807</v>
      </c>
      <c r="H137" s="272">
        <v>4039</v>
      </c>
      <c r="I137" s="272">
        <v>4096.5</v>
      </c>
      <c r="J137" s="272">
        <v>4155</v>
      </c>
      <c r="K137" s="271">
        <v>4038</v>
      </c>
      <c r="L137" s="271">
        <v>3922</v>
      </c>
      <c r="M137" s="271">
        <v>2.1869399999999999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2597.4499999999998</v>
      </c>
      <c r="D138" s="272">
        <v>2576.9166666666665</v>
      </c>
      <c r="E138" s="272">
        <v>2536.5333333333328</v>
      </c>
      <c r="F138" s="272">
        <v>2475.6166666666663</v>
      </c>
      <c r="G138" s="272">
        <v>2435.2333333333327</v>
      </c>
      <c r="H138" s="272">
        <v>2637.833333333333</v>
      </c>
      <c r="I138" s="272">
        <v>2678.2166666666672</v>
      </c>
      <c r="J138" s="272">
        <v>2739.1333333333332</v>
      </c>
      <c r="K138" s="271">
        <v>2617.3000000000002</v>
      </c>
      <c r="L138" s="271">
        <v>2516</v>
      </c>
      <c r="M138" s="271">
        <v>2.0482300000000002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4210.1499999999996</v>
      </c>
      <c r="D139" s="272">
        <v>4196.8499999999995</v>
      </c>
      <c r="E139" s="272">
        <v>4170.4499999999989</v>
      </c>
      <c r="F139" s="272">
        <v>4130.7499999999991</v>
      </c>
      <c r="G139" s="272">
        <v>4104.3499999999985</v>
      </c>
      <c r="H139" s="272">
        <v>4236.5499999999993</v>
      </c>
      <c r="I139" s="272">
        <v>4262.9499999999989</v>
      </c>
      <c r="J139" s="272">
        <v>4302.6499999999996</v>
      </c>
      <c r="K139" s="271">
        <v>4223.25</v>
      </c>
      <c r="L139" s="271">
        <v>4157.1499999999996</v>
      </c>
      <c r="M139" s="271">
        <v>1.9320999999999999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525.9</v>
      </c>
      <c r="D140" s="272">
        <v>525.38333333333333</v>
      </c>
      <c r="E140" s="272">
        <v>520.4666666666667</v>
      </c>
      <c r="F140" s="272">
        <v>515.03333333333342</v>
      </c>
      <c r="G140" s="272">
        <v>510.11666666666679</v>
      </c>
      <c r="H140" s="272">
        <v>530.81666666666661</v>
      </c>
      <c r="I140" s="272">
        <v>535.73333333333335</v>
      </c>
      <c r="J140" s="272">
        <v>541.16666666666652</v>
      </c>
      <c r="K140" s="271">
        <v>530.29999999999995</v>
      </c>
      <c r="L140" s="271">
        <v>519.95000000000005</v>
      </c>
      <c r="M140" s="271">
        <v>2.2721800000000001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156.5</v>
      </c>
      <c r="D141" s="272">
        <v>158.75</v>
      </c>
      <c r="E141" s="272">
        <v>153.85</v>
      </c>
      <c r="F141" s="272">
        <v>151.19999999999999</v>
      </c>
      <c r="G141" s="272">
        <v>146.29999999999998</v>
      </c>
      <c r="H141" s="272">
        <v>161.4</v>
      </c>
      <c r="I141" s="272">
        <v>166.29999999999998</v>
      </c>
      <c r="J141" s="272">
        <v>168.95000000000002</v>
      </c>
      <c r="K141" s="271">
        <v>163.65</v>
      </c>
      <c r="L141" s="271">
        <v>156.1</v>
      </c>
      <c r="M141" s="271">
        <v>5.3908899999999997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164.4</v>
      </c>
      <c r="D142" s="272">
        <v>163.75000000000003</v>
      </c>
      <c r="E142" s="272">
        <v>161.70000000000005</v>
      </c>
      <c r="F142" s="272">
        <v>159.00000000000003</v>
      </c>
      <c r="G142" s="272">
        <v>156.95000000000005</v>
      </c>
      <c r="H142" s="272">
        <v>166.45000000000005</v>
      </c>
      <c r="I142" s="272">
        <v>168.50000000000006</v>
      </c>
      <c r="J142" s="272">
        <v>171.20000000000005</v>
      </c>
      <c r="K142" s="271">
        <v>165.8</v>
      </c>
      <c r="L142" s="271">
        <v>161.05000000000001</v>
      </c>
      <c r="M142" s="271">
        <v>6.2584200000000001</v>
      </c>
      <c r="N142" s="1"/>
      <c r="O142" s="1"/>
    </row>
    <row r="143" spans="1:15" ht="12.75" customHeight="1">
      <c r="A143" s="30">
        <v>133</v>
      </c>
      <c r="B143" s="281" t="s">
        <v>846</v>
      </c>
      <c r="C143" s="271">
        <v>379.75</v>
      </c>
      <c r="D143" s="272">
        <v>376.86666666666662</v>
      </c>
      <c r="E143" s="272">
        <v>367.53333333333325</v>
      </c>
      <c r="F143" s="272">
        <v>355.31666666666661</v>
      </c>
      <c r="G143" s="272">
        <v>345.98333333333323</v>
      </c>
      <c r="H143" s="272">
        <v>389.08333333333326</v>
      </c>
      <c r="I143" s="272">
        <v>398.41666666666663</v>
      </c>
      <c r="J143" s="272">
        <v>410.63333333333327</v>
      </c>
      <c r="K143" s="271">
        <v>386.2</v>
      </c>
      <c r="L143" s="271">
        <v>364.65</v>
      </c>
      <c r="M143" s="271">
        <v>33.868160000000003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59.6</v>
      </c>
      <c r="D144" s="272">
        <v>59.483333333333341</v>
      </c>
      <c r="E144" s="272">
        <v>58.51666666666668</v>
      </c>
      <c r="F144" s="272">
        <v>57.433333333333337</v>
      </c>
      <c r="G144" s="272">
        <v>56.466666666666676</v>
      </c>
      <c r="H144" s="272">
        <v>60.566666666666684</v>
      </c>
      <c r="I144" s="272">
        <v>61.533333333333339</v>
      </c>
      <c r="J144" s="272">
        <v>62.616666666666688</v>
      </c>
      <c r="K144" s="271">
        <v>60.45</v>
      </c>
      <c r="L144" s="271">
        <v>58.4</v>
      </c>
      <c r="M144" s="271">
        <v>7.8097200000000004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3291.6</v>
      </c>
      <c r="D145" s="272">
        <v>3291.0166666666664</v>
      </c>
      <c r="E145" s="272">
        <v>3243.2333333333327</v>
      </c>
      <c r="F145" s="272">
        <v>3194.8666666666663</v>
      </c>
      <c r="G145" s="272">
        <v>3147.0833333333326</v>
      </c>
      <c r="H145" s="272">
        <v>3339.3833333333328</v>
      </c>
      <c r="I145" s="272">
        <v>3387.1666666666665</v>
      </c>
      <c r="J145" s="272">
        <v>3435.5333333333328</v>
      </c>
      <c r="K145" s="271">
        <v>3338.8</v>
      </c>
      <c r="L145" s="271">
        <v>3242.65</v>
      </c>
      <c r="M145" s="271">
        <v>14.36918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494.7</v>
      </c>
      <c r="D146" s="272">
        <v>492.23333333333329</v>
      </c>
      <c r="E146" s="272">
        <v>479.56666666666661</v>
      </c>
      <c r="F146" s="272">
        <v>464.43333333333334</v>
      </c>
      <c r="G146" s="272">
        <v>451.76666666666665</v>
      </c>
      <c r="H146" s="272">
        <v>507.36666666666656</v>
      </c>
      <c r="I146" s="272">
        <v>520.03333333333319</v>
      </c>
      <c r="J146" s="272">
        <v>535.16666666666652</v>
      </c>
      <c r="K146" s="271">
        <v>504.9</v>
      </c>
      <c r="L146" s="271">
        <v>477.1</v>
      </c>
      <c r="M146" s="271">
        <v>11.135579999999999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482.65</v>
      </c>
      <c r="D147" s="272">
        <v>483.3</v>
      </c>
      <c r="E147" s="272">
        <v>471.35</v>
      </c>
      <c r="F147" s="272">
        <v>460.05</v>
      </c>
      <c r="G147" s="272">
        <v>448.1</v>
      </c>
      <c r="H147" s="272">
        <v>494.6</v>
      </c>
      <c r="I147" s="272">
        <v>506.54999999999995</v>
      </c>
      <c r="J147" s="272">
        <v>517.85</v>
      </c>
      <c r="K147" s="271">
        <v>495.25</v>
      </c>
      <c r="L147" s="271">
        <v>472</v>
      </c>
      <c r="M147" s="271">
        <v>3.49092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1449.9</v>
      </c>
      <c r="D148" s="272">
        <v>1447.3833333333332</v>
      </c>
      <c r="E148" s="272">
        <v>1424.7666666666664</v>
      </c>
      <c r="F148" s="272">
        <v>1399.6333333333332</v>
      </c>
      <c r="G148" s="272">
        <v>1377.0166666666664</v>
      </c>
      <c r="H148" s="272">
        <v>1472.5166666666664</v>
      </c>
      <c r="I148" s="272">
        <v>1495.1333333333332</v>
      </c>
      <c r="J148" s="272">
        <v>1520.2666666666664</v>
      </c>
      <c r="K148" s="271">
        <v>1470</v>
      </c>
      <c r="L148" s="271">
        <v>1422.25</v>
      </c>
      <c r="M148" s="271">
        <v>0.71353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67.3</v>
      </c>
      <c r="D149" s="272">
        <v>67.150000000000006</v>
      </c>
      <c r="E149" s="272">
        <v>66.300000000000011</v>
      </c>
      <c r="F149" s="272">
        <v>65.300000000000011</v>
      </c>
      <c r="G149" s="272">
        <v>64.450000000000017</v>
      </c>
      <c r="H149" s="272">
        <v>68.150000000000006</v>
      </c>
      <c r="I149" s="272">
        <v>69</v>
      </c>
      <c r="J149" s="272">
        <v>70</v>
      </c>
      <c r="K149" s="271">
        <v>68</v>
      </c>
      <c r="L149" s="271">
        <v>66.150000000000006</v>
      </c>
      <c r="M149" s="271">
        <v>4.5959599999999998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99</v>
      </c>
      <c r="D150" s="272">
        <v>99.133333333333326</v>
      </c>
      <c r="E150" s="272">
        <v>97.916666666666657</v>
      </c>
      <c r="F150" s="272">
        <v>96.833333333333329</v>
      </c>
      <c r="G150" s="272">
        <v>95.61666666666666</v>
      </c>
      <c r="H150" s="272">
        <v>100.21666666666665</v>
      </c>
      <c r="I150" s="272">
        <v>101.43333333333332</v>
      </c>
      <c r="J150" s="272">
        <v>102.51666666666665</v>
      </c>
      <c r="K150" s="271">
        <v>100.35</v>
      </c>
      <c r="L150" s="271">
        <v>98.05</v>
      </c>
      <c r="M150" s="271">
        <v>6.2557999999999998</v>
      </c>
      <c r="N150" s="1"/>
      <c r="O150" s="1"/>
    </row>
    <row r="151" spans="1:15" ht="12.75" customHeight="1">
      <c r="A151" s="30">
        <v>141</v>
      </c>
      <c r="B151" s="281" t="s">
        <v>793</v>
      </c>
      <c r="C151" s="271">
        <v>45.55</v>
      </c>
      <c r="D151" s="272">
        <v>45.333333333333336</v>
      </c>
      <c r="E151" s="272">
        <v>44.56666666666667</v>
      </c>
      <c r="F151" s="272">
        <v>43.583333333333336</v>
      </c>
      <c r="G151" s="272">
        <v>42.81666666666667</v>
      </c>
      <c r="H151" s="272">
        <v>46.31666666666667</v>
      </c>
      <c r="I151" s="272">
        <v>47.083333333333336</v>
      </c>
      <c r="J151" s="272">
        <v>48.06666666666667</v>
      </c>
      <c r="K151" s="271">
        <v>46.1</v>
      </c>
      <c r="L151" s="271">
        <v>44.35</v>
      </c>
      <c r="M151" s="271">
        <v>9.9693500000000004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690.1</v>
      </c>
      <c r="D152" s="272">
        <v>684.54999999999984</v>
      </c>
      <c r="E152" s="272">
        <v>671.09999999999968</v>
      </c>
      <c r="F152" s="272">
        <v>652.0999999999998</v>
      </c>
      <c r="G152" s="272">
        <v>638.64999999999964</v>
      </c>
      <c r="H152" s="272">
        <v>703.54999999999973</v>
      </c>
      <c r="I152" s="272">
        <v>716.99999999999977</v>
      </c>
      <c r="J152" s="272">
        <v>735.99999999999977</v>
      </c>
      <c r="K152" s="271">
        <v>698</v>
      </c>
      <c r="L152" s="271">
        <v>665.55</v>
      </c>
      <c r="M152" s="271">
        <v>0.10005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1943.35</v>
      </c>
      <c r="D153" s="272">
        <v>1900.75</v>
      </c>
      <c r="E153" s="272">
        <v>1812.6</v>
      </c>
      <c r="F153" s="272">
        <v>1681.85</v>
      </c>
      <c r="G153" s="272">
        <v>1593.6999999999998</v>
      </c>
      <c r="H153" s="272">
        <v>2031.5</v>
      </c>
      <c r="I153" s="272">
        <v>2119.65</v>
      </c>
      <c r="J153" s="272">
        <v>2250.4</v>
      </c>
      <c r="K153" s="271">
        <v>1988.9</v>
      </c>
      <c r="L153" s="271">
        <v>1770</v>
      </c>
      <c r="M153" s="271">
        <v>27.694050000000001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159.69999999999999</v>
      </c>
      <c r="D154" s="272">
        <v>158.94999999999999</v>
      </c>
      <c r="E154" s="272">
        <v>157.04999999999998</v>
      </c>
      <c r="F154" s="272">
        <v>154.4</v>
      </c>
      <c r="G154" s="272">
        <v>152.5</v>
      </c>
      <c r="H154" s="272">
        <v>161.59999999999997</v>
      </c>
      <c r="I154" s="272">
        <v>163.49999999999994</v>
      </c>
      <c r="J154" s="272">
        <v>166.14999999999995</v>
      </c>
      <c r="K154" s="271">
        <v>160.85</v>
      </c>
      <c r="L154" s="271">
        <v>156.30000000000001</v>
      </c>
      <c r="M154" s="271">
        <v>15.431850000000001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261.95</v>
      </c>
      <c r="D155" s="272">
        <v>260.83333333333331</v>
      </c>
      <c r="E155" s="272">
        <v>259.16666666666663</v>
      </c>
      <c r="F155" s="272">
        <v>256.38333333333333</v>
      </c>
      <c r="G155" s="272">
        <v>254.71666666666664</v>
      </c>
      <c r="H155" s="272">
        <v>263.61666666666662</v>
      </c>
      <c r="I155" s="272">
        <v>265.28333333333325</v>
      </c>
      <c r="J155" s="272">
        <v>268.06666666666661</v>
      </c>
      <c r="K155" s="271">
        <v>262.5</v>
      </c>
      <c r="L155" s="271">
        <v>258.05</v>
      </c>
      <c r="M155" s="271">
        <v>0.5927</v>
      </c>
      <c r="N155" s="1"/>
      <c r="O155" s="1"/>
    </row>
    <row r="156" spans="1:15" ht="12.75" customHeight="1">
      <c r="A156" s="30">
        <v>146</v>
      </c>
      <c r="B156" s="281" t="s">
        <v>835</v>
      </c>
      <c r="C156" s="271">
        <v>1346.4</v>
      </c>
      <c r="D156" s="272">
        <v>1339.1000000000001</v>
      </c>
      <c r="E156" s="272">
        <v>1313.2000000000003</v>
      </c>
      <c r="F156" s="272">
        <v>1280.0000000000002</v>
      </c>
      <c r="G156" s="272">
        <v>1254.1000000000004</v>
      </c>
      <c r="H156" s="272">
        <v>1372.3000000000002</v>
      </c>
      <c r="I156" s="272">
        <v>1398.2000000000003</v>
      </c>
      <c r="J156" s="272">
        <v>1431.4</v>
      </c>
      <c r="K156" s="271">
        <v>1365</v>
      </c>
      <c r="L156" s="271">
        <v>1305.9000000000001</v>
      </c>
      <c r="M156" s="271">
        <v>2.6418300000000001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113.1</v>
      </c>
      <c r="D157" s="272">
        <v>111.76666666666665</v>
      </c>
      <c r="E157" s="272">
        <v>109.93333333333331</v>
      </c>
      <c r="F157" s="272">
        <v>106.76666666666665</v>
      </c>
      <c r="G157" s="272">
        <v>104.93333333333331</v>
      </c>
      <c r="H157" s="272">
        <v>114.93333333333331</v>
      </c>
      <c r="I157" s="272">
        <v>116.76666666666665</v>
      </c>
      <c r="J157" s="272">
        <v>119.93333333333331</v>
      </c>
      <c r="K157" s="271">
        <v>113.6</v>
      </c>
      <c r="L157" s="271">
        <v>108.6</v>
      </c>
      <c r="M157" s="271">
        <v>107.28917</v>
      </c>
      <c r="N157" s="1"/>
      <c r="O157" s="1"/>
    </row>
    <row r="158" spans="1:15" ht="12.75" customHeight="1">
      <c r="A158" s="30">
        <v>148</v>
      </c>
      <c r="B158" s="281" t="s">
        <v>794</v>
      </c>
      <c r="C158" s="271">
        <v>121.6</v>
      </c>
      <c r="D158" s="272">
        <v>121.96666666666665</v>
      </c>
      <c r="E158" s="272">
        <v>120.43333333333331</v>
      </c>
      <c r="F158" s="272">
        <v>119.26666666666665</v>
      </c>
      <c r="G158" s="272">
        <v>117.73333333333331</v>
      </c>
      <c r="H158" s="272">
        <v>123.13333333333331</v>
      </c>
      <c r="I158" s="272">
        <v>124.66666666666664</v>
      </c>
      <c r="J158" s="272">
        <v>125.83333333333331</v>
      </c>
      <c r="K158" s="271">
        <v>123.5</v>
      </c>
      <c r="L158" s="271">
        <v>120.8</v>
      </c>
      <c r="M158" s="271">
        <v>1.2484299999999999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6140.2</v>
      </c>
      <c r="D159" s="272">
        <v>6103.2</v>
      </c>
      <c r="E159" s="272">
        <v>6042.5499999999993</v>
      </c>
      <c r="F159" s="272">
        <v>5944.9</v>
      </c>
      <c r="G159" s="272">
        <v>5884.2499999999991</v>
      </c>
      <c r="H159" s="272">
        <v>6200.8499999999995</v>
      </c>
      <c r="I159" s="272">
        <v>6261.4999999999991</v>
      </c>
      <c r="J159" s="272">
        <v>6359.15</v>
      </c>
      <c r="K159" s="271">
        <v>6163.85</v>
      </c>
      <c r="L159" s="271">
        <v>6005.55</v>
      </c>
      <c r="M159" s="271">
        <v>0.38635999999999998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450.9</v>
      </c>
      <c r="D160" s="272">
        <v>447.8</v>
      </c>
      <c r="E160" s="272">
        <v>439.8</v>
      </c>
      <c r="F160" s="272">
        <v>428.7</v>
      </c>
      <c r="G160" s="272">
        <v>420.7</v>
      </c>
      <c r="H160" s="272">
        <v>458.90000000000003</v>
      </c>
      <c r="I160" s="272">
        <v>466.90000000000003</v>
      </c>
      <c r="J160" s="272">
        <v>478.00000000000006</v>
      </c>
      <c r="K160" s="271">
        <v>455.8</v>
      </c>
      <c r="L160" s="271">
        <v>436.7</v>
      </c>
      <c r="M160" s="271">
        <v>2.8184499999999999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148.1</v>
      </c>
      <c r="D161" s="272">
        <v>146.53333333333333</v>
      </c>
      <c r="E161" s="272">
        <v>143.56666666666666</v>
      </c>
      <c r="F161" s="272">
        <v>139.03333333333333</v>
      </c>
      <c r="G161" s="272">
        <v>136.06666666666666</v>
      </c>
      <c r="H161" s="272">
        <v>151.06666666666666</v>
      </c>
      <c r="I161" s="272">
        <v>154.0333333333333</v>
      </c>
      <c r="J161" s="272">
        <v>158.56666666666666</v>
      </c>
      <c r="K161" s="271">
        <v>149.5</v>
      </c>
      <c r="L161" s="271">
        <v>142</v>
      </c>
      <c r="M161" s="271">
        <v>8.7220399999999998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105.5</v>
      </c>
      <c r="D162" s="272">
        <v>104.61666666666667</v>
      </c>
      <c r="E162" s="272">
        <v>103.43333333333335</v>
      </c>
      <c r="F162" s="272">
        <v>101.36666666666667</v>
      </c>
      <c r="G162" s="272">
        <v>100.18333333333335</v>
      </c>
      <c r="H162" s="272">
        <v>106.68333333333335</v>
      </c>
      <c r="I162" s="272">
        <v>107.86666666666669</v>
      </c>
      <c r="J162" s="272">
        <v>109.93333333333335</v>
      </c>
      <c r="K162" s="271">
        <v>105.8</v>
      </c>
      <c r="L162" s="271">
        <v>102.55</v>
      </c>
      <c r="M162" s="271">
        <v>31.66741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290.10000000000002</v>
      </c>
      <c r="D163" s="272">
        <v>288.61666666666667</v>
      </c>
      <c r="E163" s="272">
        <v>285.88333333333333</v>
      </c>
      <c r="F163" s="272">
        <v>281.66666666666663</v>
      </c>
      <c r="G163" s="272">
        <v>278.93333333333328</v>
      </c>
      <c r="H163" s="272">
        <v>292.83333333333337</v>
      </c>
      <c r="I163" s="272">
        <v>295.56666666666672</v>
      </c>
      <c r="J163" s="272">
        <v>299.78333333333342</v>
      </c>
      <c r="K163" s="271">
        <v>291.35000000000002</v>
      </c>
      <c r="L163" s="271">
        <v>284.39999999999998</v>
      </c>
      <c r="M163" s="271">
        <v>6.5977399999999999</v>
      </c>
      <c r="N163" s="1"/>
      <c r="O163" s="1"/>
    </row>
    <row r="164" spans="1:15" ht="12.75" customHeight="1">
      <c r="A164" s="30">
        <v>154</v>
      </c>
      <c r="B164" s="281" t="s">
        <v>847</v>
      </c>
      <c r="C164" s="271">
        <v>1376.95</v>
      </c>
      <c r="D164" s="272">
        <v>1371.9333333333334</v>
      </c>
      <c r="E164" s="272">
        <v>1359.9666666666667</v>
      </c>
      <c r="F164" s="272">
        <v>1342.9833333333333</v>
      </c>
      <c r="G164" s="272">
        <v>1331.0166666666667</v>
      </c>
      <c r="H164" s="272">
        <v>1388.9166666666667</v>
      </c>
      <c r="I164" s="272">
        <v>1400.8833333333334</v>
      </c>
      <c r="J164" s="272">
        <v>1417.8666666666668</v>
      </c>
      <c r="K164" s="271">
        <v>1383.9</v>
      </c>
      <c r="L164" s="271">
        <v>1354.95</v>
      </c>
      <c r="M164" s="271">
        <v>9.4E-2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133.94999999999999</v>
      </c>
      <c r="D165" s="272">
        <v>133.4</v>
      </c>
      <c r="E165" s="272">
        <v>132.55000000000001</v>
      </c>
      <c r="F165" s="272">
        <v>131.15</v>
      </c>
      <c r="G165" s="272">
        <v>130.30000000000001</v>
      </c>
      <c r="H165" s="272">
        <v>134.80000000000001</v>
      </c>
      <c r="I165" s="272">
        <v>135.64999999999998</v>
      </c>
      <c r="J165" s="272">
        <v>137.05000000000001</v>
      </c>
      <c r="K165" s="271">
        <v>134.25</v>
      </c>
      <c r="L165" s="271">
        <v>132</v>
      </c>
      <c r="M165" s="271">
        <v>90.647819999999996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1655.6</v>
      </c>
      <c r="D166" s="272">
        <v>1665.1333333333332</v>
      </c>
      <c r="E166" s="272">
        <v>1625.5666666666664</v>
      </c>
      <c r="F166" s="272">
        <v>1595.5333333333331</v>
      </c>
      <c r="G166" s="272">
        <v>1555.9666666666662</v>
      </c>
      <c r="H166" s="272">
        <v>1695.1666666666665</v>
      </c>
      <c r="I166" s="272">
        <v>1734.7333333333331</v>
      </c>
      <c r="J166" s="272">
        <v>1764.7666666666667</v>
      </c>
      <c r="K166" s="271">
        <v>1704.7</v>
      </c>
      <c r="L166" s="271">
        <v>1635.1</v>
      </c>
      <c r="M166" s="271">
        <v>1.20346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34.549999999999997</v>
      </c>
      <c r="D167" s="272">
        <v>34.449999999999996</v>
      </c>
      <c r="E167" s="272">
        <v>34.099999999999994</v>
      </c>
      <c r="F167" s="272">
        <v>33.65</v>
      </c>
      <c r="G167" s="272">
        <v>33.299999999999997</v>
      </c>
      <c r="H167" s="272">
        <v>34.899999999999991</v>
      </c>
      <c r="I167" s="272">
        <v>35.25</v>
      </c>
      <c r="J167" s="272">
        <v>35.699999999999989</v>
      </c>
      <c r="K167" s="271">
        <v>34.799999999999997</v>
      </c>
      <c r="L167" s="271">
        <v>34</v>
      </c>
      <c r="M167" s="271">
        <v>86.929019999999994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3249.6</v>
      </c>
      <c r="D168" s="272">
        <v>3222.65</v>
      </c>
      <c r="E168" s="272">
        <v>3170.4</v>
      </c>
      <c r="F168" s="272">
        <v>3091.2</v>
      </c>
      <c r="G168" s="272">
        <v>3038.95</v>
      </c>
      <c r="H168" s="272">
        <v>3301.8500000000004</v>
      </c>
      <c r="I168" s="272">
        <v>3354.1000000000004</v>
      </c>
      <c r="J168" s="272">
        <v>3433.3000000000006</v>
      </c>
      <c r="K168" s="271">
        <v>3274.9</v>
      </c>
      <c r="L168" s="271">
        <v>3143.45</v>
      </c>
      <c r="M168" s="271">
        <v>0.27523999999999998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3293.05</v>
      </c>
      <c r="D169" s="272">
        <v>3287.7333333333336</v>
      </c>
      <c r="E169" s="272">
        <v>3240.0166666666673</v>
      </c>
      <c r="F169" s="272">
        <v>3186.9833333333336</v>
      </c>
      <c r="G169" s="272">
        <v>3139.2666666666673</v>
      </c>
      <c r="H169" s="272">
        <v>3340.7666666666673</v>
      </c>
      <c r="I169" s="272">
        <v>3388.4833333333336</v>
      </c>
      <c r="J169" s="272">
        <v>3441.5166666666673</v>
      </c>
      <c r="K169" s="271">
        <v>3335.45</v>
      </c>
      <c r="L169" s="271">
        <v>3234.7</v>
      </c>
      <c r="M169" s="271">
        <v>0.21031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121.8</v>
      </c>
      <c r="D170" s="272">
        <v>121.56666666666666</v>
      </c>
      <c r="E170" s="272">
        <v>120.33333333333333</v>
      </c>
      <c r="F170" s="272">
        <v>118.86666666666666</v>
      </c>
      <c r="G170" s="272">
        <v>117.63333333333333</v>
      </c>
      <c r="H170" s="272">
        <v>123.03333333333333</v>
      </c>
      <c r="I170" s="272">
        <v>124.26666666666668</v>
      </c>
      <c r="J170" s="272">
        <v>125.73333333333333</v>
      </c>
      <c r="K170" s="271">
        <v>122.8</v>
      </c>
      <c r="L170" s="271">
        <v>120.1</v>
      </c>
      <c r="M170" s="271">
        <v>1.4846600000000001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2341.6999999999998</v>
      </c>
      <c r="D171" s="272">
        <v>2344.5499999999997</v>
      </c>
      <c r="E171" s="272">
        <v>2310.0999999999995</v>
      </c>
      <c r="F171" s="272">
        <v>2278.4999999999995</v>
      </c>
      <c r="G171" s="272">
        <v>2244.0499999999993</v>
      </c>
      <c r="H171" s="272">
        <v>2376.1499999999996</v>
      </c>
      <c r="I171" s="272">
        <v>2410.5999999999995</v>
      </c>
      <c r="J171" s="272">
        <v>2442.1999999999998</v>
      </c>
      <c r="K171" s="271">
        <v>2379</v>
      </c>
      <c r="L171" s="271">
        <v>2312.9499999999998</v>
      </c>
      <c r="M171" s="271">
        <v>1.3365499999999999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1468</v>
      </c>
      <c r="D172" s="272">
        <v>1463.8666666666668</v>
      </c>
      <c r="E172" s="272">
        <v>1450.1833333333336</v>
      </c>
      <c r="F172" s="272">
        <v>1432.3666666666668</v>
      </c>
      <c r="G172" s="272">
        <v>1418.6833333333336</v>
      </c>
      <c r="H172" s="272">
        <v>1481.6833333333336</v>
      </c>
      <c r="I172" s="272">
        <v>1495.366666666667</v>
      </c>
      <c r="J172" s="272">
        <v>1513.1833333333336</v>
      </c>
      <c r="K172" s="271">
        <v>1477.55</v>
      </c>
      <c r="L172" s="271">
        <v>1446.05</v>
      </c>
      <c r="M172" s="271">
        <v>0.35409000000000002</v>
      </c>
      <c r="N172" s="1"/>
      <c r="O172" s="1"/>
    </row>
    <row r="173" spans="1:15" ht="12.75" customHeight="1">
      <c r="A173" s="30">
        <v>163</v>
      </c>
      <c r="B173" s="281" t="s">
        <v>848</v>
      </c>
      <c r="C173" s="271">
        <v>439.35</v>
      </c>
      <c r="D173" s="272">
        <v>438.25</v>
      </c>
      <c r="E173" s="272">
        <v>434.2</v>
      </c>
      <c r="F173" s="272">
        <v>429.05</v>
      </c>
      <c r="G173" s="272">
        <v>425</v>
      </c>
      <c r="H173" s="272">
        <v>443.4</v>
      </c>
      <c r="I173" s="272">
        <v>447.44999999999993</v>
      </c>
      <c r="J173" s="272">
        <v>452.59999999999997</v>
      </c>
      <c r="K173" s="271">
        <v>442.3</v>
      </c>
      <c r="L173" s="271">
        <v>433.1</v>
      </c>
      <c r="M173" s="271">
        <v>1.00895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372.45</v>
      </c>
      <c r="D174" s="272">
        <v>369.2833333333333</v>
      </c>
      <c r="E174" s="272">
        <v>364.56666666666661</v>
      </c>
      <c r="F174" s="272">
        <v>356.68333333333328</v>
      </c>
      <c r="G174" s="272">
        <v>351.96666666666658</v>
      </c>
      <c r="H174" s="272">
        <v>377.16666666666663</v>
      </c>
      <c r="I174" s="272">
        <v>381.88333333333333</v>
      </c>
      <c r="J174" s="272">
        <v>389.76666666666665</v>
      </c>
      <c r="K174" s="271">
        <v>374</v>
      </c>
      <c r="L174" s="271">
        <v>361.4</v>
      </c>
      <c r="M174" s="271">
        <v>7.97187</v>
      </c>
      <c r="N174" s="1"/>
      <c r="O174" s="1"/>
    </row>
    <row r="175" spans="1:15" ht="12.75" customHeight="1">
      <c r="A175" s="30">
        <v>165</v>
      </c>
      <c r="B175" s="281" t="s">
        <v>849</v>
      </c>
      <c r="C175" s="271">
        <v>1129</v>
      </c>
      <c r="D175" s="272">
        <v>1117.5166666666667</v>
      </c>
      <c r="E175" s="272">
        <v>1091.4833333333333</v>
      </c>
      <c r="F175" s="272">
        <v>1053.9666666666667</v>
      </c>
      <c r="G175" s="272">
        <v>1027.9333333333334</v>
      </c>
      <c r="H175" s="272">
        <v>1155.0333333333333</v>
      </c>
      <c r="I175" s="272">
        <v>1181.0666666666666</v>
      </c>
      <c r="J175" s="272">
        <v>1218.5833333333333</v>
      </c>
      <c r="K175" s="271">
        <v>1143.55</v>
      </c>
      <c r="L175" s="271">
        <v>1080</v>
      </c>
      <c r="M175" s="271">
        <v>0.49125000000000002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1106.3499999999999</v>
      </c>
      <c r="D176" s="272">
        <v>1107.3500000000001</v>
      </c>
      <c r="E176" s="272">
        <v>1097.0000000000002</v>
      </c>
      <c r="F176" s="272">
        <v>1087.6500000000001</v>
      </c>
      <c r="G176" s="272">
        <v>1077.3000000000002</v>
      </c>
      <c r="H176" s="272">
        <v>1116.7000000000003</v>
      </c>
      <c r="I176" s="272">
        <v>1127.0500000000002</v>
      </c>
      <c r="J176" s="272">
        <v>1136.4000000000003</v>
      </c>
      <c r="K176" s="271">
        <v>1117.7</v>
      </c>
      <c r="L176" s="271">
        <v>1098</v>
      </c>
      <c r="M176" s="271">
        <v>0.35904999999999998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522.20000000000005</v>
      </c>
      <c r="D177" s="272">
        <v>518.23333333333335</v>
      </c>
      <c r="E177" s="272">
        <v>511.9666666666667</v>
      </c>
      <c r="F177" s="272">
        <v>501.73333333333335</v>
      </c>
      <c r="G177" s="272">
        <v>495.4666666666667</v>
      </c>
      <c r="H177" s="272">
        <v>528.4666666666667</v>
      </c>
      <c r="I177" s="272">
        <v>534.73333333333335</v>
      </c>
      <c r="J177" s="272">
        <v>544.9666666666667</v>
      </c>
      <c r="K177" s="271">
        <v>524.5</v>
      </c>
      <c r="L177" s="271">
        <v>508</v>
      </c>
      <c r="M177" s="271">
        <v>1.3108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907.8</v>
      </c>
      <c r="D178" s="272">
        <v>900.51666666666677</v>
      </c>
      <c r="E178" s="272">
        <v>887.28333333333353</v>
      </c>
      <c r="F178" s="272">
        <v>866.76666666666677</v>
      </c>
      <c r="G178" s="272">
        <v>853.53333333333353</v>
      </c>
      <c r="H178" s="272">
        <v>921.03333333333353</v>
      </c>
      <c r="I178" s="272">
        <v>934.26666666666688</v>
      </c>
      <c r="J178" s="272">
        <v>954.78333333333353</v>
      </c>
      <c r="K178" s="271">
        <v>913.75</v>
      </c>
      <c r="L178" s="271">
        <v>880</v>
      </c>
      <c r="M178" s="271">
        <v>13.492800000000001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474.25</v>
      </c>
      <c r="D179" s="272">
        <v>473.88333333333338</v>
      </c>
      <c r="E179" s="272">
        <v>470.36666666666679</v>
      </c>
      <c r="F179" s="272">
        <v>466.48333333333341</v>
      </c>
      <c r="G179" s="272">
        <v>462.96666666666681</v>
      </c>
      <c r="H179" s="272">
        <v>477.76666666666677</v>
      </c>
      <c r="I179" s="272">
        <v>481.2833333333333</v>
      </c>
      <c r="J179" s="272">
        <v>485.16666666666674</v>
      </c>
      <c r="K179" s="271">
        <v>477.4</v>
      </c>
      <c r="L179" s="271">
        <v>470</v>
      </c>
      <c r="M179" s="271">
        <v>0.45199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1348.05</v>
      </c>
      <c r="D180" s="272">
        <v>1339.1499999999999</v>
      </c>
      <c r="E180" s="272">
        <v>1313.8999999999996</v>
      </c>
      <c r="F180" s="272">
        <v>1279.7499999999998</v>
      </c>
      <c r="G180" s="272">
        <v>1254.4999999999995</v>
      </c>
      <c r="H180" s="272">
        <v>1373.2999999999997</v>
      </c>
      <c r="I180" s="272">
        <v>1398.5500000000002</v>
      </c>
      <c r="J180" s="272">
        <v>1432.6999999999998</v>
      </c>
      <c r="K180" s="271">
        <v>1364.4</v>
      </c>
      <c r="L180" s="271">
        <v>1305</v>
      </c>
      <c r="M180" s="271">
        <v>3.7049799999999999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302</v>
      </c>
      <c r="D181" s="272">
        <v>304.2</v>
      </c>
      <c r="E181" s="272">
        <v>298.45</v>
      </c>
      <c r="F181" s="272">
        <v>294.89999999999998</v>
      </c>
      <c r="G181" s="272">
        <v>289.14999999999998</v>
      </c>
      <c r="H181" s="272">
        <v>307.75</v>
      </c>
      <c r="I181" s="272">
        <v>313.5</v>
      </c>
      <c r="J181" s="272">
        <v>317.05</v>
      </c>
      <c r="K181" s="271">
        <v>309.95</v>
      </c>
      <c r="L181" s="271">
        <v>300.64999999999998</v>
      </c>
      <c r="M181" s="271">
        <v>10.264329999999999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405.1</v>
      </c>
      <c r="D182" s="272">
        <v>403</v>
      </c>
      <c r="E182" s="272">
        <v>398.75</v>
      </c>
      <c r="F182" s="272">
        <v>392.4</v>
      </c>
      <c r="G182" s="272">
        <v>388.15</v>
      </c>
      <c r="H182" s="272">
        <v>409.35</v>
      </c>
      <c r="I182" s="272">
        <v>413.6</v>
      </c>
      <c r="J182" s="272">
        <v>419.95000000000005</v>
      </c>
      <c r="K182" s="271">
        <v>407.25</v>
      </c>
      <c r="L182" s="271">
        <v>396.65</v>
      </c>
      <c r="M182" s="271">
        <v>3.9649999999999999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1664.05</v>
      </c>
      <c r="D183" s="272">
        <v>1653.3833333333332</v>
      </c>
      <c r="E183" s="272">
        <v>1624.7666666666664</v>
      </c>
      <c r="F183" s="272">
        <v>1585.4833333333331</v>
      </c>
      <c r="G183" s="272">
        <v>1556.8666666666663</v>
      </c>
      <c r="H183" s="272">
        <v>1692.6666666666665</v>
      </c>
      <c r="I183" s="272">
        <v>1721.2833333333333</v>
      </c>
      <c r="J183" s="272">
        <v>1760.5666666666666</v>
      </c>
      <c r="K183" s="271">
        <v>1682</v>
      </c>
      <c r="L183" s="271">
        <v>1614.1</v>
      </c>
      <c r="M183" s="271">
        <v>10.034689999999999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556</v>
      </c>
      <c r="D184" s="272">
        <v>547.16666666666663</v>
      </c>
      <c r="E184" s="272">
        <v>534.38333333333321</v>
      </c>
      <c r="F184" s="272">
        <v>512.76666666666654</v>
      </c>
      <c r="G184" s="272">
        <v>499.98333333333312</v>
      </c>
      <c r="H184" s="272">
        <v>568.7833333333333</v>
      </c>
      <c r="I184" s="272">
        <v>581.56666666666683</v>
      </c>
      <c r="J184" s="272">
        <v>603.18333333333339</v>
      </c>
      <c r="K184" s="271">
        <v>559.95000000000005</v>
      </c>
      <c r="L184" s="271">
        <v>525.54999999999995</v>
      </c>
      <c r="M184" s="271">
        <v>4.4687200000000002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2178.15</v>
      </c>
      <c r="D185" s="272">
        <v>2183.0833333333335</v>
      </c>
      <c r="E185" s="272">
        <v>2136.166666666667</v>
      </c>
      <c r="F185" s="272">
        <v>2094.1833333333334</v>
      </c>
      <c r="G185" s="272">
        <v>2047.2666666666669</v>
      </c>
      <c r="H185" s="272">
        <v>2225.0666666666671</v>
      </c>
      <c r="I185" s="272">
        <v>2271.983333333334</v>
      </c>
      <c r="J185" s="272">
        <v>2313.9666666666672</v>
      </c>
      <c r="K185" s="271">
        <v>2230</v>
      </c>
      <c r="L185" s="271">
        <v>2141.1</v>
      </c>
      <c r="M185" s="271">
        <v>0.73538999999999999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878.25</v>
      </c>
      <c r="D186" s="272">
        <v>880.68333333333339</v>
      </c>
      <c r="E186" s="272">
        <v>866.41666666666674</v>
      </c>
      <c r="F186" s="272">
        <v>854.58333333333337</v>
      </c>
      <c r="G186" s="272">
        <v>840.31666666666672</v>
      </c>
      <c r="H186" s="272">
        <v>892.51666666666677</v>
      </c>
      <c r="I186" s="272">
        <v>906.78333333333342</v>
      </c>
      <c r="J186" s="272">
        <v>918.61666666666679</v>
      </c>
      <c r="K186" s="271">
        <v>894.95</v>
      </c>
      <c r="L186" s="271">
        <v>868.85</v>
      </c>
      <c r="M186" s="271">
        <v>3.1326000000000001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280.60000000000002</v>
      </c>
      <c r="D187" s="272">
        <v>283.53333333333336</v>
      </c>
      <c r="E187" s="272">
        <v>275.06666666666672</v>
      </c>
      <c r="F187" s="272">
        <v>269.53333333333336</v>
      </c>
      <c r="G187" s="272">
        <v>261.06666666666672</v>
      </c>
      <c r="H187" s="272">
        <v>289.06666666666672</v>
      </c>
      <c r="I187" s="272">
        <v>297.5333333333333</v>
      </c>
      <c r="J187" s="272">
        <v>303.06666666666672</v>
      </c>
      <c r="K187" s="271">
        <v>292</v>
      </c>
      <c r="L187" s="271">
        <v>278</v>
      </c>
      <c r="M187" s="271">
        <v>5.6156100000000002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3264.75</v>
      </c>
      <c r="D188" s="272">
        <v>3233.5333333333333</v>
      </c>
      <c r="E188" s="272">
        <v>3183.2666666666664</v>
      </c>
      <c r="F188" s="272">
        <v>3101.7833333333333</v>
      </c>
      <c r="G188" s="272">
        <v>3051.5166666666664</v>
      </c>
      <c r="H188" s="272">
        <v>3315.0166666666664</v>
      </c>
      <c r="I188" s="272">
        <v>3365.2833333333338</v>
      </c>
      <c r="J188" s="272">
        <v>3446.7666666666664</v>
      </c>
      <c r="K188" s="271">
        <v>3283.8</v>
      </c>
      <c r="L188" s="271">
        <v>3152.05</v>
      </c>
      <c r="M188" s="271">
        <v>1.0317799999999999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463.35</v>
      </c>
      <c r="D189" s="272">
        <v>457.66666666666669</v>
      </c>
      <c r="E189" s="272">
        <v>450.68333333333339</v>
      </c>
      <c r="F189" s="272">
        <v>438.01666666666671</v>
      </c>
      <c r="G189" s="272">
        <v>431.03333333333342</v>
      </c>
      <c r="H189" s="272">
        <v>470.33333333333337</v>
      </c>
      <c r="I189" s="272">
        <v>477.31666666666661</v>
      </c>
      <c r="J189" s="272">
        <v>489.98333333333335</v>
      </c>
      <c r="K189" s="271">
        <v>464.65</v>
      </c>
      <c r="L189" s="271">
        <v>445</v>
      </c>
      <c r="M189" s="271">
        <v>13.47026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727.45</v>
      </c>
      <c r="D190" s="272">
        <v>724.95000000000016</v>
      </c>
      <c r="E190" s="272">
        <v>717.5500000000003</v>
      </c>
      <c r="F190" s="272">
        <v>707.65000000000009</v>
      </c>
      <c r="G190" s="272">
        <v>700.25000000000023</v>
      </c>
      <c r="H190" s="272">
        <v>734.85000000000036</v>
      </c>
      <c r="I190" s="272">
        <v>742.25000000000023</v>
      </c>
      <c r="J190" s="272">
        <v>752.15000000000043</v>
      </c>
      <c r="K190" s="271">
        <v>732.35</v>
      </c>
      <c r="L190" s="271">
        <v>715.05</v>
      </c>
      <c r="M190" s="271">
        <v>13.204969999999999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85.95</v>
      </c>
      <c r="D191" s="272">
        <v>85.55</v>
      </c>
      <c r="E191" s="272">
        <v>84.75</v>
      </c>
      <c r="F191" s="272">
        <v>83.55</v>
      </c>
      <c r="G191" s="272">
        <v>82.75</v>
      </c>
      <c r="H191" s="272">
        <v>86.75</v>
      </c>
      <c r="I191" s="272">
        <v>87.549999999999983</v>
      </c>
      <c r="J191" s="272">
        <v>88.75</v>
      </c>
      <c r="K191" s="271">
        <v>86.35</v>
      </c>
      <c r="L191" s="271">
        <v>84.35</v>
      </c>
      <c r="M191" s="271">
        <v>3.2579899999999999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159.75</v>
      </c>
      <c r="D192" s="272">
        <v>159.66666666666666</v>
      </c>
      <c r="E192" s="272">
        <v>158.08333333333331</v>
      </c>
      <c r="F192" s="272">
        <v>156.41666666666666</v>
      </c>
      <c r="G192" s="272">
        <v>154.83333333333331</v>
      </c>
      <c r="H192" s="272">
        <v>161.33333333333331</v>
      </c>
      <c r="I192" s="272">
        <v>162.91666666666663</v>
      </c>
      <c r="J192" s="272">
        <v>164.58333333333331</v>
      </c>
      <c r="K192" s="271">
        <v>161.25</v>
      </c>
      <c r="L192" s="271">
        <v>158</v>
      </c>
      <c r="M192" s="271">
        <v>22.58764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238.6</v>
      </c>
      <c r="D193" s="272">
        <v>237.9</v>
      </c>
      <c r="E193" s="272">
        <v>235.8</v>
      </c>
      <c r="F193" s="272">
        <v>233</v>
      </c>
      <c r="G193" s="272">
        <v>230.9</v>
      </c>
      <c r="H193" s="272">
        <v>240.70000000000002</v>
      </c>
      <c r="I193" s="272">
        <v>242.79999999999998</v>
      </c>
      <c r="J193" s="272">
        <v>245.60000000000002</v>
      </c>
      <c r="K193" s="271">
        <v>240</v>
      </c>
      <c r="L193" s="271">
        <v>235.1</v>
      </c>
      <c r="M193" s="271">
        <v>2.8440300000000001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1248.8</v>
      </c>
      <c r="D194" s="272">
        <v>1250.1000000000001</v>
      </c>
      <c r="E194" s="272">
        <v>1235.7000000000003</v>
      </c>
      <c r="F194" s="272">
        <v>1222.6000000000001</v>
      </c>
      <c r="G194" s="272">
        <v>1208.2000000000003</v>
      </c>
      <c r="H194" s="272">
        <v>1263.2000000000003</v>
      </c>
      <c r="I194" s="272">
        <v>1277.6000000000004</v>
      </c>
      <c r="J194" s="272">
        <v>1290.7000000000003</v>
      </c>
      <c r="K194" s="271">
        <v>1264.5</v>
      </c>
      <c r="L194" s="271">
        <v>1237</v>
      </c>
      <c r="M194" s="271">
        <v>1.3895599999999999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917.5</v>
      </c>
      <c r="D195" s="272">
        <v>913.19999999999993</v>
      </c>
      <c r="E195" s="272">
        <v>904.39999999999986</v>
      </c>
      <c r="F195" s="272">
        <v>891.3</v>
      </c>
      <c r="G195" s="272">
        <v>882.49999999999989</v>
      </c>
      <c r="H195" s="272">
        <v>926.29999999999984</v>
      </c>
      <c r="I195" s="272">
        <v>935.0999999999998</v>
      </c>
      <c r="J195" s="272">
        <v>948.19999999999982</v>
      </c>
      <c r="K195" s="271">
        <v>922</v>
      </c>
      <c r="L195" s="271">
        <v>900.1</v>
      </c>
      <c r="M195" s="271">
        <v>49.748800000000003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2044.55</v>
      </c>
      <c r="D196" s="272">
        <v>2046.6333333333332</v>
      </c>
      <c r="E196" s="272">
        <v>2028.1166666666663</v>
      </c>
      <c r="F196" s="272">
        <v>2011.6833333333332</v>
      </c>
      <c r="G196" s="272">
        <v>1993.1666666666663</v>
      </c>
      <c r="H196" s="272">
        <v>2063.0666666666666</v>
      </c>
      <c r="I196" s="272">
        <v>2081.583333333333</v>
      </c>
      <c r="J196" s="272">
        <v>2098.0166666666664</v>
      </c>
      <c r="K196" s="271">
        <v>2065.15</v>
      </c>
      <c r="L196" s="271">
        <v>2030.2</v>
      </c>
      <c r="M196" s="271">
        <v>2.92021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1439.4</v>
      </c>
      <c r="D197" s="272">
        <v>1438</v>
      </c>
      <c r="E197" s="272">
        <v>1430</v>
      </c>
      <c r="F197" s="272">
        <v>1420.6</v>
      </c>
      <c r="G197" s="272">
        <v>1412.6</v>
      </c>
      <c r="H197" s="272">
        <v>1447.4</v>
      </c>
      <c r="I197" s="272">
        <v>1455.4</v>
      </c>
      <c r="J197" s="272">
        <v>1464.8000000000002</v>
      </c>
      <c r="K197" s="271">
        <v>1446</v>
      </c>
      <c r="L197" s="271">
        <v>1428.6</v>
      </c>
      <c r="M197" s="271">
        <v>43.265889999999999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560.95000000000005</v>
      </c>
      <c r="D198" s="272">
        <v>560.01666666666677</v>
      </c>
      <c r="E198" s="272">
        <v>555.03333333333353</v>
      </c>
      <c r="F198" s="272">
        <v>549.11666666666679</v>
      </c>
      <c r="G198" s="272">
        <v>544.13333333333355</v>
      </c>
      <c r="H198" s="272">
        <v>565.93333333333351</v>
      </c>
      <c r="I198" s="272">
        <v>570.91666666666686</v>
      </c>
      <c r="J198" s="272">
        <v>576.83333333333348</v>
      </c>
      <c r="K198" s="271">
        <v>565</v>
      </c>
      <c r="L198" s="271">
        <v>554.1</v>
      </c>
      <c r="M198" s="271">
        <v>25.822279999999999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74.45</v>
      </c>
      <c r="D199" s="272">
        <v>73.300000000000011</v>
      </c>
      <c r="E199" s="272">
        <v>70.200000000000017</v>
      </c>
      <c r="F199" s="272">
        <v>65.95</v>
      </c>
      <c r="G199" s="272">
        <v>62.850000000000009</v>
      </c>
      <c r="H199" s="272">
        <v>77.550000000000026</v>
      </c>
      <c r="I199" s="272">
        <v>80.65000000000002</v>
      </c>
      <c r="J199" s="272">
        <v>84.900000000000034</v>
      </c>
      <c r="K199" s="271">
        <v>76.400000000000006</v>
      </c>
      <c r="L199" s="271">
        <v>69.05</v>
      </c>
      <c r="M199" s="271">
        <v>254.74457000000001</v>
      </c>
      <c r="N199" s="1"/>
      <c r="O199" s="1"/>
    </row>
    <row r="200" spans="1:15" ht="12.75" customHeight="1">
      <c r="A200" s="30">
        <v>190</v>
      </c>
      <c r="B200" s="281" t="s">
        <v>850</v>
      </c>
      <c r="C200" s="271">
        <v>3465.2</v>
      </c>
      <c r="D200" s="272">
        <v>3462.6833333333329</v>
      </c>
      <c r="E200" s="272">
        <v>3404.5666666666657</v>
      </c>
      <c r="F200" s="272">
        <v>3343.9333333333329</v>
      </c>
      <c r="G200" s="272">
        <v>3285.8166666666657</v>
      </c>
      <c r="H200" s="272">
        <v>3523.3166666666657</v>
      </c>
      <c r="I200" s="272">
        <v>3581.4333333333334</v>
      </c>
      <c r="J200" s="272">
        <v>3642.0666666666657</v>
      </c>
      <c r="K200" s="271">
        <v>3520.8</v>
      </c>
      <c r="L200" s="271">
        <v>3402.05</v>
      </c>
      <c r="M200" s="271">
        <v>0.12144000000000001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1004.85</v>
      </c>
      <c r="D201" s="272">
        <v>1001.3666666666667</v>
      </c>
      <c r="E201" s="272">
        <v>988.48333333333335</v>
      </c>
      <c r="F201" s="272">
        <v>972.11666666666667</v>
      </c>
      <c r="G201" s="272">
        <v>959.23333333333335</v>
      </c>
      <c r="H201" s="272">
        <v>1017.7333333333333</v>
      </c>
      <c r="I201" s="272">
        <v>1030.6166666666668</v>
      </c>
      <c r="J201" s="272">
        <v>1046.9833333333333</v>
      </c>
      <c r="K201" s="271">
        <v>1014.25</v>
      </c>
      <c r="L201" s="271">
        <v>985</v>
      </c>
      <c r="M201" s="271">
        <v>4.9942399999999996</v>
      </c>
      <c r="N201" s="1"/>
      <c r="O201" s="1"/>
    </row>
    <row r="202" spans="1:15" ht="12.75" customHeight="1">
      <c r="A202" s="30">
        <v>192</v>
      </c>
      <c r="B202" s="281" t="s">
        <v>795</v>
      </c>
      <c r="C202" s="271">
        <v>17.45</v>
      </c>
      <c r="D202" s="272">
        <v>17.566666666666666</v>
      </c>
      <c r="E202" s="272">
        <v>16.533333333333331</v>
      </c>
      <c r="F202" s="272">
        <v>15.616666666666664</v>
      </c>
      <c r="G202" s="272">
        <v>14.583333333333329</v>
      </c>
      <c r="H202" s="272">
        <v>18.483333333333334</v>
      </c>
      <c r="I202" s="272">
        <v>19.516666666666673</v>
      </c>
      <c r="J202" s="272">
        <v>20.433333333333337</v>
      </c>
      <c r="K202" s="271">
        <v>18.600000000000001</v>
      </c>
      <c r="L202" s="271">
        <v>16.649999999999999</v>
      </c>
      <c r="M202" s="271">
        <v>211.81843000000001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1003.6</v>
      </c>
      <c r="D203" s="272">
        <v>998.15</v>
      </c>
      <c r="E203" s="272">
        <v>980.3</v>
      </c>
      <c r="F203" s="272">
        <v>957</v>
      </c>
      <c r="G203" s="272">
        <v>939.15</v>
      </c>
      <c r="H203" s="272">
        <v>1021.4499999999999</v>
      </c>
      <c r="I203" s="272">
        <v>1039.3000000000002</v>
      </c>
      <c r="J203" s="272">
        <v>1062.5999999999999</v>
      </c>
      <c r="K203" s="271">
        <v>1016</v>
      </c>
      <c r="L203" s="271">
        <v>974.85</v>
      </c>
      <c r="M203" s="271">
        <v>0.2727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1343.5</v>
      </c>
      <c r="D204" s="272">
        <v>1326.3333333333333</v>
      </c>
      <c r="E204" s="272">
        <v>1305.1666666666665</v>
      </c>
      <c r="F204" s="272">
        <v>1266.8333333333333</v>
      </c>
      <c r="G204" s="272">
        <v>1245.6666666666665</v>
      </c>
      <c r="H204" s="272">
        <v>1364.6666666666665</v>
      </c>
      <c r="I204" s="272">
        <v>1385.833333333333</v>
      </c>
      <c r="J204" s="272">
        <v>1424.1666666666665</v>
      </c>
      <c r="K204" s="271">
        <v>1347.5</v>
      </c>
      <c r="L204" s="271">
        <v>1288</v>
      </c>
      <c r="M204" s="271">
        <v>10.11777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103.05</v>
      </c>
      <c r="D205" s="272">
        <v>103.11666666666667</v>
      </c>
      <c r="E205" s="272">
        <v>101.73333333333335</v>
      </c>
      <c r="F205" s="272">
        <v>100.41666666666667</v>
      </c>
      <c r="G205" s="272">
        <v>99.033333333333346</v>
      </c>
      <c r="H205" s="272">
        <v>104.43333333333335</v>
      </c>
      <c r="I205" s="272">
        <v>105.81666666666668</v>
      </c>
      <c r="J205" s="272">
        <v>107.13333333333335</v>
      </c>
      <c r="K205" s="271">
        <v>104.5</v>
      </c>
      <c r="L205" s="271">
        <v>101.8</v>
      </c>
      <c r="M205" s="271">
        <v>6.8998400000000002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2827.05</v>
      </c>
      <c r="D206" s="272">
        <v>2806.7000000000003</v>
      </c>
      <c r="E206" s="272">
        <v>2781.4500000000007</v>
      </c>
      <c r="F206" s="272">
        <v>2735.8500000000004</v>
      </c>
      <c r="G206" s="272">
        <v>2710.6000000000008</v>
      </c>
      <c r="H206" s="272">
        <v>2852.3000000000006</v>
      </c>
      <c r="I206" s="272">
        <v>2877.5499999999997</v>
      </c>
      <c r="J206" s="272">
        <v>2923.1500000000005</v>
      </c>
      <c r="K206" s="271">
        <v>2831.95</v>
      </c>
      <c r="L206" s="271">
        <v>2761.1</v>
      </c>
      <c r="M206" s="271">
        <v>3.3920300000000001</v>
      </c>
      <c r="N206" s="1"/>
      <c r="O206" s="1"/>
    </row>
    <row r="207" spans="1:15" ht="12.75" customHeight="1">
      <c r="A207" s="30">
        <v>197</v>
      </c>
      <c r="B207" s="281" t="s">
        <v>786</v>
      </c>
      <c r="C207" s="271">
        <v>324.45</v>
      </c>
      <c r="D207" s="272">
        <v>321.40000000000003</v>
      </c>
      <c r="E207" s="272">
        <v>310.00000000000006</v>
      </c>
      <c r="F207" s="272">
        <v>295.55</v>
      </c>
      <c r="G207" s="272">
        <v>284.15000000000003</v>
      </c>
      <c r="H207" s="272">
        <v>335.85000000000008</v>
      </c>
      <c r="I207" s="272">
        <v>347.25000000000006</v>
      </c>
      <c r="J207" s="272">
        <v>361.7000000000001</v>
      </c>
      <c r="K207" s="271">
        <v>332.8</v>
      </c>
      <c r="L207" s="271">
        <v>306.95</v>
      </c>
      <c r="M207" s="271">
        <v>3.8494299999999999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430.2</v>
      </c>
      <c r="D208" s="272">
        <v>427.08333333333331</v>
      </c>
      <c r="E208" s="272">
        <v>421.16666666666663</v>
      </c>
      <c r="F208" s="272">
        <v>412.13333333333333</v>
      </c>
      <c r="G208" s="272">
        <v>406.21666666666664</v>
      </c>
      <c r="H208" s="272">
        <v>436.11666666666662</v>
      </c>
      <c r="I208" s="272">
        <v>442.03333333333325</v>
      </c>
      <c r="J208" s="272">
        <v>451.06666666666661</v>
      </c>
      <c r="K208" s="271">
        <v>433</v>
      </c>
      <c r="L208" s="271">
        <v>418.05</v>
      </c>
      <c r="M208" s="271">
        <v>77.164569999999998</v>
      </c>
      <c r="N208" s="1"/>
      <c r="O208" s="1"/>
    </row>
    <row r="209" spans="1:15" ht="12.75" customHeight="1">
      <c r="A209" s="30">
        <v>199</v>
      </c>
      <c r="B209" s="281" t="s">
        <v>796</v>
      </c>
      <c r="C209" s="271">
        <v>1494.85</v>
      </c>
      <c r="D209" s="272">
        <v>1505.9166666666667</v>
      </c>
      <c r="E209" s="272">
        <v>1469.9333333333334</v>
      </c>
      <c r="F209" s="272">
        <v>1445.0166666666667</v>
      </c>
      <c r="G209" s="272">
        <v>1409.0333333333333</v>
      </c>
      <c r="H209" s="272">
        <v>1530.8333333333335</v>
      </c>
      <c r="I209" s="272">
        <v>1566.8166666666666</v>
      </c>
      <c r="J209" s="272">
        <v>1591.7333333333336</v>
      </c>
      <c r="K209" s="271">
        <v>1541.9</v>
      </c>
      <c r="L209" s="271">
        <v>1481</v>
      </c>
      <c r="M209" s="271">
        <v>1.6653100000000001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2289.1999999999998</v>
      </c>
      <c r="D210" s="272">
        <v>2272.8833333333332</v>
      </c>
      <c r="E210" s="272">
        <v>2231.3166666666666</v>
      </c>
      <c r="F210" s="272">
        <v>2173.4333333333334</v>
      </c>
      <c r="G210" s="272">
        <v>2131.8666666666668</v>
      </c>
      <c r="H210" s="272">
        <v>2330.7666666666664</v>
      </c>
      <c r="I210" s="272">
        <v>2372.333333333333</v>
      </c>
      <c r="J210" s="272">
        <v>2430.2166666666662</v>
      </c>
      <c r="K210" s="271">
        <v>2314.4499999999998</v>
      </c>
      <c r="L210" s="271">
        <v>2215</v>
      </c>
      <c r="M210" s="271">
        <v>12.193339999999999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118.85</v>
      </c>
      <c r="D211" s="272">
        <v>117.53333333333335</v>
      </c>
      <c r="E211" s="272">
        <v>113.36666666666669</v>
      </c>
      <c r="F211" s="272">
        <v>107.88333333333334</v>
      </c>
      <c r="G211" s="272">
        <v>103.71666666666668</v>
      </c>
      <c r="H211" s="272">
        <v>123.01666666666669</v>
      </c>
      <c r="I211" s="272">
        <v>127.18333333333335</v>
      </c>
      <c r="J211" s="272">
        <v>132.66666666666669</v>
      </c>
      <c r="K211" s="271">
        <v>121.7</v>
      </c>
      <c r="L211" s="271">
        <v>112.05</v>
      </c>
      <c r="M211" s="271">
        <v>79.857460000000003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239.8</v>
      </c>
      <c r="D212" s="272">
        <v>238.86666666666667</v>
      </c>
      <c r="E212" s="272">
        <v>236.28333333333336</v>
      </c>
      <c r="F212" s="272">
        <v>232.76666666666668</v>
      </c>
      <c r="G212" s="272">
        <v>230.18333333333337</v>
      </c>
      <c r="H212" s="272">
        <v>242.38333333333335</v>
      </c>
      <c r="I212" s="272">
        <v>244.96666666666667</v>
      </c>
      <c r="J212" s="272">
        <v>248.48333333333335</v>
      </c>
      <c r="K212" s="271">
        <v>241.45</v>
      </c>
      <c r="L212" s="271">
        <v>235.35</v>
      </c>
      <c r="M212" s="271">
        <v>25.71659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2575.8000000000002</v>
      </c>
      <c r="D213" s="272">
        <v>2577.9</v>
      </c>
      <c r="E213" s="272">
        <v>2547.9</v>
      </c>
      <c r="F213" s="272">
        <v>2520</v>
      </c>
      <c r="G213" s="272">
        <v>2490</v>
      </c>
      <c r="H213" s="272">
        <v>2605.8000000000002</v>
      </c>
      <c r="I213" s="272">
        <v>2635.8</v>
      </c>
      <c r="J213" s="272">
        <v>2663.7000000000003</v>
      </c>
      <c r="K213" s="271">
        <v>2607.9</v>
      </c>
      <c r="L213" s="271">
        <v>2550</v>
      </c>
      <c r="M213" s="271">
        <v>14.50034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284.7</v>
      </c>
      <c r="D214" s="272">
        <v>283.38333333333338</v>
      </c>
      <c r="E214" s="272">
        <v>279.76666666666677</v>
      </c>
      <c r="F214" s="272">
        <v>274.83333333333337</v>
      </c>
      <c r="G214" s="272">
        <v>271.21666666666675</v>
      </c>
      <c r="H214" s="272">
        <v>288.31666666666678</v>
      </c>
      <c r="I214" s="272">
        <v>291.93333333333345</v>
      </c>
      <c r="J214" s="272">
        <v>296.86666666666679</v>
      </c>
      <c r="K214" s="271">
        <v>287</v>
      </c>
      <c r="L214" s="271">
        <v>278.45</v>
      </c>
      <c r="M214" s="271">
        <v>7.1398599999999997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3634.1</v>
      </c>
      <c r="D215" s="272">
        <v>3610.7000000000003</v>
      </c>
      <c r="E215" s="272">
        <v>3523.4000000000005</v>
      </c>
      <c r="F215" s="272">
        <v>3412.7000000000003</v>
      </c>
      <c r="G215" s="272">
        <v>3325.4000000000005</v>
      </c>
      <c r="H215" s="272">
        <v>3721.4000000000005</v>
      </c>
      <c r="I215" s="272">
        <v>3808.7000000000007</v>
      </c>
      <c r="J215" s="272">
        <v>3919.4000000000005</v>
      </c>
      <c r="K215" s="271">
        <v>3698</v>
      </c>
      <c r="L215" s="271">
        <v>3500</v>
      </c>
      <c r="M215" s="271">
        <v>0.49058000000000002</v>
      </c>
      <c r="N215" s="1"/>
      <c r="O215" s="1"/>
    </row>
    <row r="216" spans="1:15" ht="12.75" customHeight="1">
      <c r="A216" s="30">
        <v>206</v>
      </c>
      <c r="B216" s="281" t="s">
        <v>797</v>
      </c>
      <c r="C216" s="271">
        <v>957.4</v>
      </c>
      <c r="D216" s="272">
        <v>957.58333333333337</v>
      </c>
      <c r="E216" s="272">
        <v>939.16666666666674</v>
      </c>
      <c r="F216" s="272">
        <v>920.93333333333339</v>
      </c>
      <c r="G216" s="272">
        <v>902.51666666666677</v>
      </c>
      <c r="H216" s="272">
        <v>975.81666666666672</v>
      </c>
      <c r="I216" s="272">
        <v>994.23333333333346</v>
      </c>
      <c r="J216" s="272">
        <v>1012.4666666666667</v>
      </c>
      <c r="K216" s="271">
        <v>976</v>
      </c>
      <c r="L216" s="271">
        <v>939.35</v>
      </c>
      <c r="M216" s="271">
        <v>2.2860999999999998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42768.15</v>
      </c>
      <c r="D217" s="272">
        <v>42624.566666666673</v>
      </c>
      <c r="E217" s="272">
        <v>42199.083333333343</v>
      </c>
      <c r="F217" s="272">
        <v>41630.01666666667</v>
      </c>
      <c r="G217" s="272">
        <v>41204.53333333334</v>
      </c>
      <c r="H217" s="272">
        <v>43193.633333333346</v>
      </c>
      <c r="I217" s="272">
        <v>43619.116666666669</v>
      </c>
      <c r="J217" s="272">
        <v>44188.183333333349</v>
      </c>
      <c r="K217" s="271">
        <v>43050.05</v>
      </c>
      <c r="L217" s="271">
        <v>42055.5</v>
      </c>
      <c r="M217" s="271">
        <v>3.5580000000000001E-2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39.9</v>
      </c>
      <c r="D218" s="272">
        <v>39.733333333333327</v>
      </c>
      <c r="E218" s="272">
        <v>39.066666666666656</v>
      </c>
      <c r="F218" s="272">
        <v>38.233333333333327</v>
      </c>
      <c r="G218" s="272">
        <v>37.566666666666656</v>
      </c>
      <c r="H218" s="272">
        <v>40.566666666666656</v>
      </c>
      <c r="I218" s="272">
        <v>41.233333333333327</v>
      </c>
      <c r="J218" s="272">
        <v>42.066666666666656</v>
      </c>
      <c r="K218" s="271">
        <v>40.4</v>
      </c>
      <c r="L218" s="271">
        <v>38.9</v>
      </c>
      <c r="M218" s="271">
        <v>23.907689999999999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2366</v>
      </c>
      <c r="D219" s="272">
        <v>2361.6666666666665</v>
      </c>
      <c r="E219" s="272">
        <v>2344.333333333333</v>
      </c>
      <c r="F219" s="272">
        <v>2322.6666666666665</v>
      </c>
      <c r="G219" s="272">
        <v>2305.333333333333</v>
      </c>
      <c r="H219" s="272">
        <v>2383.333333333333</v>
      </c>
      <c r="I219" s="272">
        <v>2400.6666666666661</v>
      </c>
      <c r="J219" s="272">
        <v>2422.333333333333</v>
      </c>
      <c r="K219" s="271">
        <v>2379</v>
      </c>
      <c r="L219" s="271">
        <v>2340</v>
      </c>
      <c r="M219" s="271">
        <v>22.024460000000001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855.85</v>
      </c>
      <c r="D220" s="272">
        <v>854.61666666666667</v>
      </c>
      <c r="E220" s="272">
        <v>848.23333333333335</v>
      </c>
      <c r="F220" s="272">
        <v>840.61666666666667</v>
      </c>
      <c r="G220" s="272">
        <v>834.23333333333335</v>
      </c>
      <c r="H220" s="272">
        <v>862.23333333333335</v>
      </c>
      <c r="I220" s="272">
        <v>868.61666666666679</v>
      </c>
      <c r="J220" s="272">
        <v>876.23333333333335</v>
      </c>
      <c r="K220" s="271">
        <v>861</v>
      </c>
      <c r="L220" s="271">
        <v>847</v>
      </c>
      <c r="M220" s="271">
        <v>77.551339999999996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1258.45</v>
      </c>
      <c r="D221" s="272">
        <v>1249.1499999999999</v>
      </c>
      <c r="E221" s="272">
        <v>1229.2999999999997</v>
      </c>
      <c r="F221" s="272">
        <v>1200.1499999999999</v>
      </c>
      <c r="G221" s="272">
        <v>1180.2999999999997</v>
      </c>
      <c r="H221" s="272">
        <v>1278.2999999999997</v>
      </c>
      <c r="I221" s="272">
        <v>1298.1499999999996</v>
      </c>
      <c r="J221" s="272">
        <v>1327.2999999999997</v>
      </c>
      <c r="K221" s="271">
        <v>1269</v>
      </c>
      <c r="L221" s="271">
        <v>1220</v>
      </c>
      <c r="M221" s="271">
        <v>4.6982699999999999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582.04999999999995</v>
      </c>
      <c r="D222" s="272">
        <v>582.18333333333328</v>
      </c>
      <c r="E222" s="272">
        <v>576.36666666666656</v>
      </c>
      <c r="F222" s="272">
        <v>570.68333333333328</v>
      </c>
      <c r="G222" s="272">
        <v>564.86666666666656</v>
      </c>
      <c r="H222" s="272">
        <v>587.86666666666656</v>
      </c>
      <c r="I222" s="272">
        <v>593.68333333333339</v>
      </c>
      <c r="J222" s="272">
        <v>599.36666666666656</v>
      </c>
      <c r="K222" s="271">
        <v>588</v>
      </c>
      <c r="L222" s="271">
        <v>576.5</v>
      </c>
      <c r="M222" s="271">
        <v>5.9724599999999999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488.65</v>
      </c>
      <c r="D223" s="272">
        <v>487.59999999999997</v>
      </c>
      <c r="E223" s="272">
        <v>481.44999999999993</v>
      </c>
      <c r="F223" s="272">
        <v>474.24999999999994</v>
      </c>
      <c r="G223" s="272">
        <v>468.09999999999991</v>
      </c>
      <c r="H223" s="272">
        <v>494.79999999999995</v>
      </c>
      <c r="I223" s="272">
        <v>500.94999999999993</v>
      </c>
      <c r="J223" s="272">
        <v>508.15</v>
      </c>
      <c r="K223" s="271">
        <v>493.75</v>
      </c>
      <c r="L223" s="271">
        <v>480.4</v>
      </c>
      <c r="M223" s="271">
        <v>3.43093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45.1</v>
      </c>
      <c r="D224" s="272">
        <v>44.6</v>
      </c>
      <c r="E224" s="272">
        <v>43.7</v>
      </c>
      <c r="F224" s="272">
        <v>42.300000000000004</v>
      </c>
      <c r="G224" s="272">
        <v>41.400000000000006</v>
      </c>
      <c r="H224" s="272">
        <v>46</v>
      </c>
      <c r="I224" s="272">
        <v>46.899999999999991</v>
      </c>
      <c r="J224" s="272">
        <v>48.3</v>
      </c>
      <c r="K224" s="271">
        <v>45.5</v>
      </c>
      <c r="L224" s="271">
        <v>43.2</v>
      </c>
      <c r="M224" s="271">
        <v>166.99198999999999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48.65</v>
      </c>
      <c r="D225" s="272">
        <v>47.85</v>
      </c>
      <c r="E225" s="272">
        <v>46.85</v>
      </c>
      <c r="F225" s="272">
        <v>45.05</v>
      </c>
      <c r="G225" s="272">
        <v>44.05</v>
      </c>
      <c r="H225" s="272">
        <v>49.650000000000006</v>
      </c>
      <c r="I225" s="272">
        <v>50.650000000000006</v>
      </c>
      <c r="J225" s="272">
        <v>52.45000000000001</v>
      </c>
      <c r="K225" s="271">
        <v>48.85</v>
      </c>
      <c r="L225" s="271">
        <v>46.05</v>
      </c>
      <c r="M225" s="271">
        <v>460.97813000000002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68.349999999999994</v>
      </c>
      <c r="D226" s="272">
        <v>67.183333333333337</v>
      </c>
      <c r="E226" s="272">
        <v>64.616666666666674</v>
      </c>
      <c r="F226" s="272">
        <v>60.88333333333334</v>
      </c>
      <c r="G226" s="272">
        <v>58.316666666666677</v>
      </c>
      <c r="H226" s="272">
        <v>70.916666666666671</v>
      </c>
      <c r="I226" s="272">
        <v>73.483333333333334</v>
      </c>
      <c r="J226" s="272">
        <v>77.216666666666669</v>
      </c>
      <c r="K226" s="271">
        <v>69.75</v>
      </c>
      <c r="L226" s="271">
        <v>63.45</v>
      </c>
      <c r="M226" s="271">
        <v>160.72728000000001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1038.6500000000001</v>
      </c>
      <c r="D227" s="272">
        <v>1036.1833333333334</v>
      </c>
      <c r="E227" s="272">
        <v>1013.4666666666667</v>
      </c>
      <c r="F227" s="272">
        <v>988.2833333333333</v>
      </c>
      <c r="G227" s="272">
        <v>965.56666666666661</v>
      </c>
      <c r="H227" s="272">
        <v>1061.3666666666668</v>
      </c>
      <c r="I227" s="272">
        <v>1084.0833333333335</v>
      </c>
      <c r="J227" s="272">
        <v>1109.2666666666669</v>
      </c>
      <c r="K227" s="271">
        <v>1058.9000000000001</v>
      </c>
      <c r="L227" s="271">
        <v>1011</v>
      </c>
      <c r="M227" s="271">
        <v>0.12822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341.3</v>
      </c>
      <c r="D228" s="272">
        <v>339.65000000000003</v>
      </c>
      <c r="E228" s="272">
        <v>334.60000000000008</v>
      </c>
      <c r="F228" s="272">
        <v>327.90000000000003</v>
      </c>
      <c r="G228" s="272">
        <v>322.85000000000008</v>
      </c>
      <c r="H228" s="272">
        <v>346.35000000000008</v>
      </c>
      <c r="I228" s="272">
        <v>351.40000000000003</v>
      </c>
      <c r="J228" s="272">
        <v>358.10000000000008</v>
      </c>
      <c r="K228" s="271">
        <v>344.7</v>
      </c>
      <c r="L228" s="271">
        <v>332.95</v>
      </c>
      <c r="M228" s="271">
        <v>7.5687499999999996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1668.85</v>
      </c>
      <c r="D229" s="272">
        <v>1656.75</v>
      </c>
      <c r="E229" s="272">
        <v>1642.1</v>
      </c>
      <c r="F229" s="272">
        <v>1615.35</v>
      </c>
      <c r="G229" s="272">
        <v>1600.6999999999998</v>
      </c>
      <c r="H229" s="272">
        <v>1683.5</v>
      </c>
      <c r="I229" s="272">
        <v>1698.15</v>
      </c>
      <c r="J229" s="272">
        <v>1724.9</v>
      </c>
      <c r="K229" s="271">
        <v>1671.4</v>
      </c>
      <c r="L229" s="271">
        <v>1630</v>
      </c>
      <c r="M229" s="271">
        <v>0.12520999999999999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235.65</v>
      </c>
      <c r="D230" s="272">
        <v>236.54999999999998</v>
      </c>
      <c r="E230" s="272">
        <v>232.09999999999997</v>
      </c>
      <c r="F230" s="272">
        <v>228.54999999999998</v>
      </c>
      <c r="G230" s="272">
        <v>224.09999999999997</v>
      </c>
      <c r="H230" s="272">
        <v>240.09999999999997</v>
      </c>
      <c r="I230" s="272">
        <v>244.54999999999995</v>
      </c>
      <c r="J230" s="272">
        <v>248.09999999999997</v>
      </c>
      <c r="K230" s="271">
        <v>241</v>
      </c>
      <c r="L230" s="271">
        <v>233</v>
      </c>
      <c r="M230" s="271">
        <v>8.9919600000000006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40.549999999999997</v>
      </c>
      <c r="D231" s="272">
        <v>40.266666666666666</v>
      </c>
      <c r="E231" s="272">
        <v>39.733333333333334</v>
      </c>
      <c r="F231" s="272">
        <v>38.916666666666671</v>
      </c>
      <c r="G231" s="272">
        <v>38.38333333333334</v>
      </c>
      <c r="H231" s="272">
        <v>41.083333333333329</v>
      </c>
      <c r="I231" s="272">
        <v>41.61666666666666</v>
      </c>
      <c r="J231" s="272">
        <v>42.433333333333323</v>
      </c>
      <c r="K231" s="271">
        <v>40.799999999999997</v>
      </c>
      <c r="L231" s="271">
        <v>39.450000000000003</v>
      </c>
      <c r="M231" s="271">
        <v>13.50642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313.55</v>
      </c>
      <c r="D232" s="272">
        <v>312.45</v>
      </c>
      <c r="E232" s="272">
        <v>309.95</v>
      </c>
      <c r="F232" s="272">
        <v>306.35000000000002</v>
      </c>
      <c r="G232" s="272">
        <v>303.85000000000002</v>
      </c>
      <c r="H232" s="272">
        <v>316.04999999999995</v>
      </c>
      <c r="I232" s="272">
        <v>318.54999999999995</v>
      </c>
      <c r="J232" s="272">
        <v>322.14999999999992</v>
      </c>
      <c r="K232" s="271">
        <v>314.95</v>
      </c>
      <c r="L232" s="271">
        <v>308.85000000000002</v>
      </c>
      <c r="M232" s="271">
        <v>113.614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112.7</v>
      </c>
      <c r="D233" s="272">
        <v>112.7</v>
      </c>
      <c r="E233" s="272">
        <v>110.7</v>
      </c>
      <c r="F233" s="272">
        <v>108.7</v>
      </c>
      <c r="G233" s="272">
        <v>106.7</v>
      </c>
      <c r="H233" s="272">
        <v>114.7</v>
      </c>
      <c r="I233" s="272">
        <v>116.7</v>
      </c>
      <c r="J233" s="272">
        <v>118.7</v>
      </c>
      <c r="K233" s="271">
        <v>114.7</v>
      </c>
      <c r="L233" s="271">
        <v>110.7</v>
      </c>
      <c r="M233" s="271">
        <v>5.1146200000000004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217.6</v>
      </c>
      <c r="D234" s="272">
        <v>212.91666666666666</v>
      </c>
      <c r="E234" s="272">
        <v>206.93333333333331</v>
      </c>
      <c r="F234" s="272">
        <v>196.26666666666665</v>
      </c>
      <c r="G234" s="272">
        <v>190.2833333333333</v>
      </c>
      <c r="H234" s="272">
        <v>223.58333333333331</v>
      </c>
      <c r="I234" s="272">
        <v>229.56666666666666</v>
      </c>
      <c r="J234" s="272">
        <v>240.23333333333332</v>
      </c>
      <c r="K234" s="271">
        <v>218.9</v>
      </c>
      <c r="L234" s="271">
        <v>202.25</v>
      </c>
      <c r="M234" s="271">
        <v>57.89631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134.55000000000001</v>
      </c>
      <c r="D235" s="272">
        <v>132.63333333333333</v>
      </c>
      <c r="E235" s="272">
        <v>129.81666666666666</v>
      </c>
      <c r="F235" s="272">
        <v>125.08333333333334</v>
      </c>
      <c r="G235" s="272">
        <v>122.26666666666668</v>
      </c>
      <c r="H235" s="272">
        <v>137.36666666666665</v>
      </c>
      <c r="I235" s="272">
        <v>140.18333333333331</v>
      </c>
      <c r="J235" s="272">
        <v>144.91666666666663</v>
      </c>
      <c r="K235" s="271">
        <v>135.44999999999999</v>
      </c>
      <c r="L235" s="271">
        <v>127.9</v>
      </c>
      <c r="M235" s="271">
        <v>134.31457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83.95</v>
      </c>
      <c r="D236" s="272">
        <v>83.416666666666671</v>
      </c>
      <c r="E236" s="272">
        <v>81.88333333333334</v>
      </c>
      <c r="F236" s="272">
        <v>79.816666666666663</v>
      </c>
      <c r="G236" s="272">
        <v>78.283333333333331</v>
      </c>
      <c r="H236" s="272">
        <v>85.483333333333348</v>
      </c>
      <c r="I236" s="272">
        <v>87.01666666666668</v>
      </c>
      <c r="J236" s="272">
        <v>89.083333333333357</v>
      </c>
      <c r="K236" s="271">
        <v>84.95</v>
      </c>
      <c r="L236" s="271">
        <v>81.349999999999994</v>
      </c>
      <c r="M236" s="271">
        <v>78.705070000000006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4408.8999999999996</v>
      </c>
      <c r="D237" s="272">
        <v>4352.6500000000005</v>
      </c>
      <c r="E237" s="272">
        <v>4256.2500000000009</v>
      </c>
      <c r="F237" s="272">
        <v>4103.6000000000004</v>
      </c>
      <c r="G237" s="272">
        <v>4007.2000000000007</v>
      </c>
      <c r="H237" s="272">
        <v>4505.3000000000011</v>
      </c>
      <c r="I237" s="272">
        <v>4601.7000000000007</v>
      </c>
      <c r="J237" s="272">
        <v>4754.3500000000013</v>
      </c>
      <c r="K237" s="271">
        <v>4449.05</v>
      </c>
      <c r="L237" s="271">
        <v>4200</v>
      </c>
      <c r="M237" s="271">
        <v>1.1112200000000001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190.6</v>
      </c>
      <c r="D238" s="272">
        <v>189.25</v>
      </c>
      <c r="E238" s="272">
        <v>186.65</v>
      </c>
      <c r="F238" s="272">
        <v>182.70000000000002</v>
      </c>
      <c r="G238" s="272">
        <v>180.10000000000002</v>
      </c>
      <c r="H238" s="272">
        <v>193.2</v>
      </c>
      <c r="I238" s="272">
        <v>195.8</v>
      </c>
      <c r="J238" s="272">
        <v>199.74999999999997</v>
      </c>
      <c r="K238" s="271">
        <v>191.85</v>
      </c>
      <c r="L238" s="271">
        <v>185.3</v>
      </c>
      <c r="M238" s="271">
        <v>19.425139999999999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158.05000000000001</v>
      </c>
      <c r="D239" s="272">
        <v>157.28333333333333</v>
      </c>
      <c r="E239" s="272">
        <v>155.26666666666665</v>
      </c>
      <c r="F239" s="272">
        <v>152.48333333333332</v>
      </c>
      <c r="G239" s="272">
        <v>150.46666666666664</v>
      </c>
      <c r="H239" s="272">
        <v>160.06666666666666</v>
      </c>
      <c r="I239" s="272">
        <v>162.08333333333337</v>
      </c>
      <c r="J239" s="272">
        <v>164.86666666666667</v>
      </c>
      <c r="K239" s="271">
        <v>159.30000000000001</v>
      </c>
      <c r="L239" s="271">
        <v>154.5</v>
      </c>
      <c r="M239" s="271">
        <v>50.396850000000001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282</v>
      </c>
      <c r="D240" s="272">
        <v>279.5</v>
      </c>
      <c r="E240" s="272">
        <v>274.5</v>
      </c>
      <c r="F240" s="272">
        <v>267</v>
      </c>
      <c r="G240" s="272">
        <v>262</v>
      </c>
      <c r="H240" s="272">
        <v>287</v>
      </c>
      <c r="I240" s="272">
        <v>292</v>
      </c>
      <c r="J240" s="272">
        <v>299.5</v>
      </c>
      <c r="K240" s="271">
        <v>284.5</v>
      </c>
      <c r="L240" s="271">
        <v>272</v>
      </c>
      <c r="M240" s="271">
        <v>42.529089999999997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71.05</v>
      </c>
      <c r="D241" s="272">
        <v>70.95</v>
      </c>
      <c r="E241" s="272">
        <v>70.45</v>
      </c>
      <c r="F241" s="272">
        <v>69.849999999999994</v>
      </c>
      <c r="G241" s="272">
        <v>69.349999999999994</v>
      </c>
      <c r="H241" s="272">
        <v>71.550000000000011</v>
      </c>
      <c r="I241" s="272">
        <v>72.050000000000011</v>
      </c>
      <c r="J241" s="272">
        <v>72.65000000000002</v>
      </c>
      <c r="K241" s="271">
        <v>71.45</v>
      </c>
      <c r="L241" s="271">
        <v>70.349999999999994</v>
      </c>
      <c r="M241" s="271">
        <v>143.87511000000001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</v>
      </c>
      <c r="D242" s="272">
        <v>17.666666666666668</v>
      </c>
      <c r="E242" s="272">
        <v>17.433333333333337</v>
      </c>
      <c r="F242" s="272">
        <v>17.06666666666667</v>
      </c>
      <c r="G242" s="272">
        <v>16.833333333333339</v>
      </c>
      <c r="H242" s="272">
        <v>18.033333333333335</v>
      </c>
      <c r="I242" s="272">
        <v>18.266666666666662</v>
      </c>
      <c r="J242" s="272">
        <v>18.633333333333333</v>
      </c>
      <c r="K242" s="271">
        <v>17.899999999999999</v>
      </c>
      <c r="L242" s="271">
        <v>17.3</v>
      </c>
      <c r="M242" s="271">
        <v>29.264230000000001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691.8</v>
      </c>
      <c r="D243" s="272">
        <v>684.93333333333339</v>
      </c>
      <c r="E243" s="272">
        <v>672.86666666666679</v>
      </c>
      <c r="F243" s="272">
        <v>653.93333333333339</v>
      </c>
      <c r="G243" s="272">
        <v>641.86666666666679</v>
      </c>
      <c r="H243" s="272">
        <v>703.86666666666679</v>
      </c>
      <c r="I243" s="272">
        <v>715.93333333333339</v>
      </c>
      <c r="J243" s="272">
        <v>734.86666666666679</v>
      </c>
      <c r="K243" s="271">
        <v>697</v>
      </c>
      <c r="L243" s="271">
        <v>666</v>
      </c>
      <c r="M243" s="271">
        <v>52.904290000000003</v>
      </c>
      <c r="N243" s="1"/>
      <c r="O243" s="1"/>
    </row>
    <row r="244" spans="1:15" ht="12.75" customHeight="1">
      <c r="A244" s="30">
        <v>234</v>
      </c>
      <c r="B244" s="281" t="s">
        <v>791</v>
      </c>
      <c r="C244" s="271">
        <v>21.35</v>
      </c>
      <c r="D244" s="272">
        <v>21.266666666666666</v>
      </c>
      <c r="E244" s="272">
        <v>21.033333333333331</v>
      </c>
      <c r="F244" s="272">
        <v>20.716666666666665</v>
      </c>
      <c r="G244" s="272">
        <v>20.483333333333331</v>
      </c>
      <c r="H244" s="272">
        <v>21.583333333333332</v>
      </c>
      <c r="I244" s="272">
        <v>21.816666666666666</v>
      </c>
      <c r="J244" s="272">
        <v>22.133333333333333</v>
      </c>
      <c r="K244" s="271">
        <v>21.5</v>
      </c>
      <c r="L244" s="271">
        <v>20.95</v>
      </c>
      <c r="M244" s="271">
        <v>39.767600000000002</v>
      </c>
      <c r="N244" s="1"/>
      <c r="O244" s="1"/>
    </row>
    <row r="245" spans="1:15" ht="12.75" customHeight="1">
      <c r="A245" s="30">
        <v>235</v>
      </c>
      <c r="B245" s="281" t="s">
        <v>798</v>
      </c>
      <c r="C245" s="271">
        <v>1697.35</v>
      </c>
      <c r="D245" s="272">
        <v>1682.0666666666666</v>
      </c>
      <c r="E245" s="272">
        <v>1637.2833333333333</v>
      </c>
      <c r="F245" s="272">
        <v>1577.2166666666667</v>
      </c>
      <c r="G245" s="272">
        <v>1532.4333333333334</v>
      </c>
      <c r="H245" s="272">
        <v>1742.1333333333332</v>
      </c>
      <c r="I245" s="272">
        <v>1786.9166666666665</v>
      </c>
      <c r="J245" s="272">
        <v>1846.9833333333331</v>
      </c>
      <c r="K245" s="271">
        <v>1726.85</v>
      </c>
      <c r="L245" s="271">
        <v>1622</v>
      </c>
      <c r="M245" s="271">
        <v>1.1827700000000001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156.19999999999999</v>
      </c>
      <c r="D246" s="272">
        <v>157.03333333333333</v>
      </c>
      <c r="E246" s="272">
        <v>153.21666666666667</v>
      </c>
      <c r="F246" s="272">
        <v>150.23333333333335</v>
      </c>
      <c r="G246" s="272">
        <v>146.41666666666669</v>
      </c>
      <c r="H246" s="272">
        <v>160.01666666666665</v>
      </c>
      <c r="I246" s="272">
        <v>163.83333333333331</v>
      </c>
      <c r="J246" s="272">
        <v>166.81666666666663</v>
      </c>
      <c r="K246" s="271">
        <v>160.85</v>
      </c>
      <c r="L246" s="271">
        <v>154.05000000000001</v>
      </c>
      <c r="M246" s="271">
        <v>5.2816700000000001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357.55</v>
      </c>
      <c r="D247" s="272">
        <v>355.86666666666662</v>
      </c>
      <c r="E247" s="272">
        <v>350.03333333333325</v>
      </c>
      <c r="F247" s="272">
        <v>342.51666666666665</v>
      </c>
      <c r="G247" s="272">
        <v>336.68333333333328</v>
      </c>
      <c r="H247" s="272">
        <v>363.38333333333321</v>
      </c>
      <c r="I247" s="272">
        <v>369.21666666666658</v>
      </c>
      <c r="J247" s="272">
        <v>376.73333333333318</v>
      </c>
      <c r="K247" s="271">
        <v>361.7</v>
      </c>
      <c r="L247" s="271">
        <v>348.35</v>
      </c>
      <c r="M247" s="271">
        <v>0.44118000000000002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419.9</v>
      </c>
      <c r="D248" s="272">
        <v>416.11666666666662</v>
      </c>
      <c r="E248" s="272">
        <v>411.63333333333321</v>
      </c>
      <c r="F248" s="272">
        <v>403.36666666666662</v>
      </c>
      <c r="G248" s="272">
        <v>398.88333333333321</v>
      </c>
      <c r="H248" s="272">
        <v>424.38333333333321</v>
      </c>
      <c r="I248" s="272">
        <v>428.86666666666667</v>
      </c>
      <c r="J248" s="272">
        <v>437.13333333333321</v>
      </c>
      <c r="K248" s="271">
        <v>420.6</v>
      </c>
      <c r="L248" s="271">
        <v>407.85</v>
      </c>
      <c r="M248" s="271">
        <v>16.585370000000001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197.95</v>
      </c>
      <c r="D249" s="272">
        <v>198.21666666666667</v>
      </c>
      <c r="E249" s="272">
        <v>196.73333333333335</v>
      </c>
      <c r="F249" s="272">
        <v>195.51666666666668</v>
      </c>
      <c r="G249" s="272">
        <v>194.03333333333336</v>
      </c>
      <c r="H249" s="272">
        <v>199.43333333333334</v>
      </c>
      <c r="I249" s="272">
        <v>200.91666666666663</v>
      </c>
      <c r="J249" s="272">
        <v>202.13333333333333</v>
      </c>
      <c r="K249" s="271">
        <v>199.7</v>
      </c>
      <c r="L249" s="271">
        <v>197</v>
      </c>
      <c r="M249" s="271">
        <v>15.4648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1059.2</v>
      </c>
      <c r="D250" s="272">
        <v>1054.3666666666668</v>
      </c>
      <c r="E250" s="272">
        <v>1045.8333333333335</v>
      </c>
      <c r="F250" s="272">
        <v>1032.4666666666667</v>
      </c>
      <c r="G250" s="272">
        <v>1023.9333333333334</v>
      </c>
      <c r="H250" s="272">
        <v>1067.7333333333336</v>
      </c>
      <c r="I250" s="272">
        <v>1076.2666666666669</v>
      </c>
      <c r="J250" s="272">
        <v>1089.6333333333337</v>
      </c>
      <c r="K250" s="271">
        <v>1062.9000000000001</v>
      </c>
      <c r="L250" s="271">
        <v>1041</v>
      </c>
      <c r="M250" s="271">
        <v>16.4255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15.8</v>
      </c>
      <c r="D251" s="272">
        <v>15.700000000000001</v>
      </c>
      <c r="E251" s="272">
        <v>15.500000000000002</v>
      </c>
      <c r="F251" s="272">
        <v>15.200000000000001</v>
      </c>
      <c r="G251" s="272">
        <v>15.000000000000002</v>
      </c>
      <c r="H251" s="272">
        <v>16</v>
      </c>
      <c r="I251" s="272">
        <v>16.200000000000003</v>
      </c>
      <c r="J251" s="272">
        <v>16.5</v>
      </c>
      <c r="K251" s="271">
        <v>15.9</v>
      </c>
      <c r="L251" s="271">
        <v>15.4</v>
      </c>
      <c r="M251" s="271">
        <v>23.091149999999999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4157.6000000000004</v>
      </c>
      <c r="D252" s="272">
        <v>4216.5333333333338</v>
      </c>
      <c r="E252" s="272">
        <v>4083.0666666666675</v>
      </c>
      <c r="F252" s="272">
        <v>4008.5333333333338</v>
      </c>
      <c r="G252" s="272">
        <v>3875.0666666666675</v>
      </c>
      <c r="H252" s="272">
        <v>4291.0666666666675</v>
      </c>
      <c r="I252" s="272">
        <v>4424.5333333333328</v>
      </c>
      <c r="J252" s="272">
        <v>4499.0666666666675</v>
      </c>
      <c r="K252" s="271">
        <v>4350</v>
      </c>
      <c r="L252" s="271">
        <v>4142</v>
      </c>
      <c r="M252" s="271">
        <v>10.384080000000001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1461.75</v>
      </c>
      <c r="D253" s="272">
        <v>1460.1000000000001</v>
      </c>
      <c r="E253" s="272">
        <v>1451.6500000000003</v>
      </c>
      <c r="F253" s="272">
        <v>1441.5500000000002</v>
      </c>
      <c r="G253" s="272">
        <v>1433.1000000000004</v>
      </c>
      <c r="H253" s="272">
        <v>1470.2000000000003</v>
      </c>
      <c r="I253" s="272">
        <v>1478.65</v>
      </c>
      <c r="J253" s="272">
        <v>1488.7500000000002</v>
      </c>
      <c r="K253" s="271">
        <v>1468.55</v>
      </c>
      <c r="L253" s="271">
        <v>1450</v>
      </c>
      <c r="M253" s="271">
        <v>80.790499999999994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496.85</v>
      </c>
      <c r="D254" s="272">
        <v>498.11666666666662</v>
      </c>
      <c r="E254" s="272">
        <v>488.73333333333323</v>
      </c>
      <c r="F254" s="272">
        <v>480.61666666666662</v>
      </c>
      <c r="G254" s="272">
        <v>471.23333333333323</v>
      </c>
      <c r="H254" s="272">
        <v>506.23333333333323</v>
      </c>
      <c r="I254" s="272">
        <v>515.61666666666656</v>
      </c>
      <c r="J254" s="272">
        <v>523.73333333333323</v>
      </c>
      <c r="K254" s="271">
        <v>507.5</v>
      </c>
      <c r="L254" s="271">
        <v>490</v>
      </c>
      <c r="M254" s="271">
        <v>7.1819899999999999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582.45000000000005</v>
      </c>
      <c r="D255" s="272">
        <v>580.81666666666672</v>
      </c>
      <c r="E255" s="272">
        <v>572.68333333333339</v>
      </c>
      <c r="F255" s="272">
        <v>562.91666666666663</v>
      </c>
      <c r="G255" s="272">
        <v>554.7833333333333</v>
      </c>
      <c r="H255" s="272">
        <v>590.58333333333348</v>
      </c>
      <c r="I255" s="272">
        <v>598.71666666666692</v>
      </c>
      <c r="J255" s="272">
        <v>608.48333333333358</v>
      </c>
      <c r="K255" s="271">
        <v>588.95000000000005</v>
      </c>
      <c r="L255" s="271">
        <v>571.04999999999995</v>
      </c>
      <c r="M255" s="271">
        <v>4.5147300000000001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1959.2</v>
      </c>
      <c r="D256" s="272">
        <v>1962.8833333333332</v>
      </c>
      <c r="E256" s="272">
        <v>1942.3166666666664</v>
      </c>
      <c r="F256" s="272">
        <v>1925.4333333333332</v>
      </c>
      <c r="G256" s="272">
        <v>1904.8666666666663</v>
      </c>
      <c r="H256" s="272">
        <v>1979.7666666666664</v>
      </c>
      <c r="I256" s="272">
        <v>2000.333333333333</v>
      </c>
      <c r="J256" s="272">
        <v>2017.2166666666665</v>
      </c>
      <c r="K256" s="271">
        <v>1983.45</v>
      </c>
      <c r="L256" s="271">
        <v>1946</v>
      </c>
      <c r="M256" s="271">
        <v>4.4873200000000004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900.1</v>
      </c>
      <c r="D257" s="272">
        <v>902.05000000000007</v>
      </c>
      <c r="E257" s="272">
        <v>892.45000000000016</v>
      </c>
      <c r="F257" s="272">
        <v>884.80000000000007</v>
      </c>
      <c r="G257" s="272">
        <v>875.20000000000016</v>
      </c>
      <c r="H257" s="272">
        <v>909.70000000000016</v>
      </c>
      <c r="I257" s="272">
        <v>919.30000000000007</v>
      </c>
      <c r="J257" s="272">
        <v>926.95000000000016</v>
      </c>
      <c r="K257" s="271">
        <v>911.65</v>
      </c>
      <c r="L257" s="271">
        <v>894.4</v>
      </c>
      <c r="M257" s="271">
        <v>4.6712699999999998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1796.3</v>
      </c>
      <c r="D258" s="272">
        <v>1793.1000000000001</v>
      </c>
      <c r="E258" s="272">
        <v>1763.2500000000002</v>
      </c>
      <c r="F258" s="272">
        <v>1730.2</v>
      </c>
      <c r="G258" s="272">
        <v>1700.3500000000001</v>
      </c>
      <c r="H258" s="272">
        <v>1826.1500000000003</v>
      </c>
      <c r="I258" s="272">
        <v>1856.0000000000002</v>
      </c>
      <c r="J258" s="272">
        <v>1889.0500000000004</v>
      </c>
      <c r="K258" s="271">
        <v>1822.95</v>
      </c>
      <c r="L258" s="271">
        <v>1760.05</v>
      </c>
      <c r="M258" s="271">
        <v>1.3845000000000001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2653.1</v>
      </c>
      <c r="D259" s="272">
        <v>2630.8</v>
      </c>
      <c r="E259" s="272">
        <v>2594.3500000000004</v>
      </c>
      <c r="F259" s="272">
        <v>2535.6000000000004</v>
      </c>
      <c r="G259" s="272">
        <v>2499.1500000000005</v>
      </c>
      <c r="H259" s="272">
        <v>2689.55</v>
      </c>
      <c r="I259" s="272">
        <v>2726</v>
      </c>
      <c r="J259" s="272">
        <v>2784.75</v>
      </c>
      <c r="K259" s="271">
        <v>2667.25</v>
      </c>
      <c r="L259" s="271">
        <v>2572.0500000000002</v>
      </c>
      <c r="M259" s="271">
        <v>0.37774999999999997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469.3</v>
      </c>
      <c r="D260" s="272">
        <v>471.18333333333334</v>
      </c>
      <c r="E260" s="272">
        <v>461.36666666666667</v>
      </c>
      <c r="F260" s="272">
        <v>453.43333333333334</v>
      </c>
      <c r="G260" s="272">
        <v>443.61666666666667</v>
      </c>
      <c r="H260" s="272">
        <v>479.11666666666667</v>
      </c>
      <c r="I260" s="272">
        <v>488.93333333333339</v>
      </c>
      <c r="J260" s="272">
        <v>496.86666666666667</v>
      </c>
      <c r="K260" s="271">
        <v>481</v>
      </c>
      <c r="L260" s="271">
        <v>463.25</v>
      </c>
      <c r="M260" s="271">
        <v>2.3599100000000002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416.7</v>
      </c>
      <c r="D261" s="272">
        <v>413.09999999999997</v>
      </c>
      <c r="E261" s="272">
        <v>403.59999999999991</v>
      </c>
      <c r="F261" s="272">
        <v>390.49999999999994</v>
      </c>
      <c r="G261" s="272">
        <v>380.99999999999989</v>
      </c>
      <c r="H261" s="272">
        <v>426.19999999999993</v>
      </c>
      <c r="I261" s="272">
        <v>435.70000000000005</v>
      </c>
      <c r="J261" s="272">
        <v>448.79999999999995</v>
      </c>
      <c r="K261" s="271">
        <v>422.6</v>
      </c>
      <c r="L261" s="271">
        <v>400</v>
      </c>
      <c r="M261" s="271">
        <v>17.844570000000001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63.65</v>
      </c>
      <c r="D262" s="272">
        <v>63.516666666666673</v>
      </c>
      <c r="E262" s="272">
        <v>61.63333333333334</v>
      </c>
      <c r="F262" s="272">
        <v>59.616666666666667</v>
      </c>
      <c r="G262" s="272">
        <v>57.733333333333334</v>
      </c>
      <c r="H262" s="272">
        <v>65.533333333333346</v>
      </c>
      <c r="I262" s="272">
        <v>67.416666666666686</v>
      </c>
      <c r="J262" s="272">
        <v>69.433333333333351</v>
      </c>
      <c r="K262" s="271">
        <v>65.400000000000006</v>
      </c>
      <c r="L262" s="271">
        <v>61.5</v>
      </c>
      <c r="M262" s="271">
        <v>9.1859900000000003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318.05</v>
      </c>
      <c r="D263" s="272">
        <v>316.86666666666662</v>
      </c>
      <c r="E263" s="272">
        <v>308.73333333333323</v>
      </c>
      <c r="F263" s="272">
        <v>299.41666666666663</v>
      </c>
      <c r="G263" s="272">
        <v>291.28333333333325</v>
      </c>
      <c r="H263" s="272">
        <v>326.18333333333322</v>
      </c>
      <c r="I263" s="272">
        <v>334.31666666666655</v>
      </c>
      <c r="J263" s="272">
        <v>343.63333333333321</v>
      </c>
      <c r="K263" s="271">
        <v>325</v>
      </c>
      <c r="L263" s="271">
        <v>307.55</v>
      </c>
      <c r="M263" s="271">
        <v>8.0595599999999994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649.6</v>
      </c>
      <c r="D264" s="272">
        <v>650.7166666666667</v>
      </c>
      <c r="E264" s="272">
        <v>641.48333333333335</v>
      </c>
      <c r="F264" s="272">
        <v>633.36666666666667</v>
      </c>
      <c r="G264" s="272">
        <v>624.13333333333333</v>
      </c>
      <c r="H264" s="272">
        <v>658.83333333333337</v>
      </c>
      <c r="I264" s="272">
        <v>668.06666666666672</v>
      </c>
      <c r="J264" s="272">
        <v>676.18333333333339</v>
      </c>
      <c r="K264" s="271">
        <v>659.95</v>
      </c>
      <c r="L264" s="271">
        <v>642.6</v>
      </c>
      <c r="M264" s="271">
        <v>27.284839999999999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115.2</v>
      </c>
      <c r="D265" s="272">
        <v>115.03333333333335</v>
      </c>
      <c r="E265" s="272">
        <v>113.66666666666669</v>
      </c>
      <c r="F265" s="272">
        <v>112.13333333333334</v>
      </c>
      <c r="G265" s="272">
        <v>110.76666666666668</v>
      </c>
      <c r="H265" s="272">
        <v>116.56666666666669</v>
      </c>
      <c r="I265" s="272">
        <v>117.93333333333334</v>
      </c>
      <c r="J265" s="272">
        <v>119.4666666666667</v>
      </c>
      <c r="K265" s="271">
        <v>116.4</v>
      </c>
      <c r="L265" s="271">
        <v>113.5</v>
      </c>
      <c r="M265" s="271">
        <v>8.2577099999999994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126</v>
      </c>
      <c r="D266" s="272">
        <v>125.33333333333333</v>
      </c>
      <c r="E266" s="272">
        <v>123.81666666666666</v>
      </c>
      <c r="F266" s="272">
        <v>121.63333333333334</v>
      </c>
      <c r="G266" s="272">
        <v>120.11666666666667</v>
      </c>
      <c r="H266" s="272">
        <v>127.51666666666665</v>
      </c>
      <c r="I266" s="272">
        <v>129.03333333333333</v>
      </c>
      <c r="J266" s="272">
        <v>131.21666666666664</v>
      </c>
      <c r="K266" s="271">
        <v>126.85</v>
      </c>
      <c r="L266" s="271">
        <v>123.15</v>
      </c>
      <c r="M266" s="271">
        <v>7.4712100000000001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416.05</v>
      </c>
      <c r="D267" s="272">
        <v>412.11666666666662</v>
      </c>
      <c r="E267" s="272">
        <v>405.43333333333322</v>
      </c>
      <c r="F267" s="272">
        <v>394.81666666666661</v>
      </c>
      <c r="G267" s="272">
        <v>388.13333333333321</v>
      </c>
      <c r="H267" s="272">
        <v>422.73333333333323</v>
      </c>
      <c r="I267" s="272">
        <v>429.41666666666663</v>
      </c>
      <c r="J267" s="272">
        <v>440.03333333333325</v>
      </c>
      <c r="K267" s="271">
        <v>418.8</v>
      </c>
      <c r="L267" s="271">
        <v>401.5</v>
      </c>
      <c r="M267" s="271">
        <v>65.101500000000001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603.20000000000005</v>
      </c>
      <c r="D268" s="272">
        <v>593.31666666666672</v>
      </c>
      <c r="E268" s="272">
        <v>579.88333333333344</v>
      </c>
      <c r="F268" s="272">
        <v>556.56666666666672</v>
      </c>
      <c r="G268" s="272">
        <v>543.13333333333344</v>
      </c>
      <c r="H268" s="272">
        <v>616.63333333333344</v>
      </c>
      <c r="I268" s="272">
        <v>630.06666666666661</v>
      </c>
      <c r="J268" s="272">
        <v>653.38333333333344</v>
      </c>
      <c r="K268" s="271">
        <v>606.75</v>
      </c>
      <c r="L268" s="271">
        <v>570</v>
      </c>
      <c r="M268" s="271">
        <v>43.161799999999999</v>
      </c>
      <c r="N268" s="1"/>
      <c r="O268" s="1"/>
    </row>
    <row r="269" spans="1:15" ht="12.75" customHeight="1">
      <c r="A269" s="30">
        <v>259</v>
      </c>
      <c r="B269" s="281" t="s">
        <v>799</v>
      </c>
      <c r="C269" s="271">
        <v>469.55</v>
      </c>
      <c r="D269" s="272">
        <v>470.18333333333334</v>
      </c>
      <c r="E269" s="272">
        <v>465.36666666666667</v>
      </c>
      <c r="F269" s="272">
        <v>461.18333333333334</v>
      </c>
      <c r="G269" s="272">
        <v>456.36666666666667</v>
      </c>
      <c r="H269" s="272">
        <v>474.36666666666667</v>
      </c>
      <c r="I269" s="272">
        <v>479.18333333333339</v>
      </c>
      <c r="J269" s="272">
        <v>483.36666666666667</v>
      </c>
      <c r="K269" s="271">
        <v>475</v>
      </c>
      <c r="L269" s="271">
        <v>466</v>
      </c>
      <c r="M269" s="271">
        <v>2.6390500000000001</v>
      </c>
      <c r="N269" s="1"/>
      <c r="O269" s="1"/>
    </row>
    <row r="270" spans="1:15" ht="12.75" customHeight="1">
      <c r="A270" s="30">
        <v>260</v>
      </c>
      <c r="B270" s="281" t="s">
        <v>800</v>
      </c>
      <c r="C270" s="271">
        <v>348.8</v>
      </c>
      <c r="D270" s="272">
        <v>348.59999999999997</v>
      </c>
      <c r="E270" s="272">
        <v>335.19999999999993</v>
      </c>
      <c r="F270" s="272">
        <v>321.59999999999997</v>
      </c>
      <c r="G270" s="272">
        <v>308.19999999999993</v>
      </c>
      <c r="H270" s="272">
        <v>362.19999999999993</v>
      </c>
      <c r="I270" s="272">
        <v>375.59999999999991</v>
      </c>
      <c r="J270" s="272">
        <v>389.19999999999993</v>
      </c>
      <c r="K270" s="271">
        <v>362</v>
      </c>
      <c r="L270" s="271">
        <v>335</v>
      </c>
      <c r="M270" s="271">
        <v>11.62856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590.9</v>
      </c>
      <c r="D271" s="272">
        <v>595.5</v>
      </c>
      <c r="E271" s="272">
        <v>581.5</v>
      </c>
      <c r="F271" s="272">
        <v>572.1</v>
      </c>
      <c r="G271" s="272">
        <v>558.1</v>
      </c>
      <c r="H271" s="272">
        <v>604.9</v>
      </c>
      <c r="I271" s="272">
        <v>618.9</v>
      </c>
      <c r="J271" s="272">
        <v>628.29999999999995</v>
      </c>
      <c r="K271" s="271">
        <v>609.5</v>
      </c>
      <c r="L271" s="271">
        <v>586.1</v>
      </c>
      <c r="M271" s="271">
        <v>5.8846400000000001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190.85</v>
      </c>
      <c r="D272" s="272">
        <v>190.70000000000002</v>
      </c>
      <c r="E272" s="272">
        <v>183.00000000000003</v>
      </c>
      <c r="F272" s="272">
        <v>175.15</v>
      </c>
      <c r="G272" s="272">
        <v>167.45000000000002</v>
      </c>
      <c r="H272" s="272">
        <v>198.55000000000004</v>
      </c>
      <c r="I272" s="272">
        <v>206.25000000000003</v>
      </c>
      <c r="J272" s="272">
        <v>214.10000000000005</v>
      </c>
      <c r="K272" s="271">
        <v>198.4</v>
      </c>
      <c r="L272" s="271">
        <v>182.85</v>
      </c>
      <c r="M272" s="271">
        <v>11.796139999999999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602.79999999999995</v>
      </c>
      <c r="D273" s="272">
        <v>602.01666666666665</v>
      </c>
      <c r="E273" s="272">
        <v>592.0333333333333</v>
      </c>
      <c r="F273" s="272">
        <v>581.26666666666665</v>
      </c>
      <c r="G273" s="272">
        <v>571.2833333333333</v>
      </c>
      <c r="H273" s="272">
        <v>612.7833333333333</v>
      </c>
      <c r="I273" s="272">
        <v>622.76666666666665</v>
      </c>
      <c r="J273" s="272">
        <v>633.5333333333333</v>
      </c>
      <c r="K273" s="271">
        <v>612</v>
      </c>
      <c r="L273" s="271">
        <v>591.25</v>
      </c>
      <c r="M273" s="271">
        <v>1.93181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1413.05</v>
      </c>
      <c r="D274" s="272">
        <v>1397.25</v>
      </c>
      <c r="E274" s="272">
        <v>1365.8</v>
      </c>
      <c r="F274" s="272">
        <v>1318.55</v>
      </c>
      <c r="G274" s="272">
        <v>1287.0999999999999</v>
      </c>
      <c r="H274" s="272">
        <v>1444.5</v>
      </c>
      <c r="I274" s="272">
        <v>1475.9499999999998</v>
      </c>
      <c r="J274" s="272">
        <v>1523.2</v>
      </c>
      <c r="K274" s="271">
        <v>1428.7</v>
      </c>
      <c r="L274" s="271">
        <v>1350</v>
      </c>
      <c r="M274" s="271">
        <v>1.2736700000000001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260.55</v>
      </c>
      <c r="D275" s="272">
        <v>258.21666666666664</v>
      </c>
      <c r="E275" s="272">
        <v>252.43333333333328</v>
      </c>
      <c r="F275" s="272">
        <v>244.31666666666663</v>
      </c>
      <c r="G275" s="272">
        <v>238.53333333333327</v>
      </c>
      <c r="H275" s="272">
        <v>266.33333333333326</v>
      </c>
      <c r="I275" s="272">
        <v>272.11666666666667</v>
      </c>
      <c r="J275" s="272">
        <v>280.23333333333329</v>
      </c>
      <c r="K275" s="271">
        <v>264</v>
      </c>
      <c r="L275" s="271">
        <v>250.1</v>
      </c>
      <c r="M275" s="271">
        <v>1.2371399999999999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550.35</v>
      </c>
      <c r="D276" s="272">
        <v>548.23333333333335</v>
      </c>
      <c r="E276" s="272">
        <v>541.56666666666672</v>
      </c>
      <c r="F276" s="272">
        <v>532.78333333333342</v>
      </c>
      <c r="G276" s="272">
        <v>526.11666666666679</v>
      </c>
      <c r="H276" s="272">
        <v>557.01666666666665</v>
      </c>
      <c r="I276" s="272">
        <v>563.68333333333317</v>
      </c>
      <c r="J276" s="272">
        <v>572.46666666666658</v>
      </c>
      <c r="K276" s="271">
        <v>554.9</v>
      </c>
      <c r="L276" s="271">
        <v>539.45000000000005</v>
      </c>
      <c r="M276" s="271">
        <v>12.26458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303</v>
      </c>
      <c r="D277" s="272">
        <v>294.90000000000003</v>
      </c>
      <c r="E277" s="272">
        <v>284.90000000000009</v>
      </c>
      <c r="F277" s="272">
        <v>266.80000000000007</v>
      </c>
      <c r="G277" s="272">
        <v>256.80000000000013</v>
      </c>
      <c r="H277" s="272">
        <v>313.00000000000006</v>
      </c>
      <c r="I277" s="272">
        <v>322.99999999999994</v>
      </c>
      <c r="J277" s="272">
        <v>341.1</v>
      </c>
      <c r="K277" s="271">
        <v>304.89999999999998</v>
      </c>
      <c r="L277" s="271">
        <v>276.8</v>
      </c>
      <c r="M277" s="271">
        <v>20.481639999999999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1165.6500000000001</v>
      </c>
      <c r="D278" s="272">
        <v>1163.1833333333334</v>
      </c>
      <c r="E278" s="272">
        <v>1150.4666666666667</v>
      </c>
      <c r="F278" s="272">
        <v>1135.2833333333333</v>
      </c>
      <c r="G278" s="272">
        <v>1122.5666666666666</v>
      </c>
      <c r="H278" s="272">
        <v>1178.3666666666668</v>
      </c>
      <c r="I278" s="272">
        <v>1191.0833333333335</v>
      </c>
      <c r="J278" s="272">
        <v>1206.2666666666669</v>
      </c>
      <c r="K278" s="271">
        <v>1175.9000000000001</v>
      </c>
      <c r="L278" s="271">
        <v>1148</v>
      </c>
      <c r="M278" s="271">
        <v>1.3206899999999999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410.75</v>
      </c>
      <c r="D279" s="272">
        <v>402.58333333333331</v>
      </c>
      <c r="E279" s="272">
        <v>388.16666666666663</v>
      </c>
      <c r="F279" s="272">
        <v>365.58333333333331</v>
      </c>
      <c r="G279" s="272">
        <v>351.16666666666663</v>
      </c>
      <c r="H279" s="272">
        <v>425.16666666666663</v>
      </c>
      <c r="I279" s="272">
        <v>439.58333333333326</v>
      </c>
      <c r="J279" s="272">
        <v>462.16666666666663</v>
      </c>
      <c r="K279" s="271">
        <v>417</v>
      </c>
      <c r="L279" s="271">
        <v>380</v>
      </c>
      <c r="M279" s="271">
        <v>8.8769100000000005</v>
      </c>
      <c r="N279" s="1"/>
      <c r="O279" s="1"/>
    </row>
    <row r="280" spans="1:15" ht="12.75" customHeight="1">
      <c r="A280" s="30">
        <v>270</v>
      </c>
      <c r="B280" s="281" t="s">
        <v>801</v>
      </c>
      <c r="C280" s="271">
        <v>77.3</v>
      </c>
      <c r="D280" s="272">
        <v>77.666666666666671</v>
      </c>
      <c r="E280" s="272">
        <v>76.63333333333334</v>
      </c>
      <c r="F280" s="272">
        <v>75.966666666666669</v>
      </c>
      <c r="G280" s="272">
        <v>74.933333333333337</v>
      </c>
      <c r="H280" s="272">
        <v>78.333333333333343</v>
      </c>
      <c r="I280" s="272">
        <v>79.366666666666674</v>
      </c>
      <c r="J280" s="272">
        <v>80.033333333333346</v>
      </c>
      <c r="K280" s="271">
        <v>78.7</v>
      </c>
      <c r="L280" s="271">
        <v>77</v>
      </c>
      <c r="M280" s="271">
        <v>23.183150000000001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485.1</v>
      </c>
      <c r="D281" s="272">
        <v>485.05</v>
      </c>
      <c r="E281" s="272">
        <v>480.20000000000005</v>
      </c>
      <c r="F281" s="272">
        <v>475.3</v>
      </c>
      <c r="G281" s="272">
        <v>470.45000000000005</v>
      </c>
      <c r="H281" s="272">
        <v>489.95000000000005</v>
      </c>
      <c r="I281" s="272">
        <v>494.80000000000007</v>
      </c>
      <c r="J281" s="272">
        <v>499.70000000000005</v>
      </c>
      <c r="K281" s="271">
        <v>489.9</v>
      </c>
      <c r="L281" s="271">
        <v>480.15</v>
      </c>
      <c r="M281" s="271">
        <v>1.36391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67.75</v>
      </c>
      <c r="D282" s="272">
        <v>67.483333333333334</v>
      </c>
      <c r="E282" s="272">
        <v>66.366666666666674</v>
      </c>
      <c r="F282" s="272">
        <v>64.983333333333334</v>
      </c>
      <c r="G282" s="272">
        <v>63.866666666666674</v>
      </c>
      <c r="H282" s="272">
        <v>68.866666666666674</v>
      </c>
      <c r="I282" s="272">
        <v>69.98333333333332</v>
      </c>
      <c r="J282" s="272">
        <v>71.366666666666674</v>
      </c>
      <c r="K282" s="271">
        <v>68.599999999999994</v>
      </c>
      <c r="L282" s="271">
        <v>66.099999999999994</v>
      </c>
      <c r="M282" s="271">
        <v>60.248869999999997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408.6</v>
      </c>
      <c r="D283" s="272">
        <v>406.61666666666662</v>
      </c>
      <c r="E283" s="272">
        <v>401.98333333333323</v>
      </c>
      <c r="F283" s="272">
        <v>395.36666666666662</v>
      </c>
      <c r="G283" s="272">
        <v>390.73333333333323</v>
      </c>
      <c r="H283" s="272">
        <v>413.23333333333323</v>
      </c>
      <c r="I283" s="272">
        <v>417.86666666666656</v>
      </c>
      <c r="J283" s="272">
        <v>424.48333333333323</v>
      </c>
      <c r="K283" s="271">
        <v>411.25</v>
      </c>
      <c r="L283" s="271">
        <v>400</v>
      </c>
      <c r="M283" s="271">
        <v>1.17167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1850</v>
      </c>
      <c r="D284" s="272">
        <v>1857.6499999999999</v>
      </c>
      <c r="E284" s="272">
        <v>1837.3499999999997</v>
      </c>
      <c r="F284" s="272">
        <v>1824.6999999999998</v>
      </c>
      <c r="G284" s="272">
        <v>1804.3999999999996</v>
      </c>
      <c r="H284" s="272">
        <v>1870.2999999999997</v>
      </c>
      <c r="I284" s="272">
        <v>1890.6</v>
      </c>
      <c r="J284" s="272">
        <v>1903.2499999999998</v>
      </c>
      <c r="K284" s="271">
        <v>1877.95</v>
      </c>
      <c r="L284" s="271">
        <v>1845</v>
      </c>
      <c r="M284" s="271">
        <v>36.396729999999998</v>
      </c>
      <c r="N284" s="1"/>
      <c r="O284" s="1"/>
    </row>
    <row r="285" spans="1:15" ht="12.75" customHeight="1">
      <c r="A285" s="30">
        <v>275</v>
      </c>
      <c r="B285" s="281" t="s">
        <v>783</v>
      </c>
      <c r="C285" s="271">
        <v>1190.3499999999999</v>
      </c>
      <c r="D285" s="272">
        <v>1191.6666666666667</v>
      </c>
      <c r="E285" s="272">
        <v>1179.7333333333336</v>
      </c>
      <c r="F285" s="272">
        <v>1169.1166666666668</v>
      </c>
      <c r="G285" s="272">
        <v>1157.1833333333336</v>
      </c>
      <c r="H285" s="272">
        <v>1202.2833333333335</v>
      </c>
      <c r="I285" s="272">
        <v>1214.2166666666665</v>
      </c>
      <c r="J285" s="272">
        <v>1224.8333333333335</v>
      </c>
      <c r="K285" s="271">
        <v>1203.5999999999999</v>
      </c>
      <c r="L285" s="271">
        <v>1181.05</v>
      </c>
      <c r="M285" s="271">
        <v>0.29326999999999998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77.5</v>
      </c>
      <c r="D286" s="272">
        <v>77.083333333333329</v>
      </c>
      <c r="E286" s="272">
        <v>76.166666666666657</v>
      </c>
      <c r="F286" s="272">
        <v>74.833333333333329</v>
      </c>
      <c r="G286" s="272">
        <v>73.916666666666657</v>
      </c>
      <c r="H286" s="272">
        <v>78.416666666666657</v>
      </c>
      <c r="I286" s="272">
        <v>79.333333333333314</v>
      </c>
      <c r="J286" s="272">
        <v>80.666666666666657</v>
      </c>
      <c r="K286" s="271">
        <v>78</v>
      </c>
      <c r="L286" s="271">
        <v>75.75</v>
      </c>
      <c r="M286" s="271">
        <v>83.093469999999996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3578.3</v>
      </c>
      <c r="D287" s="272">
        <v>3546.4333333333329</v>
      </c>
      <c r="E287" s="272">
        <v>3492.8666666666659</v>
      </c>
      <c r="F287" s="272">
        <v>3407.4333333333329</v>
      </c>
      <c r="G287" s="272">
        <v>3353.8666666666659</v>
      </c>
      <c r="H287" s="272">
        <v>3631.8666666666659</v>
      </c>
      <c r="I287" s="272">
        <v>3685.4333333333325</v>
      </c>
      <c r="J287" s="272">
        <v>3770.8666666666659</v>
      </c>
      <c r="K287" s="271">
        <v>3600</v>
      </c>
      <c r="L287" s="271">
        <v>3461</v>
      </c>
      <c r="M287" s="271">
        <v>5.0712200000000003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403.9</v>
      </c>
      <c r="D288" s="272">
        <v>398.81666666666666</v>
      </c>
      <c r="E288" s="272">
        <v>392.2833333333333</v>
      </c>
      <c r="F288" s="272">
        <v>380.66666666666663</v>
      </c>
      <c r="G288" s="272">
        <v>374.13333333333327</v>
      </c>
      <c r="H288" s="272">
        <v>410.43333333333334</v>
      </c>
      <c r="I288" s="272">
        <v>416.96666666666675</v>
      </c>
      <c r="J288" s="272">
        <v>428.58333333333337</v>
      </c>
      <c r="K288" s="271">
        <v>405.35</v>
      </c>
      <c r="L288" s="271">
        <v>387.2</v>
      </c>
      <c r="M288" s="271">
        <v>20.904679999999999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11882.7</v>
      </c>
      <c r="D289" s="272">
        <v>11772.583333333334</v>
      </c>
      <c r="E289" s="272">
        <v>11615.116666666669</v>
      </c>
      <c r="F289" s="272">
        <v>11347.533333333335</v>
      </c>
      <c r="G289" s="272">
        <v>11190.066666666669</v>
      </c>
      <c r="H289" s="272">
        <v>12040.166666666668</v>
      </c>
      <c r="I289" s="272">
        <v>12197.633333333331</v>
      </c>
      <c r="J289" s="272">
        <v>12465.216666666667</v>
      </c>
      <c r="K289" s="271">
        <v>11930.05</v>
      </c>
      <c r="L289" s="271">
        <v>11505</v>
      </c>
      <c r="M289" s="271">
        <v>7.0959999999999995E-2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4471.8500000000004</v>
      </c>
      <c r="D290" s="272">
        <v>4470.6166666666668</v>
      </c>
      <c r="E290" s="272">
        <v>4401.2333333333336</v>
      </c>
      <c r="F290" s="272">
        <v>4330.6166666666668</v>
      </c>
      <c r="G290" s="272">
        <v>4261.2333333333336</v>
      </c>
      <c r="H290" s="272">
        <v>4541.2333333333336</v>
      </c>
      <c r="I290" s="272">
        <v>4610.6166666666668</v>
      </c>
      <c r="J290" s="272">
        <v>4681.2333333333336</v>
      </c>
      <c r="K290" s="271">
        <v>4540</v>
      </c>
      <c r="L290" s="271">
        <v>4400</v>
      </c>
      <c r="M290" s="271">
        <v>3.4691100000000001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1881.5</v>
      </c>
      <c r="D291" s="272">
        <v>1877.5</v>
      </c>
      <c r="E291" s="272">
        <v>1865</v>
      </c>
      <c r="F291" s="272">
        <v>1848.5</v>
      </c>
      <c r="G291" s="272">
        <v>1836</v>
      </c>
      <c r="H291" s="272">
        <v>1894</v>
      </c>
      <c r="I291" s="272">
        <v>1906.5</v>
      </c>
      <c r="J291" s="272">
        <v>1923</v>
      </c>
      <c r="K291" s="271">
        <v>1890</v>
      </c>
      <c r="L291" s="271">
        <v>1861</v>
      </c>
      <c r="M291" s="271">
        <v>11.835459999999999</v>
      </c>
      <c r="N291" s="1"/>
      <c r="O291" s="1"/>
    </row>
    <row r="292" spans="1:15" ht="12.75" customHeight="1">
      <c r="A292" s="30">
        <v>282</v>
      </c>
      <c r="B292" s="281" t="s">
        <v>851</v>
      </c>
      <c r="C292" s="271">
        <v>364.3</v>
      </c>
      <c r="D292" s="272">
        <v>360.59999999999997</v>
      </c>
      <c r="E292" s="272">
        <v>353.69999999999993</v>
      </c>
      <c r="F292" s="272">
        <v>343.09999999999997</v>
      </c>
      <c r="G292" s="272">
        <v>336.19999999999993</v>
      </c>
      <c r="H292" s="272">
        <v>371.19999999999993</v>
      </c>
      <c r="I292" s="272">
        <v>378.09999999999991</v>
      </c>
      <c r="J292" s="272">
        <v>388.69999999999993</v>
      </c>
      <c r="K292" s="271">
        <v>367.5</v>
      </c>
      <c r="L292" s="271">
        <v>350</v>
      </c>
      <c r="M292" s="271">
        <v>3.4593099999999999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576.4</v>
      </c>
      <c r="D293" s="272">
        <v>567.69999999999993</v>
      </c>
      <c r="E293" s="272">
        <v>556.79999999999984</v>
      </c>
      <c r="F293" s="272">
        <v>537.19999999999993</v>
      </c>
      <c r="G293" s="272">
        <v>526.29999999999984</v>
      </c>
      <c r="H293" s="272">
        <v>587.29999999999984</v>
      </c>
      <c r="I293" s="272">
        <v>598.19999999999993</v>
      </c>
      <c r="J293" s="272">
        <v>617.79999999999984</v>
      </c>
      <c r="K293" s="271">
        <v>578.6</v>
      </c>
      <c r="L293" s="271">
        <v>548.1</v>
      </c>
      <c r="M293" s="271">
        <v>11.244590000000001</v>
      </c>
      <c r="N293" s="1"/>
      <c r="O293" s="1"/>
    </row>
    <row r="294" spans="1:15" ht="12.75" customHeight="1">
      <c r="A294" s="30">
        <v>284</v>
      </c>
      <c r="B294" s="281" t="s">
        <v>803</v>
      </c>
      <c r="C294" s="271">
        <v>324.25</v>
      </c>
      <c r="D294" s="272">
        <v>320.5</v>
      </c>
      <c r="E294" s="272">
        <v>315.10000000000002</v>
      </c>
      <c r="F294" s="272">
        <v>305.95000000000005</v>
      </c>
      <c r="G294" s="272">
        <v>300.55000000000007</v>
      </c>
      <c r="H294" s="272">
        <v>329.65</v>
      </c>
      <c r="I294" s="272">
        <v>335.04999999999995</v>
      </c>
      <c r="J294" s="272">
        <v>344.19999999999993</v>
      </c>
      <c r="K294" s="271">
        <v>325.89999999999998</v>
      </c>
      <c r="L294" s="271">
        <v>311.35000000000002</v>
      </c>
      <c r="M294" s="271">
        <v>7.4993699999999999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3312.6</v>
      </c>
      <c r="D295" s="272">
        <v>3304.2000000000003</v>
      </c>
      <c r="E295" s="272">
        <v>3268.4000000000005</v>
      </c>
      <c r="F295" s="272">
        <v>3224.2000000000003</v>
      </c>
      <c r="G295" s="272">
        <v>3188.4000000000005</v>
      </c>
      <c r="H295" s="272">
        <v>3348.4000000000005</v>
      </c>
      <c r="I295" s="272">
        <v>3384.2000000000007</v>
      </c>
      <c r="J295" s="272">
        <v>3428.4000000000005</v>
      </c>
      <c r="K295" s="271">
        <v>3340</v>
      </c>
      <c r="L295" s="271">
        <v>3260</v>
      </c>
      <c r="M295" s="271">
        <v>0.31146000000000001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661.95</v>
      </c>
      <c r="D296" s="272">
        <v>653.66666666666663</v>
      </c>
      <c r="E296" s="272">
        <v>642.93333333333328</v>
      </c>
      <c r="F296" s="272">
        <v>623.91666666666663</v>
      </c>
      <c r="G296" s="272">
        <v>613.18333333333328</v>
      </c>
      <c r="H296" s="272">
        <v>672.68333333333328</v>
      </c>
      <c r="I296" s="272">
        <v>683.41666666666663</v>
      </c>
      <c r="J296" s="272">
        <v>702.43333333333328</v>
      </c>
      <c r="K296" s="271">
        <v>664.4</v>
      </c>
      <c r="L296" s="271">
        <v>634.65</v>
      </c>
      <c r="M296" s="271">
        <v>14.42822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1769.7</v>
      </c>
      <c r="D297" s="272">
        <v>1756.3833333333332</v>
      </c>
      <c r="E297" s="272">
        <v>1726.9666666666665</v>
      </c>
      <c r="F297" s="272">
        <v>1684.2333333333333</v>
      </c>
      <c r="G297" s="272">
        <v>1654.8166666666666</v>
      </c>
      <c r="H297" s="272">
        <v>1799.1166666666663</v>
      </c>
      <c r="I297" s="272">
        <v>1828.5333333333333</v>
      </c>
      <c r="J297" s="272">
        <v>1871.2666666666662</v>
      </c>
      <c r="K297" s="271">
        <v>1785.8</v>
      </c>
      <c r="L297" s="271">
        <v>1713.65</v>
      </c>
      <c r="M297" s="271">
        <v>0.26832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44.1</v>
      </c>
      <c r="D298" s="272">
        <v>43.166666666666664</v>
      </c>
      <c r="E298" s="272">
        <v>41.533333333333331</v>
      </c>
      <c r="F298" s="272">
        <v>38.966666666666669</v>
      </c>
      <c r="G298" s="272">
        <v>37.333333333333336</v>
      </c>
      <c r="H298" s="272">
        <v>45.733333333333327</v>
      </c>
      <c r="I298" s="272">
        <v>47.366666666666667</v>
      </c>
      <c r="J298" s="272">
        <v>49.933333333333323</v>
      </c>
      <c r="K298" s="271">
        <v>44.8</v>
      </c>
      <c r="L298" s="271">
        <v>40.6</v>
      </c>
      <c r="M298" s="271">
        <v>62.591000000000001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161.94999999999999</v>
      </c>
      <c r="D299" s="272">
        <v>161.91666666666666</v>
      </c>
      <c r="E299" s="272">
        <v>160.2833333333333</v>
      </c>
      <c r="F299" s="272">
        <v>158.61666666666665</v>
      </c>
      <c r="G299" s="272">
        <v>156.98333333333329</v>
      </c>
      <c r="H299" s="272">
        <v>163.58333333333331</v>
      </c>
      <c r="I299" s="272">
        <v>165.2166666666667</v>
      </c>
      <c r="J299" s="272">
        <v>166.88333333333333</v>
      </c>
      <c r="K299" s="271">
        <v>163.55000000000001</v>
      </c>
      <c r="L299" s="271">
        <v>160.25</v>
      </c>
      <c r="M299" s="271">
        <v>2.5119799999999999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84418.65</v>
      </c>
      <c r="D300" s="272">
        <v>84264.133333333331</v>
      </c>
      <c r="E300" s="272">
        <v>83633.516666666663</v>
      </c>
      <c r="F300" s="272">
        <v>82848.383333333331</v>
      </c>
      <c r="G300" s="272">
        <v>82217.766666666663</v>
      </c>
      <c r="H300" s="272">
        <v>85049.266666666663</v>
      </c>
      <c r="I300" s="272">
        <v>85679.883333333331</v>
      </c>
      <c r="J300" s="272">
        <v>86465.016666666663</v>
      </c>
      <c r="K300" s="271">
        <v>84894.75</v>
      </c>
      <c r="L300" s="271">
        <v>83479</v>
      </c>
      <c r="M300" s="271">
        <v>5.901E-2</v>
      </c>
      <c r="N300" s="1"/>
      <c r="O300" s="1"/>
    </row>
    <row r="301" spans="1:15" ht="12.75" customHeight="1">
      <c r="A301" s="30">
        <v>291</v>
      </c>
      <c r="B301" s="281" t="s">
        <v>852</v>
      </c>
      <c r="C301" s="271">
        <v>1636.6</v>
      </c>
      <c r="D301" s="272">
        <v>1643.6333333333332</v>
      </c>
      <c r="E301" s="272">
        <v>1558.0166666666664</v>
      </c>
      <c r="F301" s="272">
        <v>1479.4333333333332</v>
      </c>
      <c r="G301" s="272">
        <v>1393.8166666666664</v>
      </c>
      <c r="H301" s="272">
        <v>1722.2166666666665</v>
      </c>
      <c r="I301" s="272">
        <v>1807.8333333333333</v>
      </c>
      <c r="J301" s="272">
        <v>1886.4166666666665</v>
      </c>
      <c r="K301" s="271">
        <v>1729.25</v>
      </c>
      <c r="L301" s="271">
        <v>1565.05</v>
      </c>
      <c r="M301" s="271">
        <v>6.7809900000000001</v>
      </c>
      <c r="N301" s="1"/>
      <c r="O301" s="1"/>
    </row>
    <row r="302" spans="1:15" ht="12.75" customHeight="1">
      <c r="A302" s="30">
        <v>292</v>
      </c>
      <c r="B302" s="281" t="s">
        <v>802</v>
      </c>
      <c r="C302" s="271">
        <v>1043.3</v>
      </c>
      <c r="D302" s="272">
        <v>1040.2166666666665</v>
      </c>
      <c r="E302" s="272">
        <v>1027.0333333333328</v>
      </c>
      <c r="F302" s="272">
        <v>1010.7666666666664</v>
      </c>
      <c r="G302" s="272">
        <v>997.5833333333328</v>
      </c>
      <c r="H302" s="272">
        <v>1056.4833333333329</v>
      </c>
      <c r="I302" s="272">
        <v>1069.6666666666667</v>
      </c>
      <c r="J302" s="272">
        <v>1085.9333333333329</v>
      </c>
      <c r="K302" s="271">
        <v>1053.4000000000001</v>
      </c>
      <c r="L302" s="271">
        <v>1023.95</v>
      </c>
      <c r="M302" s="271">
        <v>0.61538999999999999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861.2</v>
      </c>
      <c r="D303" s="272">
        <v>855.9666666666667</v>
      </c>
      <c r="E303" s="272">
        <v>845.23333333333335</v>
      </c>
      <c r="F303" s="272">
        <v>829.26666666666665</v>
      </c>
      <c r="G303" s="272">
        <v>818.5333333333333</v>
      </c>
      <c r="H303" s="272">
        <v>871.93333333333339</v>
      </c>
      <c r="I303" s="272">
        <v>882.66666666666674</v>
      </c>
      <c r="J303" s="272">
        <v>898.63333333333344</v>
      </c>
      <c r="K303" s="271">
        <v>866.7</v>
      </c>
      <c r="L303" s="271">
        <v>840</v>
      </c>
      <c r="M303" s="271">
        <v>3.7126100000000002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199.6</v>
      </c>
      <c r="D304" s="272">
        <v>200.20000000000002</v>
      </c>
      <c r="E304" s="272">
        <v>198.05000000000004</v>
      </c>
      <c r="F304" s="272">
        <v>196.50000000000003</v>
      </c>
      <c r="G304" s="272">
        <v>194.35000000000005</v>
      </c>
      <c r="H304" s="272">
        <v>201.75000000000003</v>
      </c>
      <c r="I304" s="272">
        <v>203.9</v>
      </c>
      <c r="J304" s="272">
        <v>205.45000000000002</v>
      </c>
      <c r="K304" s="271">
        <v>202.35</v>
      </c>
      <c r="L304" s="271">
        <v>198.65</v>
      </c>
      <c r="M304" s="271">
        <v>27.00197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1276.8</v>
      </c>
      <c r="D305" s="272">
        <v>1266.5833333333333</v>
      </c>
      <c r="E305" s="272">
        <v>1252.3666666666666</v>
      </c>
      <c r="F305" s="272">
        <v>1227.9333333333334</v>
      </c>
      <c r="G305" s="272">
        <v>1213.7166666666667</v>
      </c>
      <c r="H305" s="272">
        <v>1291.0166666666664</v>
      </c>
      <c r="I305" s="272">
        <v>1305.2333333333331</v>
      </c>
      <c r="J305" s="272">
        <v>1329.6666666666663</v>
      </c>
      <c r="K305" s="271">
        <v>1280.8</v>
      </c>
      <c r="L305" s="271">
        <v>1242.1500000000001</v>
      </c>
      <c r="M305" s="271">
        <v>25.54692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275.3</v>
      </c>
      <c r="D306" s="272">
        <v>277.25</v>
      </c>
      <c r="E306" s="272">
        <v>270.55</v>
      </c>
      <c r="F306" s="272">
        <v>265.8</v>
      </c>
      <c r="G306" s="272">
        <v>259.10000000000002</v>
      </c>
      <c r="H306" s="272">
        <v>282</v>
      </c>
      <c r="I306" s="272">
        <v>288.70000000000005</v>
      </c>
      <c r="J306" s="272">
        <v>293.45</v>
      </c>
      <c r="K306" s="271">
        <v>283.95</v>
      </c>
      <c r="L306" s="271">
        <v>272.5</v>
      </c>
      <c r="M306" s="271">
        <v>4.3085800000000001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255.5</v>
      </c>
      <c r="D307" s="272">
        <v>255.5</v>
      </c>
      <c r="E307" s="272">
        <v>253</v>
      </c>
      <c r="F307" s="272">
        <v>250.5</v>
      </c>
      <c r="G307" s="272">
        <v>248</v>
      </c>
      <c r="H307" s="272">
        <v>258</v>
      </c>
      <c r="I307" s="272">
        <v>260.5</v>
      </c>
      <c r="J307" s="272">
        <v>263</v>
      </c>
      <c r="K307" s="271">
        <v>258</v>
      </c>
      <c r="L307" s="271">
        <v>253</v>
      </c>
      <c r="M307" s="271">
        <v>2.5835300000000001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481.05</v>
      </c>
      <c r="D308" s="272">
        <v>482.06666666666661</v>
      </c>
      <c r="E308" s="272">
        <v>477.63333333333321</v>
      </c>
      <c r="F308" s="272">
        <v>474.21666666666658</v>
      </c>
      <c r="G308" s="272">
        <v>469.78333333333319</v>
      </c>
      <c r="H308" s="272">
        <v>485.48333333333323</v>
      </c>
      <c r="I308" s="272">
        <v>489.91666666666663</v>
      </c>
      <c r="J308" s="272">
        <v>493.33333333333326</v>
      </c>
      <c r="K308" s="271">
        <v>486.5</v>
      </c>
      <c r="L308" s="271">
        <v>478.65</v>
      </c>
      <c r="M308" s="271">
        <v>1.0386899999999999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102.5</v>
      </c>
      <c r="D309" s="272">
        <v>102.35000000000001</v>
      </c>
      <c r="E309" s="272">
        <v>100.85000000000002</v>
      </c>
      <c r="F309" s="272">
        <v>99.200000000000017</v>
      </c>
      <c r="G309" s="272">
        <v>97.700000000000031</v>
      </c>
      <c r="H309" s="272">
        <v>104.00000000000001</v>
      </c>
      <c r="I309" s="272">
        <v>105.49999999999999</v>
      </c>
      <c r="J309" s="272">
        <v>107.15</v>
      </c>
      <c r="K309" s="271">
        <v>103.85</v>
      </c>
      <c r="L309" s="271">
        <v>100.7</v>
      </c>
      <c r="M309" s="271">
        <v>43.948090000000001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72.349999999999994</v>
      </c>
      <c r="D310" s="272">
        <v>72.149999999999991</v>
      </c>
      <c r="E310" s="272">
        <v>71.199999999999989</v>
      </c>
      <c r="F310" s="272">
        <v>70.05</v>
      </c>
      <c r="G310" s="272">
        <v>69.099999999999994</v>
      </c>
      <c r="H310" s="272">
        <v>73.299999999999983</v>
      </c>
      <c r="I310" s="272">
        <v>74.25</v>
      </c>
      <c r="J310" s="272">
        <v>75.399999999999977</v>
      </c>
      <c r="K310" s="271">
        <v>73.099999999999994</v>
      </c>
      <c r="L310" s="271">
        <v>71</v>
      </c>
      <c r="M310" s="271">
        <v>25.248629999999999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523.04999999999995</v>
      </c>
      <c r="D311" s="272">
        <v>518.06666666666661</v>
      </c>
      <c r="E311" s="272">
        <v>509.98333333333323</v>
      </c>
      <c r="F311" s="272">
        <v>496.91666666666663</v>
      </c>
      <c r="G311" s="272">
        <v>488.83333333333326</v>
      </c>
      <c r="H311" s="272">
        <v>531.13333333333321</v>
      </c>
      <c r="I311" s="272">
        <v>539.2166666666667</v>
      </c>
      <c r="J311" s="272">
        <v>552.28333333333319</v>
      </c>
      <c r="K311" s="271">
        <v>526.15</v>
      </c>
      <c r="L311" s="271">
        <v>505</v>
      </c>
      <c r="M311" s="271">
        <v>24.083159999999999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8834.2000000000007</v>
      </c>
      <c r="D312" s="272">
        <v>8761.3666666666668</v>
      </c>
      <c r="E312" s="272">
        <v>8662.8333333333339</v>
      </c>
      <c r="F312" s="272">
        <v>8491.4666666666672</v>
      </c>
      <c r="G312" s="272">
        <v>8392.9333333333343</v>
      </c>
      <c r="H312" s="272">
        <v>8932.7333333333336</v>
      </c>
      <c r="I312" s="272">
        <v>9031.2666666666664</v>
      </c>
      <c r="J312" s="272">
        <v>9202.6333333333332</v>
      </c>
      <c r="K312" s="271">
        <v>8859.9</v>
      </c>
      <c r="L312" s="271">
        <v>8590</v>
      </c>
      <c r="M312" s="271">
        <v>4.5905699999999996</v>
      </c>
      <c r="N312" s="1"/>
      <c r="O312" s="1"/>
    </row>
    <row r="313" spans="1:15" ht="12.75" customHeight="1">
      <c r="A313" s="30">
        <v>303</v>
      </c>
      <c r="B313" s="281" t="s">
        <v>804</v>
      </c>
      <c r="C313" s="271">
        <v>1913</v>
      </c>
      <c r="D313" s="272">
        <v>1902.55</v>
      </c>
      <c r="E313" s="272">
        <v>1870.4499999999998</v>
      </c>
      <c r="F313" s="272">
        <v>1827.8999999999999</v>
      </c>
      <c r="G313" s="272">
        <v>1795.7999999999997</v>
      </c>
      <c r="H313" s="272">
        <v>1945.1</v>
      </c>
      <c r="I313" s="272">
        <v>1977.1999999999998</v>
      </c>
      <c r="J313" s="272">
        <v>2019.75</v>
      </c>
      <c r="K313" s="271">
        <v>1934.65</v>
      </c>
      <c r="L313" s="271">
        <v>1860</v>
      </c>
      <c r="M313" s="271">
        <v>2.6302500000000002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809.05</v>
      </c>
      <c r="D314" s="272">
        <v>807.08333333333337</v>
      </c>
      <c r="E314" s="272">
        <v>791.86666666666679</v>
      </c>
      <c r="F314" s="272">
        <v>774.68333333333339</v>
      </c>
      <c r="G314" s="272">
        <v>759.46666666666681</v>
      </c>
      <c r="H314" s="272">
        <v>824.26666666666677</v>
      </c>
      <c r="I314" s="272">
        <v>839.48333333333323</v>
      </c>
      <c r="J314" s="272">
        <v>856.66666666666674</v>
      </c>
      <c r="K314" s="271">
        <v>822.3</v>
      </c>
      <c r="L314" s="271">
        <v>789.9</v>
      </c>
      <c r="M314" s="271">
        <v>6.0945600000000004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373.9</v>
      </c>
      <c r="D315" s="272">
        <v>373.01666666666665</v>
      </c>
      <c r="E315" s="272">
        <v>366.63333333333333</v>
      </c>
      <c r="F315" s="272">
        <v>359.36666666666667</v>
      </c>
      <c r="G315" s="272">
        <v>352.98333333333335</v>
      </c>
      <c r="H315" s="272">
        <v>380.2833333333333</v>
      </c>
      <c r="I315" s="272">
        <v>386.66666666666663</v>
      </c>
      <c r="J315" s="272">
        <v>393.93333333333328</v>
      </c>
      <c r="K315" s="271">
        <v>379.4</v>
      </c>
      <c r="L315" s="271">
        <v>365.75</v>
      </c>
      <c r="M315" s="271">
        <v>14.5709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394.5</v>
      </c>
      <c r="D316" s="272">
        <v>380.01666666666665</v>
      </c>
      <c r="E316" s="272">
        <v>356.48333333333329</v>
      </c>
      <c r="F316" s="272">
        <v>318.46666666666664</v>
      </c>
      <c r="G316" s="272">
        <v>294.93333333333328</v>
      </c>
      <c r="H316" s="272">
        <v>418.0333333333333</v>
      </c>
      <c r="I316" s="272">
        <v>441.56666666666661</v>
      </c>
      <c r="J316" s="272">
        <v>479.58333333333331</v>
      </c>
      <c r="K316" s="271">
        <v>403.55</v>
      </c>
      <c r="L316" s="271">
        <v>342</v>
      </c>
      <c r="M316" s="271">
        <v>179.92528999999999</v>
      </c>
      <c r="N316" s="1"/>
      <c r="O316" s="1"/>
    </row>
    <row r="317" spans="1:15" ht="12.75" customHeight="1">
      <c r="A317" s="30">
        <v>307</v>
      </c>
      <c r="B317" s="281" t="s">
        <v>853</v>
      </c>
      <c r="C317" s="271">
        <v>734.3</v>
      </c>
      <c r="D317" s="272">
        <v>735.13333333333333</v>
      </c>
      <c r="E317" s="272">
        <v>727.76666666666665</v>
      </c>
      <c r="F317" s="272">
        <v>721.23333333333335</v>
      </c>
      <c r="G317" s="272">
        <v>713.86666666666667</v>
      </c>
      <c r="H317" s="272">
        <v>741.66666666666663</v>
      </c>
      <c r="I317" s="272">
        <v>749.03333333333319</v>
      </c>
      <c r="J317" s="272">
        <v>755.56666666666661</v>
      </c>
      <c r="K317" s="271">
        <v>742.5</v>
      </c>
      <c r="L317" s="271">
        <v>728.6</v>
      </c>
      <c r="M317" s="271">
        <v>0.54286999999999996</v>
      </c>
      <c r="N317" s="1"/>
      <c r="O317" s="1"/>
    </row>
    <row r="318" spans="1:15" ht="12.75" customHeight="1">
      <c r="A318" s="30">
        <v>308</v>
      </c>
      <c r="B318" s="281" t="s">
        <v>854</v>
      </c>
      <c r="C318" s="271">
        <v>784.8</v>
      </c>
      <c r="D318" s="272">
        <v>778.08333333333337</v>
      </c>
      <c r="E318" s="272">
        <v>758.66666666666674</v>
      </c>
      <c r="F318" s="272">
        <v>732.53333333333342</v>
      </c>
      <c r="G318" s="272">
        <v>713.11666666666679</v>
      </c>
      <c r="H318" s="272">
        <v>804.2166666666667</v>
      </c>
      <c r="I318" s="272">
        <v>823.63333333333344</v>
      </c>
      <c r="J318" s="272">
        <v>849.76666666666665</v>
      </c>
      <c r="K318" s="271">
        <v>797.5</v>
      </c>
      <c r="L318" s="271">
        <v>751.95</v>
      </c>
      <c r="M318" s="271">
        <v>2.04372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1413.45</v>
      </c>
      <c r="D319" s="272">
        <v>1402.6333333333334</v>
      </c>
      <c r="E319" s="272">
        <v>1384.6166666666668</v>
      </c>
      <c r="F319" s="272">
        <v>1355.7833333333333</v>
      </c>
      <c r="G319" s="272">
        <v>1337.7666666666667</v>
      </c>
      <c r="H319" s="272">
        <v>1431.4666666666669</v>
      </c>
      <c r="I319" s="272">
        <v>1449.4833333333338</v>
      </c>
      <c r="J319" s="272">
        <v>1478.3166666666671</v>
      </c>
      <c r="K319" s="271">
        <v>1420.65</v>
      </c>
      <c r="L319" s="271">
        <v>1373.8</v>
      </c>
      <c r="M319" s="271">
        <v>1.5897300000000001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3176.6</v>
      </c>
      <c r="D320" s="272">
        <v>3184.0666666666671</v>
      </c>
      <c r="E320" s="272">
        <v>3118.1333333333341</v>
      </c>
      <c r="F320" s="272">
        <v>3059.666666666667</v>
      </c>
      <c r="G320" s="272">
        <v>2993.733333333334</v>
      </c>
      <c r="H320" s="272">
        <v>3242.5333333333342</v>
      </c>
      <c r="I320" s="272">
        <v>3308.4666666666676</v>
      </c>
      <c r="J320" s="272">
        <v>3366.9333333333343</v>
      </c>
      <c r="K320" s="271">
        <v>3250</v>
      </c>
      <c r="L320" s="271">
        <v>3125.6</v>
      </c>
      <c r="M320" s="271">
        <v>6.6542899999999996</v>
      </c>
      <c r="N320" s="1"/>
      <c r="O320" s="1"/>
    </row>
    <row r="321" spans="1:15" ht="12.75" customHeight="1">
      <c r="A321" s="30">
        <v>311</v>
      </c>
      <c r="B321" s="281" t="s">
        <v>1143</v>
      </c>
      <c r="C321" s="271">
        <v>564.04999999999995</v>
      </c>
      <c r="D321" s="272">
        <v>559.43333333333328</v>
      </c>
      <c r="E321" s="272">
        <v>549.86666666666656</v>
      </c>
      <c r="F321" s="272">
        <v>535.68333333333328</v>
      </c>
      <c r="G321" s="272">
        <v>526.11666666666656</v>
      </c>
      <c r="H321" s="272">
        <v>573.61666666666656</v>
      </c>
      <c r="I321" s="272">
        <v>583.18333333333339</v>
      </c>
      <c r="J321" s="272">
        <v>597.36666666666656</v>
      </c>
      <c r="K321" s="271">
        <v>569</v>
      </c>
      <c r="L321" s="271">
        <v>545.25</v>
      </c>
      <c r="M321" s="271">
        <v>2.6233</v>
      </c>
      <c r="N321" s="1"/>
      <c r="O321" s="1"/>
    </row>
    <row r="322" spans="1:15" ht="12.75" customHeight="1">
      <c r="A322" s="30">
        <v>312</v>
      </c>
      <c r="B322" s="281" t="s">
        <v>432</v>
      </c>
      <c r="C322" s="271">
        <v>769.9</v>
      </c>
      <c r="D322" s="272">
        <v>767.38333333333333</v>
      </c>
      <c r="E322" s="272">
        <v>761.51666666666665</v>
      </c>
      <c r="F322" s="272">
        <v>753.13333333333333</v>
      </c>
      <c r="G322" s="272">
        <v>747.26666666666665</v>
      </c>
      <c r="H322" s="272">
        <v>775.76666666666665</v>
      </c>
      <c r="I322" s="272">
        <v>781.63333333333321</v>
      </c>
      <c r="J322" s="272">
        <v>790.01666666666665</v>
      </c>
      <c r="K322" s="271">
        <v>773.25</v>
      </c>
      <c r="L322" s="271">
        <v>759</v>
      </c>
      <c r="M322" s="271">
        <v>0.70950000000000002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2087.3000000000002</v>
      </c>
      <c r="D323" s="272">
        <v>2089.7666666666669</v>
      </c>
      <c r="E323" s="272">
        <v>2059.5833333333339</v>
      </c>
      <c r="F323" s="272">
        <v>2031.8666666666672</v>
      </c>
      <c r="G323" s="272">
        <v>2001.6833333333343</v>
      </c>
      <c r="H323" s="272">
        <v>2117.4833333333336</v>
      </c>
      <c r="I323" s="272">
        <v>2147.666666666667</v>
      </c>
      <c r="J323" s="272">
        <v>2175.3833333333332</v>
      </c>
      <c r="K323" s="271">
        <v>2119.9499999999998</v>
      </c>
      <c r="L323" s="271">
        <v>2062.0500000000002</v>
      </c>
      <c r="M323" s="271">
        <v>5.82186</v>
      </c>
      <c r="N323" s="1"/>
      <c r="O323" s="1"/>
    </row>
    <row r="324" spans="1:15" ht="12.75" customHeight="1">
      <c r="A324" s="30">
        <v>314</v>
      </c>
      <c r="B324" s="281" t="s">
        <v>433</v>
      </c>
      <c r="C324" s="271">
        <v>1257.5999999999999</v>
      </c>
      <c r="D324" s="272">
        <v>1262.5333333333333</v>
      </c>
      <c r="E324" s="272">
        <v>1246.0666666666666</v>
      </c>
      <c r="F324" s="272">
        <v>1234.5333333333333</v>
      </c>
      <c r="G324" s="272">
        <v>1218.0666666666666</v>
      </c>
      <c r="H324" s="272">
        <v>1274.0666666666666</v>
      </c>
      <c r="I324" s="272">
        <v>1290.5333333333333</v>
      </c>
      <c r="J324" s="272">
        <v>1302.0666666666666</v>
      </c>
      <c r="K324" s="271">
        <v>1279</v>
      </c>
      <c r="L324" s="271">
        <v>1251</v>
      </c>
      <c r="M324" s="271">
        <v>1.91012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1037.8</v>
      </c>
      <c r="D325" s="272">
        <v>1030.2333333333333</v>
      </c>
      <c r="E325" s="272">
        <v>1019.6666666666667</v>
      </c>
      <c r="F325" s="272">
        <v>1001.5333333333334</v>
      </c>
      <c r="G325" s="272">
        <v>990.96666666666681</v>
      </c>
      <c r="H325" s="272">
        <v>1048.3666666666668</v>
      </c>
      <c r="I325" s="272">
        <v>1058.9333333333334</v>
      </c>
      <c r="J325" s="272">
        <v>1077.0666666666666</v>
      </c>
      <c r="K325" s="271">
        <v>1040.8</v>
      </c>
      <c r="L325" s="271">
        <v>1012.1</v>
      </c>
      <c r="M325" s="271">
        <v>6.0820600000000002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615.29999999999995</v>
      </c>
      <c r="D326" s="272">
        <v>616.2833333333333</v>
      </c>
      <c r="E326" s="272">
        <v>611.56666666666661</v>
      </c>
      <c r="F326" s="272">
        <v>607.83333333333326</v>
      </c>
      <c r="G326" s="272">
        <v>603.11666666666656</v>
      </c>
      <c r="H326" s="272">
        <v>620.01666666666665</v>
      </c>
      <c r="I326" s="272">
        <v>624.73333333333335</v>
      </c>
      <c r="J326" s="272">
        <v>628.4666666666667</v>
      </c>
      <c r="K326" s="271">
        <v>621</v>
      </c>
      <c r="L326" s="271">
        <v>612.54999999999995</v>
      </c>
      <c r="M326" s="271">
        <v>2.78749</v>
      </c>
      <c r="N326" s="1"/>
      <c r="O326" s="1"/>
    </row>
    <row r="327" spans="1:15" ht="12.75" customHeight="1">
      <c r="A327" s="30">
        <v>317</v>
      </c>
      <c r="B327" s="281" t="s">
        <v>434</v>
      </c>
      <c r="C327" s="271">
        <v>33.25</v>
      </c>
      <c r="D327" s="272">
        <v>32.983333333333334</v>
      </c>
      <c r="E327" s="272">
        <v>32.466666666666669</v>
      </c>
      <c r="F327" s="272">
        <v>31.683333333333337</v>
      </c>
      <c r="G327" s="272">
        <v>31.166666666666671</v>
      </c>
      <c r="H327" s="272">
        <v>33.766666666666666</v>
      </c>
      <c r="I327" s="272">
        <v>34.283333333333331</v>
      </c>
      <c r="J327" s="272">
        <v>35.066666666666663</v>
      </c>
      <c r="K327" s="271">
        <v>33.5</v>
      </c>
      <c r="L327" s="271">
        <v>32.200000000000003</v>
      </c>
      <c r="M327" s="271">
        <v>18.730029999999999</v>
      </c>
      <c r="N327" s="1"/>
      <c r="O327" s="1"/>
    </row>
    <row r="328" spans="1:15" ht="12.75" customHeight="1">
      <c r="A328" s="30">
        <v>318</v>
      </c>
      <c r="B328" s="281" t="s">
        <v>435</v>
      </c>
      <c r="C328" s="271">
        <v>68.099999999999994</v>
      </c>
      <c r="D328" s="272">
        <v>67.88333333333334</v>
      </c>
      <c r="E328" s="272">
        <v>67.066666666666677</v>
      </c>
      <c r="F328" s="272">
        <v>66.033333333333331</v>
      </c>
      <c r="G328" s="272">
        <v>65.216666666666669</v>
      </c>
      <c r="H328" s="272">
        <v>68.916666666666686</v>
      </c>
      <c r="I328" s="272">
        <v>69.733333333333348</v>
      </c>
      <c r="J328" s="272">
        <v>70.766666666666694</v>
      </c>
      <c r="K328" s="271">
        <v>68.7</v>
      </c>
      <c r="L328" s="271">
        <v>66.849999999999994</v>
      </c>
      <c r="M328" s="271">
        <v>20.210059999999999</v>
      </c>
      <c r="N328" s="1"/>
      <c r="O328" s="1"/>
    </row>
    <row r="329" spans="1:15" ht="12.75" customHeight="1">
      <c r="A329" s="30">
        <v>319</v>
      </c>
      <c r="B329" s="281" t="s">
        <v>436</v>
      </c>
      <c r="C329" s="271">
        <v>570.6</v>
      </c>
      <c r="D329" s="272">
        <v>570.73333333333323</v>
      </c>
      <c r="E329" s="272">
        <v>553.46666666666647</v>
      </c>
      <c r="F329" s="272">
        <v>536.33333333333326</v>
      </c>
      <c r="G329" s="272">
        <v>519.06666666666649</v>
      </c>
      <c r="H329" s="272">
        <v>587.86666666666645</v>
      </c>
      <c r="I329" s="272">
        <v>605.1333333333331</v>
      </c>
      <c r="J329" s="272">
        <v>622.26666666666642</v>
      </c>
      <c r="K329" s="271">
        <v>588</v>
      </c>
      <c r="L329" s="271">
        <v>553.6</v>
      </c>
      <c r="M329" s="271">
        <v>0.43026999999999999</v>
      </c>
      <c r="N329" s="1"/>
      <c r="O329" s="1"/>
    </row>
    <row r="330" spans="1:15" ht="12.75" customHeight="1">
      <c r="A330" s="30">
        <v>320</v>
      </c>
      <c r="B330" s="281" t="s">
        <v>437</v>
      </c>
      <c r="C330" s="271">
        <v>36.1</v>
      </c>
      <c r="D330" s="272">
        <v>35.616666666666667</v>
      </c>
      <c r="E330" s="272">
        <v>34.983333333333334</v>
      </c>
      <c r="F330" s="272">
        <v>33.866666666666667</v>
      </c>
      <c r="G330" s="272">
        <v>33.233333333333334</v>
      </c>
      <c r="H330" s="272">
        <v>36.733333333333334</v>
      </c>
      <c r="I330" s="272">
        <v>37.366666666666674</v>
      </c>
      <c r="J330" s="272">
        <v>38.483333333333334</v>
      </c>
      <c r="K330" s="271">
        <v>36.25</v>
      </c>
      <c r="L330" s="271">
        <v>34.5</v>
      </c>
      <c r="M330" s="271">
        <v>184.11113</v>
      </c>
      <c r="N330" s="1"/>
      <c r="O330" s="1"/>
    </row>
    <row r="331" spans="1:15" ht="12.75" customHeight="1">
      <c r="A331" s="30">
        <v>321</v>
      </c>
      <c r="B331" s="281" t="s">
        <v>438</v>
      </c>
      <c r="C331" s="271">
        <v>75.599999999999994</v>
      </c>
      <c r="D331" s="272">
        <v>75.283333333333346</v>
      </c>
      <c r="E331" s="272">
        <v>73.616666666666688</v>
      </c>
      <c r="F331" s="272">
        <v>71.63333333333334</v>
      </c>
      <c r="G331" s="272">
        <v>69.966666666666683</v>
      </c>
      <c r="H331" s="272">
        <v>77.266666666666694</v>
      </c>
      <c r="I331" s="272">
        <v>78.933333333333351</v>
      </c>
      <c r="J331" s="272">
        <v>80.9166666666667</v>
      </c>
      <c r="K331" s="271">
        <v>76.95</v>
      </c>
      <c r="L331" s="271">
        <v>73.3</v>
      </c>
      <c r="M331" s="271">
        <v>46.086280000000002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123.85</v>
      </c>
      <c r="D332" s="272">
        <v>122.5</v>
      </c>
      <c r="E332" s="272">
        <v>120.9</v>
      </c>
      <c r="F332" s="272">
        <v>117.95</v>
      </c>
      <c r="G332" s="272">
        <v>116.35000000000001</v>
      </c>
      <c r="H332" s="272">
        <v>125.45</v>
      </c>
      <c r="I332" s="272">
        <v>127.05</v>
      </c>
      <c r="J332" s="272">
        <v>130</v>
      </c>
      <c r="K332" s="271">
        <v>124.1</v>
      </c>
      <c r="L332" s="271">
        <v>119.55</v>
      </c>
      <c r="M332" s="271">
        <v>105.72905</v>
      </c>
      <c r="N332" s="1"/>
      <c r="O332" s="1"/>
    </row>
    <row r="333" spans="1:15" ht="12.75" customHeight="1">
      <c r="A333" s="30">
        <v>323</v>
      </c>
      <c r="B333" s="281" t="s">
        <v>439</v>
      </c>
      <c r="C333" s="271">
        <v>260.8</v>
      </c>
      <c r="D333" s="272">
        <v>260.41666666666669</v>
      </c>
      <c r="E333" s="272">
        <v>257.83333333333337</v>
      </c>
      <c r="F333" s="272">
        <v>254.86666666666667</v>
      </c>
      <c r="G333" s="272">
        <v>252.28333333333336</v>
      </c>
      <c r="H333" s="272">
        <v>263.38333333333338</v>
      </c>
      <c r="I333" s="272">
        <v>265.96666666666675</v>
      </c>
      <c r="J333" s="272">
        <v>268.93333333333339</v>
      </c>
      <c r="K333" s="271">
        <v>263</v>
      </c>
      <c r="L333" s="271">
        <v>257.45</v>
      </c>
      <c r="M333" s="271">
        <v>3.8205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160.94999999999999</v>
      </c>
      <c r="D334" s="272">
        <v>161.68333333333334</v>
      </c>
      <c r="E334" s="272">
        <v>159.96666666666667</v>
      </c>
      <c r="F334" s="272">
        <v>158.98333333333332</v>
      </c>
      <c r="G334" s="272">
        <v>157.26666666666665</v>
      </c>
      <c r="H334" s="272">
        <v>162.66666666666669</v>
      </c>
      <c r="I334" s="272">
        <v>164.38333333333338</v>
      </c>
      <c r="J334" s="272">
        <v>165.3666666666667</v>
      </c>
      <c r="K334" s="271">
        <v>163.4</v>
      </c>
      <c r="L334" s="271">
        <v>160.69999999999999</v>
      </c>
      <c r="M334" s="271">
        <v>109.2833</v>
      </c>
      <c r="N334" s="1"/>
      <c r="O334" s="1"/>
    </row>
    <row r="335" spans="1:15" ht="12.75" customHeight="1">
      <c r="A335" s="30">
        <v>325</v>
      </c>
      <c r="B335" s="281" t="s">
        <v>440</v>
      </c>
      <c r="C335" s="271">
        <v>700.45</v>
      </c>
      <c r="D335" s="272">
        <v>694.75</v>
      </c>
      <c r="E335" s="272">
        <v>680.7</v>
      </c>
      <c r="F335" s="272">
        <v>660.95</v>
      </c>
      <c r="G335" s="272">
        <v>646.90000000000009</v>
      </c>
      <c r="H335" s="272">
        <v>714.5</v>
      </c>
      <c r="I335" s="272">
        <v>728.55</v>
      </c>
      <c r="J335" s="272">
        <v>748.3</v>
      </c>
      <c r="K335" s="271">
        <v>708.8</v>
      </c>
      <c r="L335" s="271">
        <v>675</v>
      </c>
      <c r="M335" s="271">
        <v>2.3369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80.2</v>
      </c>
      <c r="D336" s="272">
        <v>79.95</v>
      </c>
      <c r="E336" s="272">
        <v>79</v>
      </c>
      <c r="F336" s="272">
        <v>77.8</v>
      </c>
      <c r="G336" s="272">
        <v>76.849999999999994</v>
      </c>
      <c r="H336" s="272">
        <v>81.150000000000006</v>
      </c>
      <c r="I336" s="272">
        <v>82.100000000000023</v>
      </c>
      <c r="J336" s="272">
        <v>83.300000000000011</v>
      </c>
      <c r="K336" s="271">
        <v>80.900000000000006</v>
      </c>
      <c r="L336" s="271">
        <v>78.75</v>
      </c>
      <c r="M336" s="271">
        <v>101.38292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4223.5</v>
      </c>
      <c r="D337" s="272">
        <v>4196.3499999999995</v>
      </c>
      <c r="E337" s="272">
        <v>4154.6999999999989</v>
      </c>
      <c r="F337" s="272">
        <v>4085.8999999999996</v>
      </c>
      <c r="G337" s="272">
        <v>4044.2499999999991</v>
      </c>
      <c r="H337" s="272">
        <v>4265.1499999999987</v>
      </c>
      <c r="I337" s="272">
        <v>4306.7999999999984</v>
      </c>
      <c r="J337" s="272">
        <v>4375.5999999999985</v>
      </c>
      <c r="K337" s="271">
        <v>4238</v>
      </c>
      <c r="L337" s="271">
        <v>4127.55</v>
      </c>
      <c r="M337" s="271">
        <v>1.08148</v>
      </c>
      <c r="N337" s="1"/>
      <c r="O337" s="1"/>
    </row>
    <row r="338" spans="1:15" ht="12.75" customHeight="1">
      <c r="A338" s="30">
        <v>328</v>
      </c>
      <c r="B338" s="281" t="s">
        <v>805</v>
      </c>
      <c r="C338" s="271">
        <v>630.75</v>
      </c>
      <c r="D338" s="272">
        <v>630.18333333333328</v>
      </c>
      <c r="E338" s="272">
        <v>622.56666666666661</v>
      </c>
      <c r="F338" s="272">
        <v>614.38333333333333</v>
      </c>
      <c r="G338" s="272">
        <v>606.76666666666665</v>
      </c>
      <c r="H338" s="272">
        <v>638.36666666666656</v>
      </c>
      <c r="I338" s="272">
        <v>645.98333333333312</v>
      </c>
      <c r="J338" s="272">
        <v>654.16666666666652</v>
      </c>
      <c r="K338" s="271">
        <v>637.79999999999995</v>
      </c>
      <c r="L338" s="271">
        <v>622</v>
      </c>
      <c r="M338" s="271">
        <v>4.4466200000000002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19646.349999999999</v>
      </c>
      <c r="D339" s="272">
        <v>19563.483333333334</v>
      </c>
      <c r="E339" s="272">
        <v>19367.966666666667</v>
      </c>
      <c r="F339" s="272">
        <v>19089.583333333332</v>
      </c>
      <c r="G339" s="272">
        <v>18894.066666666666</v>
      </c>
      <c r="H339" s="272">
        <v>19841.866666666669</v>
      </c>
      <c r="I339" s="272">
        <v>20037.383333333339</v>
      </c>
      <c r="J339" s="272">
        <v>20315.76666666667</v>
      </c>
      <c r="K339" s="271">
        <v>19759</v>
      </c>
      <c r="L339" s="271">
        <v>19285.099999999999</v>
      </c>
      <c r="M339" s="271">
        <v>0.48462</v>
      </c>
      <c r="N339" s="1"/>
      <c r="O339" s="1"/>
    </row>
    <row r="340" spans="1:15" ht="12.75" customHeight="1">
      <c r="A340" s="30">
        <v>330</v>
      </c>
      <c r="B340" s="281" t="s">
        <v>441</v>
      </c>
      <c r="C340" s="271">
        <v>69.650000000000006</v>
      </c>
      <c r="D340" s="272">
        <v>70.75</v>
      </c>
      <c r="E340" s="272">
        <v>68</v>
      </c>
      <c r="F340" s="272">
        <v>66.349999999999994</v>
      </c>
      <c r="G340" s="272">
        <v>63.599999999999994</v>
      </c>
      <c r="H340" s="272">
        <v>72.400000000000006</v>
      </c>
      <c r="I340" s="272">
        <v>75.150000000000006</v>
      </c>
      <c r="J340" s="272">
        <v>76.800000000000011</v>
      </c>
      <c r="K340" s="271">
        <v>73.5</v>
      </c>
      <c r="L340" s="271">
        <v>69.099999999999994</v>
      </c>
      <c r="M340" s="271">
        <v>22.14358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300.3</v>
      </c>
      <c r="D341" s="272">
        <v>302.08333333333331</v>
      </c>
      <c r="E341" s="272">
        <v>297.46666666666664</v>
      </c>
      <c r="F341" s="272">
        <v>294.63333333333333</v>
      </c>
      <c r="G341" s="272">
        <v>290.01666666666665</v>
      </c>
      <c r="H341" s="272">
        <v>304.91666666666663</v>
      </c>
      <c r="I341" s="272">
        <v>309.5333333333333</v>
      </c>
      <c r="J341" s="272">
        <v>312.36666666666662</v>
      </c>
      <c r="K341" s="271">
        <v>306.7</v>
      </c>
      <c r="L341" s="271">
        <v>299.25</v>
      </c>
      <c r="M341" s="271">
        <v>4.1279199999999996</v>
      </c>
      <c r="N341" s="1"/>
      <c r="O341" s="1"/>
    </row>
    <row r="342" spans="1:15" ht="12.75" customHeight="1">
      <c r="A342" s="30">
        <v>332</v>
      </c>
      <c r="B342" s="281" t="s">
        <v>855</v>
      </c>
      <c r="C342" s="271">
        <v>344.95</v>
      </c>
      <c r="D342" s="272">
        <v>346.2833333333333</v>
      </c>
      <c r="E342" s="272">
        <v>340.71666666666658</v>
      </c>
      <c r="F342" s="272">
        <v>336.48333333333329</v>
      </c>
      <c r="G342" s="272">
        <v>330.91666666666657</v>
      </c>
      <c r="H342" s="272">
        <v>350.51666666666659</v>
      </c>
      <c r="I342" s="272">
        <v>356.08333333333331</v>
      </c>
      <c r="J342" s="272">
        <v>360.31666666666661</v>
      </c>
      <c r="K342" s="271">
        <v>351.85</v>
      </c>
      <c r="L342" s="271">
        <v>342.05</v>
      </c>
      <c r="M342" s="271">
        <v>1.52756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956.65</v>
      </c>
      <c r="D343" s="272">
        <v>954.78333333333342</v>
      </c>
      <c r="E343" s="272">
        <v>944.56666666666683</v>
      </c>
      <c r="F343" s="272">
        <v>932.48333333333346</v>
      </c>
      <c r="G343" s="272">
        <v>922.26666666666688</v>
      </c>
      <c r="H343" s="272">
        <v>966.86666666666679</v>
      </c>
      <c r="I343" s="272">
        <v>977.08333333333326</v>
      </c>
      <c r="J343" s="272">
        <v>989.16666666666674</v>
      </c>
      <c r="K343" s="271">
        <v>965</v>
      </c>
      <c r="L343" s="271">
        <v>942.7</v>
      </c>
      <c r="M343" s="271">
        <v>4.0390899999999998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135.9</v>
      </c>
      <c r="D344" s="272">
        <v>135.41666666666666</v>
      </c>
      <c r="E344" s="272">
        <v>134.23333333333332</v>
      </c>
      <c r="F344" s="272">
        <v>132.56666666666666</v>
      </c>
      <c r="G344" s="272">
        <v>131.38333333333333</v>
      </c>
      <c r="H344" s="272">
        <v>137.08333333333331</v>
      </c>
      <c r="I344" s="272">
        <v>138.26666666666665</v>
      </c>
      <c r="J344" s="272">
        <v>139.93333333333331</v>
      </c>
      <c r="K344" s="271">
        <v>136.6</v>
      </c>
      <c r="L344" s="271">
        <v>133.75</v>
      </c>
      <c r="M344" s="271">
        <v>91.989080000000001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188.45</v>
      </c>
      <c r="D345" s="272">
        <v>188.33333333333334</v>
      </c>
      <c r="E345" s="272">
        <v>186.16666666666669</v>
      </c>
      <c r="F345" s="272">
        <v>183.88333333333335</v>
      </c>
      <c r="G345" s="272">
        <v>181.7166666666667</v>
      </c>
      <c r="H345" s="272">
        <v>190.61666666666667</v>
      </c>
      <c r="I345" s="272">
        <v>192.78333333333336</v>
      </c>
      <c r="J345" s="272">
        <v>195.06666666666666</v>
      </c>
      <c r="K345" s="271">
        <v>190.5</v>
      </c>
      <c r="L345" s="271">
        <v>186.05</v>
      </c>
      <c r="M345" s="271">
        <v>13.5151</v>
      </c>
      <c r="N345" s="1"/>
      <c r="O345" s="1"/>
    </row>
    <row r="346" spans="1:15" ht="12.75" customHeight="1">
      <c r="A346" s="30">
        <v>336</v>
      </c>
      <c r="B346" s="281" t="s">
        <v>836</v>
      </c>
      <c r="C346" s="271">
        <v>726.4</v>
      </c>
      <c r="D346" s="272">
        <v>732.30000000000007</v>
      </c>
      <c r="E346" s="272">
        <v>717.20000000000016</v>
      </c>
      <c r="F346" s="272">
        <v>708.00000000000011</v>
      </c>
      <c r="G346" s="272">
        <v>692.9000000000002</v>
      </c>
      <c r="H346" s="272">
        <v>741.50000000000011</v>
      </c>
      <c r="I346" s="272">
        <v>756.6</v>
      </c>
      <c r="J346" s="272">
        <v>765.80000000000007</v>
      </c>
      <c r="K346" s="271">
        <v>747.4</v>
      </c>
      <c r="L346" s="271">
        <v>723.1</v>
      </c>
      <c r="M346" s="271">
        <v>12.904170000000001</v>
      </c>
      <c r="N346" s="1"/>
      <c r="O346" s="1"/>
    </row>
    <row r="347" spans="1:15" ht="12.75" customHeight="1">
      <c r="A347" s="30">
        <v>337</v>
      </c>
      <c r="B347" s="281" t="s">
        <v>442</v>
      </c>
      <c r="C347" s="271">
        <v>3154.15</v>
      </c>
      <c r="D347" s="272">
        <v>3168.0166666666664</v>
      </c>
      <c r="E347" s="272">
        <v>3126.1333333333328</v>
      </c>
      <c r="F347" s="272">
        <v>3098.1166666666663</v>
      </c>
      <c r="G347" s="272">
        <v>3056.2333333333327</v>
      </c>
      <c r="H347" s="272">
        <v>3196.0333333333328</v>
      </c>
      <c r="I347" s="272">
        <v>3237.9166666666661</v>
      </c>
      <c r="J347" s="272">
        <v>3265.9333333333329</v>
      </c>
      <c r="K347" s="271">
        <v>3209.9</v>
      </c>
      <c r="L347" s="271">
        <v>3140</v>
      </c>
      <c r="M347" s="271">
        <v>1.7025699999999999</v>
      </c>
      <c r="N347" s="1"/>
      <c r="O347" s="1"/>
    </row>
    <row r="348" spans="1:15" ht="12.75" customHeight="1">
      <c r="A348" s="30">
        <v>338</v>
      </c>
      <c r="B348" s="281" t="s">
        <v>443</v>
      </c>
      <c r="C348" s="271">
        <v>260.3</v>
      </c>
      <c r="D348" s="272">
        <v>260</v>
      </c>
      <c r="E348" s="272">
        <v>257.75</v>
      </c>
      <c r="F348" s="272">
        <v>255.2</v>
      </c>
      <c r="G348" s="272">
        <v>252.95</v>
      </c>
      <c r="H348" s="272">
        <v>262.55</v>
      </c>
      <c r="I348" s="272">
        <v>264.8</v>
      </c>
      <c r="J348" s="272">
        <v>267.35000000000002</v>
      </c>
      <c r="K348" s="271">
        <v>262.25</v>
      </c>
      <c r="L348" s="271">
        <v>257.45</v>
      </c>
      <c r="M348" s="271">
        <v>1.38489</v>
      </c>
      <c r="N348" s="1"/>
      <c r="O348" s="1"/>
    </row>
    <row r="349" spans="1:15" ht="12.75" customHeight="1">
      <c r="A349" s="30">
        <v>339</v>
      </c>
      <c r="B349" s="281" t="s">
        <v>837</v>
      </c>
      <c r="C349" s="271">
        <v>496.15</v>
      </c>
      <c r="D349" s="272">
        <v>498.76666666666665</v>
      </c>
      <c r="E349" s="272">
        <v>489.38333333333333</v>
      </c>
      <c r="F349" s="272">
        <v>482.61666666666667</v>
      </c>
      <c r="G349" s="272">
        <v>473.23333333333335</v>
      </c>
      <c r="H349" s="272">
        <v>505.5333333333333</v>
      </c>
      <c r="I349" s="272">
        <v>514.91666666666663</v>
      </c>
      <c r="J349" s="272">
        <v>521.68333333333328</v>
      </c>
      <c r="K349" s="271">
        <v>508.15</v>
      </c>
      <c r="L349" s="271">
        <v>492</v>
      </c>
      <c r="M349" s="271">
        <v>8.5304900000000004</v>
      </c>
      <c r="N349" s="1"/>
      <c r="O349" s="1"/>
    </row>
    <row r="350" spans="1:15" ht="12.75" customHeight="1">
      <c r="A350" s="30">
        <v>340</v>
      </c>
      <c r="B350" s="281" t="s">
        <v>822</v>
      </c>
      <c r="C350" s="271">
        <v>129.65</v>
      </c>
      <c r="D350" s="272">
        <v>127.01666666666667</v>
      </c>
      <c r="E350" s="272">
        <v>123.63333333333333</v>
      </c>
      <c r="F350" s="272">
        <v>117.61666666666666</v>
      </c>
      <c r="G350" s="272">
        <v>114.23333333333332</v>
      </c>
      <c r="H350" s="272">
        <v>133.03333333333333</v>
      </c>
      <c r="I350" s="272">
        <v>136.41666666666669</v>
      </c>
      <c r="J350" s="272">
        <v>142.43333333333334</v>
      </c>
      <c r="K350" s="271">
        <v>130.4</v>
      </c>
      <c r="L350" s="271">
        <v>121</v>
      </c>
      <c r="M350" s="271">
        <v>21.282990000000002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3348.3</v>
      </c>
      <c r="D351" s="272">
        <v>3334.6833333333329</v>
      </c>
      <c r="E351" s="272">
        <v>3274.6166666666659</v>
      </c>
      <c r="F351" s="272">
        <v>3200.9333333333329</v>
      </c>
      <c r="G351" s="272">
        <v>3140.8666666666659</v>
      </c>
      <c r="H351" s="272">
        <v>3408.3666666666659</v>
      </c>
      <c r="I351" s="272">
        <v>3468.4333333333325</v>
      </c>
      <c r="J351" s="272">
        <v>3542.1166666666659</v>
      </c>
      <c r="K351" s="271">
        <v>3394.75</v>
      </c>
      <c r="L351" s="271">
        <v>3261</v>
      </c>
      <c r="M351" s="271">
        <v>1.5422899999999999</v>
      </c>
      <c r="N351" s="1"/>
      <c r="O351" s="1"/>
    </row>
    <row r="352" spans="1:15" ht="12.75" customHeight="1">
      <c r="A352" s="30">
        <v>342</v>
      </c>
      <c r="B352" s="281" t="s">
        <v>445</v>
      </c>
      <c r="C352" s="271">
        <v>347.75</v>
      </c>
      <c r="D352" s="272">
        <v>348.91666666666669</v>
      </c>
      <c r="E352" s="272">
        <v>344.88333333333338</v>
      </c>
      <c r="F352" s="272">
        <v>342.01666666666671</v>
      </c>
      <c r="G352" s="272">
        <v>337.98333333333341</v>
      </c>
      <c r="H352" s="272">
        <v>351.78333333333336</v>
      </c>
      <c r="I352" s="272">
        <v>355.81666666666666</v>
      </c>
      <c r="J352" s="272">
        <v>358.68333333333334</v>
      </c>
      <c r="K352" s="271">
        <v>352.95</v>
      </c>
      <c r="L352" s="271">
        <v>346.05</v>
      </c>
      <c r="M352" s="271">
        <v>1.8965099999999999</v>
      </c>
      <c r="N352" s="1"/>
      <c r="O352" s="1"/>
    </row>
    <row r="353" spans="1:15" ht="12.75" customHeight="1">
      <c r="A353" s="30">
        <v>343</v>
      </c>
      <c r="B353" s="281" t="s">
        <v>446</v>
      </c>
      <c r="C353" s="271">
        <v>286.10000000000002</v>
      </c>
      <c r="D353" s="272">
        <v>280.43333333333334</v>
      </c>
      <c r="E353" s="272">
        <v>269.91666666666669</v>
      </c>
      <c r="F353" s="272">
        <v>253.73333333333335</v>
      </c>
      <c r="G353" s="272">
        <v>243.2166666666667</v>
      </c>
      <c r="H353" s="272">
        <v>296.61666666666667</v>
      </c>
      <c r="I353" s="272">
        <v>307.13333333333333</v>
      </c>
      <c r="J353" s="272">
        <v>323.31666666666666</v>
      </c>
      <c r="K353" s="271">
        <v>290.95</v>
      </c>
      <c r="L353" s="271">
        <v>264.25</v>
      </c>
      <c r="M353" s="271">
        <v>13.93389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1817.35</v>
      </c>
      <c r="D354" s="272">
        <v>1806.7833333333335</v>
      </c>
      <c r="E354" s="272">
        <v>1782.5666666666671</v>
      </c>
      <c r="F354" s="272">
        <v>1747.7833333333335</v>
      </c>
      <c r="G354" s="272">
        <v>1723.5666666666671</v>
      </c>
      <c r="H354" s="272">
        <v>1841.5666666666671</v>
      </c>
      <c r="I354" s="272">
        <v>1865.7833333333338</v>
      </c>
      <c r="J354" s="272">
        <v>1900.5666666666671</v>
      </c>
      <c r="K354" s="271">
        <v>1831</v>
      </c>
      <c r="L354" s="271">
        <v>1772</v>
      </c>
      <c r="M354" s="271">
        <v>4.5712999999999999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49390.7</v>
      </c>
      <c r="D355" s="272">
        <v>49272.583333333336</v>
      </c>
      <c r="E355" s="272">
        <v>48895.166666666672</v>
      </c>
      <c r="F355" s="272">
        <v>48399.633333333339</v>
      </c>
      <c r="G355" s="272">
        <v>48022.216666666674</v>
      </c>
      <c r="H355" s="272">
        <v>49768.116666666669</v>
      </c>
      <c r="I355" s="272">
        <v>50145.53333333334</v>
      </c>
      <c r="J355" s="272">
        <v>50641.066666666666</v>
      </c>
      <c r="K355" s="271">
        <v>49650</v>
      </c>
      <c r="L355" s="271">
        <v>48777.05</v>
      </c>
      <c r="M355" s="271">
        <v>0.11393</v>
      </c>
      <c r="N355" s="1"/>
      <c r="O355" s="1"/>
    </row>
    <row r="356" spans="1:15" ht="12.75" customHeight="1">
      <c r="A356" s="30">
        <v>346</v>
      </c>
      <c r="B356" s="281" t="s">
        <v>447</v>
      </c>
      <c r="C356" s="271">
        <v>3426.85</v>
      </c>
      <c r="D356" s="272">
        <v>3417.9666666666667</v>
      </c>
      <c r="E356" s="272">
        <v>3364.0333333333333</v>
      </c>
      <c r="F356" s="272">
        <v>3301.2166666666667</v>
      </c>
      <c r="G356" s="272">
        <v>3247.2833333333333</v>
      </c>
      <c r="H356" s="272">
        <v>3480.7833333333333</v>
      </c>
      <c r="I356" s="272">
        <v>3534.7166666666667</v>
      </c>
      <c r="J356" s="272">
        <v>3597.5333333333333</v>
      </c>
      <c r="K356" s="271">
        <v>3471.9</v>
      </c>
      <c r="L356" s="271">
        <v>3355.15</v>
      </c>
      <c r="M356" s="271">
        <v>3.58927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219.95</v>
      </c>
      <c r="D357" s="272">
        <v>219.48333333333335</v>
      </c>
      <c r="E357" s="272">
        <v>216.01666666666671</v>
      </c>
      <c r="F357" s="272">
        <v>212.08333333333337</v>
      </c>
      <c r="G357" s="272">
        <v>208.61666666666673</v>
      </c>
      <c r="H357" s="272">
        <v>223.41666666666669</v>
      </c>
      <c r="I357" s="272">
        <v>226.88333333333333</v>
      </c>
      <c r="J357" s="272">
        <v>230.81666666666666</v>
      </c>
      <c r="K357" s="271">
        <v>222.95</v>
      </c>
      <c r="L357" s="271">
        <v>215.55</v>
      </c>
      <c r="M357" s="271">
        <v>21.346830000000001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4124.95</v>
      </c>
      <c r="D358" s="272">
        <v>4124.8833333333332</v>
      </c>
      <c r="E358" s="272">
        <v>4100.0666666666666</v>
      </c>
      <c r="F358" s="272">
        <v>4075.1833333333334</v>
      </c>
      <c r="G358" s="272">
        <v>4050.3666666666668</v>
      </c>
      <c r="H358" s="272">
        <v>4149.7666666666664</v>
      </c>
      <c r="I358" s="272">
        <v>4174.5833333333321</v>
      </c>
      <c r="J358" s="272">
        <v>4199.4666666666662</v>
      </c>
      <c r="K358" s="271">
        <v>4149.7</v>
      </c>
      <c r="L358" s="271">
        <v>4100</v>
      </c>
      <c r="M358" s="271">
        <v>0.17616999999999999</v>
      </c>
      <c r="N358" s="1"/>
      <c r="O358" s="1"/>
    </row>
    <row r="359" spans="1:15" ht="12.75" customHeight="1">
      <c r="A359" s="30">
        <v>349</v>
      </c>
      <c r="B359" s="281" t="s">
        <v>449</v>
      </c>
      <c r="C359" s="271">
        <v>1421</v>
      </c>
      <c r="D359" s="272">
        <v>1395.6166666666668</v>
      </c>
      <c r="E359" s="272">
        <v>1361.3833333333337</v>
      </c>
      <c r="F359" s="272">
        <v>1301.7666666666669</v>
      </c>
      <c r="G359" s="272">
        <v>1267.5333333333338</v>
      </c>
      <c r="H359" s="272">
        <v>1455.2333333333336</v>
      </c>
      <c r="I359" s="272">
        <v>1489.4666666666667</v>
      </c>
      <c r="J359" s="272">
        <v>1549.0833333333335</v>
      </c>
      <c r="K359" s="271">
        <v>1429.85</v>
      </c>
      <c r="L359" s="271">
        <v>1336</v>
      </c>
      <c r="M359" s="271">
        <v>2.5471599999999999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2700.35</v>
      </c>
      <c r="D360" s="272">
        <v>2668.7833333333333</v>
      </c>
      <c r="E360" s="272">
        <v>2627.6666666666665</v>
      </c>
      <c r="F360" s="272">
        <v>2554.9833333333331</v>
      </c>
      <c r="G360" s="272">
        <v>2513.8666666666663</v>
      </c>
      <c r="H360" s="272">
        <v>2741.4666666666667</v>
      </c>
      <c r="I360" s="272">
        <v>2782.5833333333335</v>
      </c>
      <c r="J360" s="272">
        <v>2855.2666666666669</v>
      </c>
      <c r="K360" s="271">
        <v>2709.9</v>
      </c>
      <c r="L360" s="271">
        <v>2596.1</v>
      </c>
      <c r="M360" s="271">
        <v>3.9866199999999998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1926.5</v>
      </c>
      <c r="D361" s="272">
        <v>1934.1666666666667</v>
      </c>
      <c r="E361" s="272">
        <v>1894.3333333333335</v>
      </c>
      <c r="F361" s="272">
        <v>1862.1666666666667</v>
      </c>
      <c r="G361" s="272">
        <v>1822.3333333333335</v>
      </c>
      <c r="H361" s="272">
        <v>1966.3333333333335</v>
      </c>
      <c r="I361" s="272">
        <v>2006.166666666667</v>
      </c>
      <c r="J361" s="272">
        <v>2038.3333333333335</v>
      </c>
      <c r="K361" s="271">
        <v>1974</v>
      </c>
      <c r="L361" s="271">
        <v>1902</v>
      </c>
      <c r="M361" s="271">
        <v>38.13297</v>
      </c>
      <c r="N361" s="1"/>
      <c r="O361" s="1"/>
    </row>
    <row r="362" spans="1:15" ht="12.75" customHeight="1">
      <c r="A362" s="30">
        <v>352</v>
      </c>
      <c r="B362" s="281" t="s">
        <v>450</v>
      </c>
      <c r="C362" s="271">
        <v>868.25</v>
      </c>
      <c r="D362" s="272">
        <v>837.26666666666677</v>
      </c>
      <c r="E362" s="272">
        <v>770.53333333333353</v>
      </c>
      <c r="F362" s="272">
        <v>672.81666666666672</v>
      </c>
      <c r="G362" s="272">
        <v>606.08333333333348</v>
      </c>
      <c r="H362" s="272">
        <v>934.98333333333358</v>
      </c>
      <c r="I362" s="272">
        <v>1001.7166666666669</v>
      </c>
      <c r="J362" s="272">
        <v>1099.4333333333336</v>
      </c>
      <c r="K362" s="271">
        <v>904</v>
      </c>
      <c r="L362" s="271">
        <v>739.55</v>
      </c>
      <c r="M362" s="271">
        <v>6.29033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2417.85</v>
      </c>
      <c r="D363" s="272">
        <v>2395.3333333333335</v>
      </c>
      <c r="E363" s="272">
        <v>2365.666666666667</v>
      </c>
      <c r="F363" s="272">
        <v>2313.4833333333336</v>
      </c>
      <c r="G363" s="272">
        <v>2283.8166666666671</v>
      </c>
      <c r="H363" s="272">
        <v>2447.5166666666669</v>
      </c>
      <c r="I363" s="272">
        <v>2477.1833333333338</v>
      </c>
      <c r="J363" s="272">
        <v>2529.3666666666668</v>
      </c>
      <c r="K363" s="271">
        <v>2425</v>
      </c>
      <c r="L363" s="271">
        <v>2343.15</v>
      </c>
      <c r="M363" s="271">
        <v>3.19794</v>
      </c>
      <c r="N363" s="1"/>
      <c r="O363" s="1"/>
    </row>
    <row r="364" spans="1:15" ht="12.75" customHeight="1">
      <c r="A364" s="30">
        <v>354</v>
      </c>
      <c r="B364" s="281" t="s">
        <v>451</v>
      </c>
      <c r="C364" s="271">
        <v>2135.5</v>
      </c>
      <c r="D364" s="272">
        <v>2125.1666666666665</v>
      </c>
      <c r="E364" s="272">
        <v>2103.8833333333332</v>
      </c>
      <c r="F364" s="272">
        <v>2072.2666666666669</v>
      </c>
      <c r="G364" s="272">
        <v>2050.9833333333336</v>
      </c>
      <c r="H364" s="272">
        <v>2156.7833333333328</v>
      </c>
      <c r="I364" s="272">
        <v>2178.0666666666666</v>
      </c>
      <c r="J364" s="272">
        <v>2209.6833333333325</v>
      </c>
      <c r="K364" s="271">
        <v>2146.4499999999998</v>
      </c>
      <c r="L364" s="271">
        <v>2093.5500000000002</v>
      </c>
      <c r="M364" s="271">
        <v>1.57379</v>
      </c>
      <c r="N364" s="1"/>
      <c r="O364" s="1"/>
    </row>
    <row r="365" spans="1:15" ht="12.75" customHeight="1">
      <c r="A365" s="30">
        <v>355</v>
      </c>
      <c r="B365" s="281" t="s">
        <v>806</v>
      </c>
      <c r="C365" s="271">
        <v>306.25</v>
      </c>
      <c r="D365" s="272">
        <v>303.13333333333333</v>
      </c>
      <c r="E365" s="272">
        <v>294.26666666666665</v>
      </c>
      <c r="F365" s="272">
        <v>282.2833333333333</v>
      </c>
      <c r="G365" s="272">
        <v>273.41666666666663</v>
      </c>
      <c r="H365" s="272">
        <v>315.11666666666667</v>
      </c>
      <c r="I365" s="272">
        <v>323.98333333333335</v>
      </c>
      <c r="J365" s="272">
        <v>335.9666666666667</v>
      </c>
      <c r="K365" s="271">
        <v>312</v>
      </c>
      <c r="L365" s="271">
        <v>291.14999999999998</v>
      </c>
      <c r="M365" s="271">
        <v>104.27999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118.6</v>
      </c>
      <c r="D366" s="272">
        <v>118.61666666666667</v>
      </c>
      <c r="E366" s="272">
        <v>117.73333333333335</v>
      </c>
      <c r="F366" s="272">
        <v>116.86666666666667</v>
      </c>
      <c r="G366" s="272">
        <v>115.98333333333335</v>
      </c>
      <c r="H366" s="272">
        <v>119.48333333333335</v>
      </c>
      <c r="I366" s="272">
        <v>120.36666666666667</v>
      </c>
      <c r="J366" s="272">
        <v>121.23333333333335</v>
      </c>
      <c r="K366" s="271">
        <v>119.5</v>
      </c>
      <c r="L366" s="271">
        <v>117.75</v>
      </c>
      <c r="M366" s="271">
        <v>77.282210000000006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227.05</v>
      </c>
      <c r="D367" s="272">
        <v>227.18333333333337</v>
      </c>
      <c r="E367" s="272">
        <v>225.46666666666673</v>
      </c>
      <c r="F367" s="272">
        <v>223.88333333333335</v>
      </c>
      <c r="G367" s="272">
        <v>222.16666666666671</v>
      </c>
      <c r="H367" s="272">
        <v>228.76666666666674</v>
      </c>
      <c r="I367" s="272">
        <v>230.48333333333338</v>
      </c>
      <c r="J367" s="272">
        <v>232.06666666666675</v>
      </c>
      <c r="K367" s="271">
        <v>228.9</v>
      </c>
      <c r="L367" s="271">
        <v>225.6</v>
      </c>
      <c r="M367" s="271">
        <v>56.377600000000001</v>
      </c>
      <c r="N367" s="1"/>
      <c r="O367" s="1"/>
    </row>
    <row r="368" spans="1:15" ht="12.75" customHeight="1">
      <c r="A368" s="30">
        <v>358</v>
      </c>
      <c r="B368" s="281" t="s">
        <v>807</v>
      </c>
      <c r="C368" s="271">
        <v>406.9</v>
      </c>
      <c r="D368" s="272">
        <v>401.3</v>
      </c>
      <c r="E368" s="272">
        <v>385.6</v>
      </c>
      <c r="F368" s="272">
        <v>364.3</v>
      </c>
      <c r="G368" s="272">
        <v>348.6</v>
      </c>
      <c r="H368" s="272">
        <v>422.6</v>
      </c>
      <c r="I368" s="272">
        <v>438.29999999999995</v>
      </c>
      <c r="J368" s="272">
        <v>459.6</v>
      </c>
      <c r="K368" s="271">
        <v>417</v>
      </c>
      <c r="L368" s="271">
        <v>380</v>
      </c>
      <c r="M368" s="271">
        <v>34.50938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453.8</v>
      </c>
      <c r="D369" s="272">
        <v>454.01666666666671</v>
      </c>
      <c r="E369" s="272">
        <v>448.63333333333344</v>
      </c>
      <c r="F369" s="272">
        <v>443.46666666666675</v>
      </c>
      <c r="G369" s="272">
        <v>438.08333333333348</v>
      </c>
      <c r="H369" s="272">
        <v>459.18333333333339</v>
      </c>
      <c r="I369" s="272">
        <v>464.56666666666672</v>
      </c>
      <c r="J369" s="272">
        <v>469.73333333333335</v>
      </c>
      <c r="K369" s="271">
        <v>459.4</v>
      </c>
      <c r="L369" s="271">
        <v>448.85</v>
      </c>
      <c r="M369" s="271">
        <v>1.6197600000000001</v>
      </c>
      <c r="N369" s="1"/>
      <c r="O369" s="1"/>
    </row>
    <row r="370" spans="1:15" ht="12.75" customHeight="1">
      <c r="A370" s="30">
        <v>360</v>
      </c>
      <c r="B370" s="281" t="s">
        <v>452</v>
      </c>
      <c r="C370" s="271">
        <v>584.1</v>
      </c>
      <c r="D370" s="272">
        <v>577.0333333333333</v>
      </c>
      <c r="E370" s="272">
        <v>567.06666666666661</v>
      </c>
      <c r="F370" s="272">
        <v>550.0333333333333</v>
      </c>
      <c r="G370" s="272">
        <v>540.06666666666661</v>
      </c>
      <c r="H370" s="272">
        <v>594.06666666666661</v>
      </c>
      <c r="I370" s="272">
        <v>604.0333333333333</v>
      </c>
      <c r="J370" s="272">
        <v>621.06666666666661</v>
      </c>
      <c r="K370" s="271">
        <v>587</v>
      </c>
      <c r="L370" s="271">
        <v>560</v>
      </c>
      <c r="M370" s="271">
        <v>1.0023299999999999</v>
      </c>
      <c r="N370" s="1"/>
      <c r="O370" s="1"/>
    </row>
    <row r="371" spans="1:15" ht="12.75" customHeight="1">
      <c r="A371" s="30">
        <v>361</v>
      </c>
      <c r="B371" s="281" t="s">
        <v>453</v>
      </c>
      <c r="C371" s="271">
        <v>126.5</v>
      </c>
      <c r="D371" s="272">
        <v>126.08333333333333</v>
      </c>
      <c r="E371" s="272">
        <v>124.46666666666665</v>
      </c>
      <c r="F371" s="272">
        <v>122.43333333333332</v>
      </c>
      <c r="G371" s="272">
        <v>120.81666666666665</v>
      </c>
      <c r="H371" s="272">
        <v>128.11666666666667</v>
      </c>
      <c r="I371" s="272">
        <v>129.73333333333335</v>
      </c>
      <c r="J371" s="272">
        <v>131.76666666666665</v>
      </c>
      <c r="K371" s="271">
        <v>127.7</v>
      </c>
      <c r="L371" s="271">
        <v>124.05</v>
      </c>
      <c r="M371" s="271">
        <v>2.1747999999999998</v>
      </c>
      <c r="N371" s="1"/>
      <c r="O371" s="1"/>
    </row>
    <row r="372" spans="1:15" ht="12.75" customHeight="1">
      <c r="A372" s="30">
        <v>362</v>
      </c>
      <c r="B372" s="281" t="s">
        <v>856</v>
      </c>
      <c r="C372" s="271">
        <v>1380.2</v>
      </c>
      <c r="D372" s="272">
        <v>1374.7166666666665</v>
      </c>
      <c r="E372" s="272">
        <v>1350.583333333333</v>
      </c>
      <c r="F372" s="272">
        <v>1320.9666666666665</v>
      </c>
      <c r="G372" s="272">
        <v>1296.833333333333</v>
      </c>
      <c r="H372" s="272">
        <v>1404.333333333333</v>
      </c>
      <c r="I372" s="272">
        <v>1428.4666666666667</v>
      </c>
      <c r="J372" s="272">
        <v>1458.083333333333</v>
      </c>
      <c r="K372" s="271">
        <v>1398.85</v>
      </c>
      <c r="L372" s="271">
        <v>1345.1</v>
      </c>
      <c r="M372" s="271">
        <v>0.17208999999999999</v>
      </c>
      <c r="N372" s="1"/>
      <c r="O372" s="1"/>
    </row>
    <row r="373" spans="1:15" ht="12.75" customHeight="1">
      <c r="A373" s="30">
        <v>363</v>
      </c>
      <c r="B373" s="281" t="s">
        <v>454</v>
      </c>
      <c r="C373" s="271">
        <v>4170.45</v>
      </c>
      <c r="D373" s="272">
        <v>4179.8166666666666</v>
      </c>
      <c r="E373" s="272">
        <v>4144.7333333333336</v>
      </c>
      <c r="F373" s="272">
        <v>4119.0166666666673</v>
      </c>
      <c r="G373" s="272">
        <v>4083.9333333333343</v>
      </c>
      <c r="H373" s="272">
        <v>4205.5333333333328</v>
      </c>
      <c r="I373" s="272">
        <v>4240.6166666666668</v>
      </c>
      <c r="J373" s="272">
        <v>4266.3333333333321</v>
      </c>
      <c r="K373" s="271">
        <v>4214.8999999999996</v>
      </c>
      <c r="L373" s="271">
        <v>4154.1000000000004</v>
      </c>
      <c r="M373" s="271">
        <v>4.9820000000000003E-2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14066.3</v>
      </c>
      <c r="D374" s="272">
        <v>13982.416666666666</v>
      </c>
      <c r="E374" s="272">
        <v>13833.883333333331</v>
      </c>
      <c r="F374" s="272">
        <v>13601.466666666665</v>
      </c>
      <c r="G374" s="272">
        <v>13452.933333333331</v>
      </c>
      <c r="H374" s="272">
        <v>14214.833333333332</v>
      </c>
      <c r="I374" s="272">
        <v>14363.366666666669</v>
      </c>
      <c r="J374" s="272">
        <v>14595.783333333333</v>
      </c>
      <c r="K374" s="271">
        <v>14130.95</v>
      </c>
      <c r="L374" s="271">
        <v>13750</v>
      </c>
      <c r="M374" s="271">
        <v>3.8159999999999999E-2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35.25</v>
      </c>
      <c r="D375" s="272">
        <v>35.033333333333339</v>
      </c>
      <c r="E375" s="272">
        <v>34.666666666666679</v>
      </c>
      <c r="F375" s="272">
        <v>34.083333333333343</v>
      </c>
      <c r="G375" s="272">
        <v>33.716666666666683</v>
      </c>
      <c r="H375" s="272">
        <v>35.616666666666674</v>
      </c>
      <c r="I375" s="272">
        <v>35.983333333333334</v>
      </c>
      <c r="J375" s="272">
        <v>36.56666666666667</v>
      </c>
      <c r="K375" s="271">
        <v>35.4</v>
      </c>
      <c r="L375" s="271">
        <v>34.450000000000003</v>
      </c>
      <c r="M375" s="271">
        <v>338.67475000000002</v>
      </c>
      <c r="N375" s="1"/>
      <c r="O375" s="1"/>
    </row>
    <row r="376" spans="1:15" ht="12.75" customHeight="1">
      <c r="A376" s="30">
        <v>366</v>
      </c>
      <c r="B376" s="281" t="s">
        <v>455</v>
      </c>
      <c r="C376" s="271">
        <v>572.4</v>
      </c>
      <c r="D376" s="272">
        <v>569.73333333333323</v>
      </c>
      <c r="E376" s="272">
        <v>559.66666666666652</v>
      </c>
      <c r="F376" s="272">
        <v>546.93333333333328</v>
      </c>
      <c r="G376" s="272">
        <v>536.86666666666656</v>
      </c>
      <c r="H376" s="272">
        <v>582.46666666666647</v>
      </c>
      <c r="I376" s="272">
        <v>592.5333333333333</v>
      </c>
      <c r="J376" s="272">
        <v>605.26666666666642</v>
      </c>
      <c r="K376" s="271">
        <v>579.79999999999995</v>
      </c>
      <c r="L376" s="271">
        <v>557</v>
      </c>
      <c r="M376" s="271">
        <v>1.8354999999999999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122.65</v>
      </c>
      <c r="D377" s="272">
        <v>121.73333333333335</v>
      </c>
      <c r="E377" s="272">
        <v>118.01666666666669</v>
      </c>
      <c r="F377" s="272">
        <v>113.38333333333334</v>
      </c>
      <c r="G377" s="272">
        <v>109.66666666666669</v>
      </c>
      <c r="H377" s="272">
        <v>126.3666666666667</v>
      </c>
      <c r="I377" s="272">
        <v>130.08333333333334</v>
      </c>
      <c r="J377" s="272">
        <v>134.7166666666667</v>
      </c>
      <c r="K377" s="271">
        <v>125.45</v>
      </c>
      <c r="L377" s="271">
        <v>117.1</v>
      </c>
      <c r="M377" s="271">
        <v>437.49036000000001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107.25</v>
      </c>
      <c r="D378" s="272">
        <v>106.98333333333333</v>
      </c>
      <c r="E378" s="272">
        <v>106.26666666666667</v>
      </c>
      <c r="F378" s="272">
        <v>105.28333333333333</v>
      </c>
      <c r="G378" s="272">
        <v>104.56666666666666</v>
      </c>
      <c r="H378" s="272">
        <v>107.96666666666667</v>
      </c>
      <c r="I378" s="272">
        <v>108.68333333333334</v>
      </c>
      <c r="J378" s="272">
        <v>109.66666666666667</v>
      </c>
      <c r="K378" s="271">
        <v>107.7</v>
      </c>
      <c r="L378" s="271">
        <v>106</v>
      </c>
      <c r="M378" s="271">
        <v>70.705860000000001</v>
      </c>
      <c r="N378" s="1"/>
      <c r="O378" s="1"/>
    </row>
    <row r="379" spans="1:15" ht="12.75" customHeight="1">
      <c r="A379" s="30">
        <v>369</v>
      </c>
      <c r="B379" s="281" t="s">
        <v>809</v>
      </c>
      <c r="C379" s="271">
        <v>561.5</v>
      </c>
      <c r="D379" s="272">
        <v>557.19999999999993</v>
      </c>
      <c r="E379" s="272">
        <v>549.69999999999982</v>
      </c>
      <c r="F379" s="272">
        <v>537.89999999999986</v>
      </c>
      <c r="G379" s="272">
        <v>530.39999999999975</v>
      </c>
      <c r="H379" s="272">
        <v>568.99999999999989</v>
      </c>
      <c r="I379" s="272">
        <v>576.50000000000011</v>
      </c>
      <c r="J379" s="272">
        <v>588.29999999999995</v>
      </c>
      <c r="K379" s="271">
        <v>564.70000000000005</v>
      </c>
      <c r="L379" s="271">
        <v>545.4</v>
      </c>
      <c r="M379" s="271">
        <v>1.67005</v>
      </c>
      <c r="N379" s="1"/>
      <c r="O379" s="1"/>
    </row>
    <row r="380" spans="1:15" ht="12.75" customHeight="1">
      <c r="A380" s="30">
        <v>370</v>
      </c>
      <c r="B380" s="281" t="s">
        <v>456</v>
      </c>
      <c r="C380" s="271">
        <v>298.2</v>
      </c>
      <c r="D380" s="272">
        <v>297.23333333333335</v>
      </c>
      <c r="E380" s="272">
        <v>291.7166666666667</v>
      </c>
      <c r="F380" s="272">
        <v>285.23333333333335</v>
      </c>
      <c r="G380" s="272">
        <v>279.7166666666667</v>
      </c>
      <c r="H380" s="272">
        <v>303.7166666666667</v>
      </c>
      <c r="I380" s="272">
        <v>309.23333333333335</v>
      </c>
      <c r="J380" s="272">
        <v>315.7166666666667</v>
      </c>
      <c r="K380" s="271">
        <v>302.75</v>
      </c>
      <c r="L380" s="271">
        <v>290.75</v>
      </c>
      <c r="M380" s="271">
        <v>17.526440000000001</v>
      </c>
      <c r="N380" s="1"/>
      <c r="O380" s="1"/>
    </row>
    <row r="381" spans="1:15" ht="12.75" customHeight="1">
      <c r="A381" s="30">
        <v>371</v>
      </c>
      <c r="B381" s="281" t="s">
        <v>457</v>
      </c>
      <c r="C381" s="271">
        <v>1055.8499999999999</v>
      </c>
      <c r="D381" s="272">
        <v>1038.9833333333333</v>
      </c>
      <c r="E381" s="272">
        <v>1012.9666666666667</v>
      </c>
      <c r="F381" s="272">
        <v>970.08333333333337</v>
      </c>
      <c r="G381" s="272">
        <v>944.06666666666672</v>
      </c>
      <c r="H381" s="272">
        <v>1081.8666666666668</v>
      </c>
      <c r="I381" s="272">
        <v>1107.8833333333337</v>
      </c>
      <c r="J381" s="272">
        <v>1150.7666666666667</v>
      </c>
      <c r="K381" s="271">
        <v>1065</v>
      </c>
      <c r="L381" s="271">
        <v>996.1</v>
      </c>
      <c r="M381" s="271">
        <v>4.8382199999999997</v>
      </c>
      <c r="N381" s="1"/>
      <c r="O381" s="1"/>
    </row>
    <row r="382" spans="1:15" ht="12.75" customHeight="1">
      <c r="A382" s="30">
        <v>372</v>
      </c>
      <c r="B382" s="281" t="s">
        <v>458</v>
      </c>
      <c r="C382" s="271">
        <v>32.85</v>
      </c>
      <c r="D382" s="272">
        <v>32.583333333333336</v>
      </c>
      <c r="E382" s="272">
        <v>31.766666666666673</v>
      </c>
      <c r="F382" s="272">
        <v>30.683333333333337</v>
      </c>
      <c r="G382" s="272">
        <v>29.866666666666674</v>
      </c>
      <c r="H382" s="272">
        <v>33.666666666666671</v>
      </c>
      <c r="I382" s="272">
        <v>34.483333333333334</v>
      </c>
      <c r="J382" s="272">
        <v>35.56666666666667</v>
      </c>
      <c r="K382" s="271">
        <v>33.4</v>
      </c>
      <c r="L382" s="271">
        <v>31.5</v>
      </c>
      <c r="M382" s="271">
        <v>77.432079999999999</v>
      </c>
      <c r="N382" s="1"/>
      <c r="O382" s="1"/>
    </row>
    <row r="383" spans="1:15" ht="12.75" customHeight="1">
      <c r="A383" s="30">
        <v>373</v>
      </c>
      <c r="B383" s="281" t="s">
        <v>808</v>
      </c>
      <c r="C383" s="271">
        <v>95.4</v>
      </c>
      <c r="D383" s="272">
        <v>95.399999999999991</v>
      </c>
      <c r="E383" s="272">
        <v>94.199999999999989</v>
      </c>
      <c r="F383" s="272">
        <v>93</v>
      </c>
      <c r="G383" s="272">
        <v>91.8</v>
      </c>
      <c r="H383" s="272">
        <v>96.59999999999998</v>
      </c>
      <c r="I383" s="272">
        <v>97.8</v>
      </c>
      <c r="J383" s="272">
        <v>98.999999999999972</v>
      </c>
      <c r="K383" s="271">
        <v>96.6</v>
      </c>
      <c r="L383" s="271">
        <v>94.2</v>
      </c>
      <c r="M383" s="271">
        <v>3.5057800000000001</v>
      </c>
      <c r="N383" s="1"/>
      <c r="O383" s="1"/>
    </row>
    <row r="384" spans="1:15" ht="12.75" customHeight="1">
      <c r="A384" s="30">
        <v>374</v>
      </c>
      <c r="B384" s="281" t="s">
        <v>459</v>
      </c>
      <c r="C384" s="271">
        <v>198</v>
      </c>
      <c r="D384" s="272">
        <v>195.61666666666667</v>
      </c>
      <c r="E384" s="272">
        <v>192.43333333333334</v>
      </c>
      <c r="F384" s="272">
        <v>186.86666666666667</v>
      </c>
      <c r="G384" s="272">
        <v>183.68333333333334</v>
      </c>
      <c r="H384" s="272">
        <v>201.18333333333334</v>
      </c>
      <c r="I384" s="272">
        <v>204.36666666666667</v>
      </c>
      <c r="J384" s="272">
        <v>209.93333333333334</v>
      </c>
      <c r="K384" s="271">
        <v>198.8</v>
      </c>
      <c r="L384" s="271">
        <v>190.05</v>
      </c>
      <c r="M384" s="271">
        <v>12.002000000000001</v>
      </c>
      <c r="N384" s="1"/>
      <c r="O384" s="1"/>
    </row>
    <row r="385" spans="1:15" ht="12.75" customHeight="1">
      <c r="A385" s="30">
        <v>375</v>
      </c>
      <c r="B385" s="281" t="s">
        <v>460</v>
      </c>
      <c r="C385" s="271">
        <v>584.95000000000005</v>
      </c>
      <c r="D385" s="272">
        <v>587.2166666666667</v>
      </c>
      <c r="E385" s="272">
        <v>580.23333333333335</v>
      </c>
      <c r="F385" s="272">
        <v>575.51666666666665</v>
      </c>
      <c r="G385" s="272">
        <v>568.5333333333333</v>
      </c>
      <c r="H385" s="272">
        <v>591.93333333333339</v>
      </c>
      <c r="I385" s="272">
        <v>598.91666666666674</v>
      </c>
      <c r="J385" s="272">
        <v>603.63333333333344</v>
      </c>
      <c r="K385" s="271">
        <v>594.20000000000005</v>
      </c>
      <c r="L385" s="271">
        <v>582.5</v>
      </c>
      <c r="M385" s="271">
        <v>0.58518000000000003</v>
      </c>
      <c r="N385" s="1"/>
      <c r="O385" s="1"/>
    </row>
    <row r="386" spans="1:15" ht="12.75" customHeight="1">
      <c r="A386" s="30">
        <v>376</v>
      </c>
      <c r="B386" s="281" t="s">
        <v>461</v>
      </c>
      <c r="C386" s="271">
        <v>224.3</v>
      </c>
      <c r="D386" s="272">
        <v>224.04999999999998</v>
      </c>
      <c r="E386" s="272">
        <v>222.24999999999997</v>
      </c>
      <c r="F386" s="272">
        <v>220.2</v>
      </c>
      <c r="G386" s="272">
        <v>218.39999999999998</v>
      </c>
      <c r="H386" s="272">
        <v>226.09999999999997</v>
      </c>
      <c r="I386" s="272">
        <v>227.89999999999998</v>
      </c>
      <c r="J386" s="272">
        <v>229.94999999999996</v>
      </c>
      <c r="K386" s="271">
        <v>225.85</v>
      </c>
      <c r="L386" s="271">
        <v>222</v>
      </c>
      <c r="M386" s="271">
        <v>1.6433800000000001</v>
      </c>
      <c r="N386" s="1"/>
      <c r="O386" s="1"/>
    </row>
    <row r="387" spans="1:15" ht="12.75" customHeight="1">
      <c r="A387" s="30">
        <v>377</v>
      </c>
      <c r="B387" s="281" t="s">
        <v>462</v>
      </c>
      <c r="C387" s="271">
        <v>101.4</v>
      </c>
      <c r="D387" s="272">
        <v>102.10000000000001</v>
      </c>
      <c r="E387" s="272">
        <v>99.800000000000011</v>
      </c>
      <c r="F387" s="272">
        <v>98.2</v>
      </c>
      <c r="G387" s="272">
        <v>95.9</v>
      </c>
      <c r="H387" s="272">
        <v>103.70000000000002</v>
      </c>
      <c r="I387" s="272">
        <v>106</v>
      </c>
      <c r="J387" s="272">
        <v>107.60000000000002</v>
      </c>
      <c r="K387" s="271">
        <v>104.4</v>
      </c>
      <c r="L387" s="271">
        <v>100.5</v>
      </c>
      <c r="M387" s="271">
        <v>63.18289</v>
      </c>
      <c r="N387" s="1"/>
      <c r="O387" s="1"/>
    </row>
    <row r="388" spans="1:15" ht="12.75" customHeight="1">
      <c r="A388" s="30">
        <v>378</v>
      </c>
      <c r="B388" s="281" t="s">
        <v>463</v>
      </c>
      <c r="C388" s="271">
        <v>1887.65</v>
      </c>
      <c r="D388" s="272">
        <v>1859.2166666666665</v>
      </c>
      <c r="E388" s="272">
        <v>1788.4333333333329</v>
      </c>
      <c r="F388" s="272">
        <v>1689.2166666666665</v>
      </c>
      <c r="G388" s="272">
        <v>1618.4333333333329</v>
      </c>
      <c r="H388" s="272">
        <v>1958.4333333333329</v>
      </c>
      <c r="I388" s="272">
        <v>2029.2166666666662</v>
      </c>
      <c r="J388" s="272">
        <v>2128.4333333333329</v>
      </c>
      <c r="K388" s="271">
        <v>1930</v>
      </c>
      <c r="L388" s="271">
        <v>1760</v>
      </c>
      <c r="M388" s="271">
        <v>0.95508000000000004</v>
      </c>
      <c r="N388" s="1"/>
      <c r="O388" s="1"/>
    </row>
    <row r="389" spans="1:15" ht="12.75" customHeight="1">
      <c r="A389" s="30">
        <v>379</v>
      </c>
      <c r="B389" s="281" t="s">
        <v>857</v>
      </c>
      <c r="C389" s="271">
        <v>50.5</v>
      </c>
      <c r="D389" s="272">
        <v>50.616666666666674</v>
      </c>
      <c r="E389" s="272">
        <v>49.58333333333335</v>
      </c>
      <c r="F389" s="272">
        <v>48.666666666666679</v>
      </c>
      <c r="G389" s="272">
        <v>47.633333333333354</v>
      </c>
      <c r="H389" s="272">
        <v>51.533333333333346</v>
      </c>
      <c r="I389" s="272">
        <v>52.566666666666677</v>
      </c>
      <c r="J389" s="272">
        <v>53.483333333333341</v>
      </c>
      <c r="K389" s="271">
        <v>51.65</v>
      </c>
      <c r="L389" s="271">
        <v>49.7</v>
      </c>
      <c r="M389" s="271">
        <v>34.275709999999997</v>
      </c>
      <c r="N389" s="1"/>
      <c r="O389" s="1"/>
    </row>
    <row r="390" spans="1:15" ht="12.75" customHeight="1">
      <c r="A390" s="30">
        <v>380</v>
      </c>
      <c r="B390" s="281" t="s">
        <v>464</v>
      </c>
      <c r="C390" s="271">
        <v>149.05000000000001</v>
      </c>
      <c r="D390" s="272">
        <v>148.06666666666669</v>
      </c>
      <c r="E390" s="272">
        <v>146.58333333333337</v>
      </c>
      <c r="F390" s="272">
        <v>144.11666666666667</v>
      </c>
      <c r="G390" s="272">
        <v>142.63333333333335</v>
      </c>
      <c r="H390" s="272">
        <v>150.53333333333339</v>
      </c>
      <c r="I390" s="272">
        <v>152.01666666666668</v>
      </c>
      <c r="J390" s="272">
        <v>154.48333333333341</v>
      </c>
      <c r="K390" s="271">
        <v>149.55000000000001</v>
      </c>
      <c r="L390" s="271">
        <v>145.6</v>
      </c>
      <c r="M390" s="271">
        <v>24.79834</v>
      </c>
      <c r="N390" s="1"/>
      <c r="O390" s="1"/>
    </row>
    <row r="391" spans="1:15" ht="12.75" customHeight="1">
      <c r="A391" s="30">
        <v>381</v>
      </c>
      <c r="B391" s="281" t="s">
        <v>465</v>
      </c>
      <c r="C391" s="271">
        <v>981.05</v>
      </c>
      <c r="D391" s="272">
        <v>972.30000000000007</v>
      </c>
      <c r="E391" s="272">
        <v>959.75000000000011</v>
      </c>
      <c r="F391" s="272">
        <v>938.45</v>
      </c>
      <c r="G391" s="272">
        <v>925.90000000000009</v>
      </c>
      <c r="H391" s="272">
        <v>993.60000000000014</v>
      </c>
      <c r="I391" s="272">
        <v>1006.1500000000001</v>
      </c>
      <c r="J391" s="272">
        <v>1027.4500000000003</v>
      </c>
      <c r="K391" s="271">
        <v>984.85</v>
      </c>
      <c r="L391" s="271">
        <v>951</v>
      </c>
      <c r="M391" s="271">
        <v>1.2878700000000001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2597.65</v>
      </c>
      <c r="D392" s="272">
        <v>2610.2333333333331</v>
      </c>
      <c r="E392" s="272">
        <v>2565.4666666666662</v>
      </c>
      <c r="F392" s="272">
        <v>2533.2833333333333</v>
      </c>
      <c r="G392" s="272">
        <v>2488.5166666666664</v>
      </c>
      <c r="H392" s="272">
        <v>2642.4166666666661</v>
      </c>
      <c r="I392" s="272">
        <v>2687.1833333333334</v>
      </c>
      <c r="J392" s="272">
        <v>2719.3666666666659</v>
      </c>
      <c r="K392" s="271">
        <v>2655</v>
      </c>
      <c r="L392" s="271">
        <v>2578.0500000000002</v>
      </c>
      <c r="M392" s="271">
        <v>91.556839999999994</v>
      </c>
      <c r="N392" s="1"/>
      <c r="O392" s="1"/>
    </row>
    <row r="393" spans="1:15" ht="12.75" customHeight="1">
      <c r="A393" s="30">
        <v>383</v>
      </c>
      <c r="B393" s="281" t="s">
        <v>823</v>
      </c>
      <c r="C393" s="271">
        <v>127.2</v>
      </c>
      <c r="D393" s="272">
        <v>127.56666666666666</v>
      </c>
      <c r="E393" s="272">
        <v>125.43333333333334</v>
      </c>
      <c r="F393" s="272">
        <v>123.66666666666667</v>
      </c>
      <c r="G393" s="272">
        <v>121.53333333333335</v>
      </c>
      <c r="H393" s="272">
        <v>129.33333333333331</v>
      </c>
      <c r="I393" s="272">
        <v>131.46666666666664</v>
      </c>
      <c r="J393" s="272">
        <v>133.23333333333332</v>
      </c>
      <c r="K393" s="271">
        <v>129.69999999999999</v>
      </c>
      <c r="L393" s="271">
        <v>125.8</v>
      </c>
      <c r="M393" s="271">
        <v>7.1051000000000002</v>
      </c>
      <c r="N393" s="1"/>
      <c r="O393" s="1"/>
    </row>
    <row r="394" spans="1:15" ht="12.75" customHeight="1">
      <c r="A394" s="30">
        <v>384</v>
      </c>
      <c r="B394" s="281" t="s">
        <v>466</v>
      </c>
      <c r="C394" s="271">
        <v>952.35</v>
      </c>
      <c r="D394" s="272">
        <v>938.11666666666667</v>
      </c>
      <c r="E394" s="272">
        <v>916.23333333333335</v>
      </c>
      <c r="F394" s="272">
        <v>880.11666666666667</v>
      </c>
      <c r="G394" s="272">
        <v>858.23333333333335</v>
      </c>
      <c r="H394" s="272">
        <v>974.23333333333335</v>
      </c>
      <c r="I394" s="272">
        <v>996.11666666666679</v>
      </c>
      <c r="J394" s="272">
        <v>1032.2333333333333</v>
      </c>
      <c r="K394" s="271">
        <v>960</v>
      </c>
      <c r="L394" s="271">
        <v>902</v>
      </c>
      <c r="M394" s="271">
        <v>2.3016200000000002</v>
      </c>
      <c r="N394" s="1"/>
      <c r="O394" s="1"/>
    </row>
    <row r="395" spans="1:15" ht="12.75" customHeight="1">
      <c r="A395" s="30">
        <v>385</v>
      </c>
      <c r="B395" s="281" t="s">
        <v>467</v>
      </c>
      <c r="C395" s="271">
        <v>1499.75</v>
      </c>
      <c r="D395" s="272">
        <v>1495.5833333333333</v>
      </c>
      <c r="E395" s="272">
        <v>1459.1666666666665</v>
      </c>
      <c r="F395" s="272">
        <v>1418.5833333333333</v>
      </c>
      <c r="G395" s="272">
        <v>1382.1666666666665</v>
      </c>
      <c r="H395" s="272">
        <v>1536.1666666666665</v>
      </c>
      <c r="I395" s="272">
        <v>1572.583333333333</v>
      </c>
      <c r="J395" s="272">
        <v>1613.1666666666665</v>
      </c>
      <c r="K395" s="271">
        <v>1532</v>
      </c>
      <c r="L395" s="271">
        <v>1455</v>
      </c>
      <c r="M395" s="271">
        <v>3.3984899999999998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894.55</v>
      </c>
      <c r="D396" s="272">
        <v>892.16666666666663</v>
      </c>
      <c r="E396" s="272">
        <v>882.63333333333321</v>
      </c>
      <c r="F396" s="272">
        <v>870.71666666666658</v>
      </c>
      <c r="G396" s="272">
        <v>861.18333333333317</v>
      </c>
      <c r="H396" s="272">
        <v>904.08333333333326</v>
      </c>
      <c r="I396" s="272">
        <v>913.61666666666679</v>
      </c>
      <c r="J396" s="272">
        <v>925.5333333333333</v>
      </c>
      <c r="K396" s="271">
        <v>901.7</v>
      </c>
      <c r="L396" s="271">
        <v>880.25</v>
      </c>
      <c r="M396" s="271">
        <v>8.0225100000000005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1298.2</v>
      </c>
      <c r="D397" s="272">
        <v>1288.3666666666668</v>
      </c>
      <c r="E397" s="272">
        <v>1265.8333333333335</v>
      </c>
      <c r="F397" s="272">
        <v>1233.4666666666667</v>
      </c>
      <c r="G397" s="272">
        <v>1210.9333333333334</v>
      </c>
      <c r="H397" s="272">
        <v>1320.7333333333336</v>
      </c>
      <c r="I397" s="272">
        <v>1343.2666666666669</v>
      </c>
      <c r="J397" s="272">
        <v>1375.6333333333337</v>
      </c>
      <c r="K397" s="271">
        <v>1310.9</v>
      </c>
      <c r="L397" s="271">
        <v>1256</v>
      </c>
      <c r="M397" s="271">
        <v>7.3719299999999999</v>
      </c>
      <c r="N397" s="1"/>
      <c r="O397" s="1"/>
    </row>
    <row r="398" spans="1:15" ht="12.75" customHeight="1">
      <c r="A398" s="30">
        <v>388</v>
      </c>
      <c r="B398" s="281" t="s">
        <v>468</v>
      </c>
      <c r="C398" s="271">
        <v>454.15</v>
      </c>
      <c r="D398" s="272">
        <v>449.4666666666667</v>
      </c>
      <c r="E398" s="272">
        <v>441.03333333333342</v>
      </c>
      <c r="F398" s="272">
        <v>427.91666666666674</v>
      </c>
      <c r="G398" s="272">
        <v>419.48333333333346</v>
      </c>
      <c r="H398" s="272">
        <v>462.58333333333337</v>
      </c>
      <c r="I398" s="272">
        <v>471.01666666666665</v>
      </c>
      <c r="J398" s="272">
        <v>484.13333333333333</v>
      </c>
      <c r="K398" s="271">
        <v>457.9</v>
      </c>
      <c r="L398" s="271">
        <v>436.35</v>
      </c>
      <c r="M398" s="271">
        <v>1.3463799999999999</v>
      </c>
      <c r="N398" s="1"/>
      <c r="O398" s="1"/>
    </row>
    <row r="399" spans="1:15" ht="12.75" customHeight="1">
      <c r="A399" s="30">
        <v>389</v>
      </c>
      <c r="B399" s="281" t="s">
        <v>469</v>
      </c>
      <c r="C399" s="271">
        <v>29.95</v>
      </c>
      <c r="D399" s="272">
        <v>29.566666666666663</v>
      </c>
      <c r="E399" s="272">
        <v>28.733333333333327</v>
      </c>
      <c r="F399" s="272">
        <v>27.516666666666666</v>
      </c>
      <c r="G399" s="272">
        <v>26.68333333333333</v>
      </c>
      <c r="H399" s="272">
        <v>30.783333333333324</v>
      </c>
      <c r="I399" s="272">
        <v>31.61666666666666</v>
      </c>
      <c r="J399" s="272">
        <v>32.833333333333321</v>
      </c>
      <c r="K399" s="271">
        <v>30.4</v>
      </c>
      <c r="L399" s="271">
        <v>28.35</v>
      </c>
      <c r="M399" s="271">
        <v>53.976170000000003</v>
      </c>
      <c r="N399" s="1"/>
      <c r="O399" s="1"/>
    </row>
    <row r="400" spans="1:15" ht="12.75" customHeight="1">
      <c r="A400" s="30">
        <v>390</v>
      </c>
      <c r="B400" s="281" t="s">
        <v>470</v>
      </c>
      <c r="C400" s="271">
        <v>4817.75</v>
      </c>
      <c r="D400" s="272">
        <v>4748.5</v>
      </c>
      <c r="E400" s="272">
        <v>4648</v>
      </c>
      <c r="F400" s="272">
        <v>4478.25</v>
      </c>
      <c r="G400" s="272">
        <v>4377.75</v>
      </c>
      <c r="H400" s="272">
        <v>4918.25</v>
      </c>
      <c r="I400" s="272">
        <v>5018.75</v>
      </c>
      <c r="J400" s="272">
        <v>5188.5</v>
      </c>
      <c r="K400" s="271">
        <v>4849</v>
      </c>
      <c r="L400" s="271">
        <v>4578.75</v>
      </c>
      <c r="M400" s="271">
        <v>0.77810999999999997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2419.4</v>
      </c>
      <c r="D401" s="272">
        <v>2393.1166666666668</v>
      </c>
      <c r="E401" s="272">
        <v>2351.3833333333337</v>
      </c>
      <c r="F401" s="272">
        <v>2283.3666666666668</v>
      </c>
      <c r="G401" s="272">
        <v>2241.6333333333337</v>
      </c>
      <c r="H401" s="272">
        <v>2461.1333333333337</v>
      </c>
      <c r="I401" s="272">
        <v>2502.8666666666672</v>
      </c>
      <c r="J401" s="272">
        <v>2570.8833333333337</v>
      </c>
      <c r="K401" s="271">
        <v>2434.85</v>
      </c>
      <c r="L401" s="271">
        <v>2325.1</v>
      </c>
      <c r="M401" s="271">
        <v>4.4840299999999997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6158.45</v>
      </c>
      <c r="D402" s="272">
        <v>6178.8166666666666</v>
      </c>
      <c r="E402" s="272">
        <v>6130.6333333333332</v>
      </c>
      <c r="F402" s="272">
        <v>6102.8166666666666</v>
      </c>
      <c r="G402" s="272">
        <v>6054.6333333333332</v>
      </c>
      <c r="H402" s="272">
        <v>6206.6333333333332</v>
      </c>
      <c r="I402" s="272">
        <v>6254.8166666666657</v>
      </c>
      <c r="J402" s="272">
        <v>6282.6333333333332</v>
      </c>
      <c r="K402" s="271">
        <v>6227</v>
      </c>
      <c r="L402" s="271">
        <v>6151</v>
      </c>
      <c r="M402" s="271">
        <v>0.20233999999999999</v>
      </c>
      <c r="N402" s="1"/>
      <c r="O402" s="1"/>
    </row>
    <row r="403" spans="1:15" ht="12.75" customHeight="1">
      <c r="A403" s="30">
        <v>393</v>
      </c>
      <c r="B403" s="281" t="s">
        <v>858</v>
      </c>
      <c r="C403" s="271">
        <v>1293.9000000000001</v>
      </c>
      <c r="D403" s="272">
        <v>1269.3</v>
      </c>
      <c r="E403" s="272">
        <v>1237.5999999999999</v>
      </c>
      <c r="F403" s="272">
        <v>1181.3</v>
      </c>
      <c r="G403" s="272">
        <v>1149.5999999999999</v>
      </c>
      <c r="H403" s="272">
        <v>1325.6</v>
      </c>
      <c r="I403" s="272">
        <v>1357.3000000000002</v>
      </c>
      <c r="J403" s="272">
        <v>1413.6</v>
      </c>
      <c r="K403" s="271">
        <v>1301</v>
      </c>
      <c r="L403" s="271">
        <v>1213</v>
      </c>
      <c r="M403" s="271">
        <v>1.2380500000000001</v>
      </c>
      <c r="N403" s="1"/>
      <c r="O403" s="1"/>
    </row>
    <row r="404" spans="1:15" ht="12.75" customHeight="1">
      <c r="A404" s="30">
        <v>394</v>
      </c>
      <c r="B404" s="281" t="s">
        <v>859</v>
      </c>
      <c r="C404" s="271">
        <v>400.6</v>
      </c>
      <c r="D404" s="272">
        <v>400.2166666666667</v>
      </c>
      <c r="E404" s="272">
        <v>395.53333333333342</v>
      </c>
      <c r="F404" s="272">
        <v>390.4666666666667</v>
      </c>
      <c r="G404" s="272">
        <v>385.78333333333342</v>
      </c>
      <c r="H404" s="272">
        <v>405.28333333333342</v>
      </c>
      <c r="I404" s="272">
        <v>409.9666666666667</v>
      </c>
      <c r="J404" s="272">
        <v>415.03333333333342</v>
      </c>
      <c r="K404" s="271">
        <v>404.9</v>
      </c>
      <c r="L404" s="271">
        <v>395.15</v>
      </c>
      <c r="M404" s="271">
        <v>1.07155</v>
      </c>
      <c r="N404" s="1"/>
      <c r="O404" s="1"/>
    </row>
    <row r="405" spans="1:15" ht="12.75" customHeight="1">
      <c r="A405" s="30">
        <v>395</v>
      </c>
      <c r="B405" s="281" t="s">
        <v>471</v>
      </c>
      <c r="C405" s="271">
        <v>2976.95</v>
      </c>
      <c r="D405" s="272">
        <v>2942.2999999999997</v>
      </c>
      <c r="E405" s="272">
        <v>2884.5999999999995</v>
      </c>
      <c r="F405" s="272">
        <v>2792.2499999999995</v>
      </c>
      <c r="G405" s="272">
        <v>2734.5499999999993</v>
      </c>
      <c r="H405" s="272">
        <v>3034.6499999999996</v>
      </c>
      <c r="I405" s="272">
        <v>3092.3499999999995</v>
      </c>
      <c r="J405" s="272">
        <v>3184.7</v>
      </c>
      <c r="K405" s="271">
        <v>3000</v>
      </c>
      <c r="L405" s="271">
        <v>2849.95</v>
      </c>
      <c r="M405" s="271">
        <v>1.4548099999999999</v>
      </c>
      <c r="N405" s="1"/>
      <c r="O405" s="1"/>
    </row>
    <row r="406" spans="1:15" ht="12.75" customHeight="1">
      <c r="A406" s="30">
        <v>396</v>
      </c>
      <c r="B406" s="281" t="s">
        <v>472</v>
      </c>
      <c r="C406" s="271">
        <v>111.8</v>
      </c>
      <c r="D406" s="272">
        <v>112.36666666666666</v>
      </c>
      <c r="E406" s="272">
        <v>110.63333333333333</v>
      </c>
      <c r="F406" s="272">
        <v>109.46666666666667</v>
      </c>
      <c r="G406" s="272">
        <v>107.73333333333333</v>
      </c>
      <c r="H406" s="272">
        <v>113.53333333333332</v>
      </c>
      <c r="I406" s="272">
        <v>115.26666666666664</v>
      </c>
      <c r="J406" s="272">
        <v>116.43333333333331</v>
      </c>
      <c r="K406" s="271">
        <v>114.1</v>
      </c>
      <c r="L406" s="271">
        <v>111.2</v>
      </c>
      <c r="M406" s="271">
        <v>6.0258099999999999</v>
      </c>
      <c r="N406" s="1"/>
      <c r="O406" s="1"/>
    </row>
    <row r="407" spans="1:15" ht="12.75" customHeight="1">
      <c r="A407" s="30">
        <v>397</v>
      </c>
      <c r="B407" s="281" t="s">
        <v>473</v>
      </c>
      <c r="C407" s="271">
        <v>2900.4</v>
      </c>
      <c r="D407" s="272">
        <v>2899.5833333333335</v>
      </c>
      <c r="E407" s="272">
        <v>2875.8166666666671</v>
      </c>
      <c r="F407" s="272">
        <v>2851.2333333333336</v>
      </c>
      <c r="G407" s="272">
        <v>2827.4666666666672</v>
      </c>
      <c r="H407" s="272">
        <v>2924.166666666667</v>
      </c>
      <c r="I407" s="272">
        <v>2947.9333333333334</v>
      </c>
      <c r="J407" s="272">
        <v>2972.5166666666669</v>
      </c>
      <c r="K407" s="271">
        <v>2923.35</v>
      </c>
      <c r="L407" s="271">
        <v>2875</v>
      </c>
      <c r="M407" s="271">
        <v>2.7390000000000001E-2</v>
      </c>
      <c r="N407" s="1"/>
      <c r="O407" s="1"/>
    </row>
    <row r="408" spans="1:15" ht="12.75" customHeight="1">
      <c r="A408" s="30">
        <v>398</v>
      </c>
      <c r="B408" s="281" t="s">
        <v>474</v>
      </c>
      <c r="C408" s="271">
        <v>368.8</v>
      </c>
      <c r="D408" s="272">
        <v>371.36666666666662</v>
      </c>
      <c r="E408" s="272">
        <v>365.03333333333325</v>
      </c>
      <c r="F408" s="272">
        <v>361.26666666666665</v>
      </c>
      <c r="G408" s="272">
        <v>354.93333333333328</v>
      </c>
      <c r="H408" s="272">
        <v>375.13333333333321</v>
      </c>
      <c r="I408" s="272">
        <v>381.46666666666658</v>
      </c>
      <c r="J408" s="272">
        <v>385.23333333333318</v>
      </c>
      <c r="K408" s="271">
        <v>377.7</v>
      </c>
      <c r="L408" s="271">
        <v>367.6</v>
      </c>
      <c r="M408" s="271">
        <v>1.31795</v>
      </c>
      <c r="N408" s="1"/>
      <c r="O408" s="1"/>
    </row>
    <row r="409" spans="1:15" ht="12.75" customHeight="1">
      <c r="A409" s="30">
        <v>399</v>
      </c>
      <c r="B409" s="281" t="s">
        <v>475</v>
      </c>
      <c r="C409" s="271">
        <v>114</v>
      </c>
      <c r="D409" s="272">
        <v>113.46666666666665</v>
      </c>
      <c r="E409" s="272">
        <v>111.73333333333331</v>
      </c>
      <c r="F409" s="272">
        <v>109.46666666666665</v>
      </c>
      <c r="G409" s="272">
        <v>107.73333333333331</v>
      </c>
      <c r="H409" s="272">
        <v>115.73333333333331</v>
      </c>
      <c r="I409" s="272">
        <v>117.46666666666665</v>
      </c>
      <c r="J409" s="272">
        <v>119.73333333333331</v>
      </c>
      <c r="K409" s="271">
        <v>115.2</v>
      </c>
      <c r="L409" s="271">
        <v>111.2</v>
      </c>
      <c r="M409" s="271">
        <v>10.19074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21895.8</v>
      </c>
      <c r="D410" s="272">
        <v>21843.933333333334</v>
      </c>
      <c r="E410" s="272">
        <v>21461.866666666669</v>
      </c>
      <c r="F410" s="272">
        <v>21027.933333333334</v>
      </c>
      <c r="G410" s="272">
        <v>20645.866666666669</v>
      </c>
      <c r="H410" s="272">
        <v>22277.866666666669</v>
      </c>
      <c r="I410" s="272">
        <v>22659.933333333334</v>
      </c>
      <c r="J410" s="272">
        <v>23093.866666666669</v>
      </c>
      <c r="K410" s="271">
        <v>22226</v>
      </c>
      <c r="L410" s="271">
        <v>21410</v>
      </c>
      <c r="M410" s="271">
        <v>0.33833999999999997</v>
      </c>
      <c r="N410" s="1"/>
      <c r="O410" s="1"/>
    </row>
    <row r="411" spans="1:15" ht="12.75" customHeight="1">
      <c r="A411" s="30">
        <v>401</v>
      </c>
      <c r="B411" s="281" t="s">
        <v>860</v>
      </c>
      <c r="C411" s="271">
        <v>45.9</v>
      </c>
      <c r="D411" s="272">
        <v>45.766666666666673</v>
      </c>
      <c r="E411" s="272">
        <v>45.183333333333344</v>
      </c>
      <c r="F411" s="272">
        <v>44.466666666666669</v>
      </c>
      <c r="G411" s="272">
        <v>43.88333333333334</v>
      </c>
      <c r="H411" s="272">
        <v>46.483333333333348</v>
      </c>
      <c r="I411" s="272">
        <v>47.066666666666677</v>
      </c>
      <c r="J411" s="272">
        <v>47.783333333333353</v>
      </c>
      <c r="K411" s="271">
        <v>46.35</v>
      </c>
      <c r="L411" s="271">
        <v>45.05</v>
      </c>
      <c r="M411" s="271">
        <v>60.191339999999997</v>
      </c>
      <c r="N411" s="1"/>
      <c r="O411" s="1"/>
    </row>
    <row r="412" spans="1:15" ht="12.75" customHeight="1">
      <c r="A412" s="30">
        <v>402</v>
      </c>
      <c r="B412" s="281" t="s">
        <v>476</v>
      </c>
      <c r="C412" s="271">
        <v>1871.35</v>
      </c>
      <c r="D412" s="272">
        <v>1860.3833333333332</v>
      </c>
      <c r="E412" s="272">
        <v>1835.8666666666663</v>
      </c>
      <c r="F412" s="272">
        <v>1800.3833333333332</v>
      </c>
      <c r="G412" s="272">
        <v>1775.8666666666663</v>
      </c>
      <c r="H412" s="272">
        <v>1895.8666666666663</v>
      </c>
      <c r="I412" s="272">
        <v>1920.3833333333332</v>
      </c>
      <c r="J412" s="272">
        <v>1955.8666666666663</v>
      </c>
      <c r="K412" s="271">
        <v>1884.9</v>
      </c>
      <c r="L412" s="271">
        <v>1824.9</v>
      </c>
      <c r="M412" s="271">
        <v>0.57655999999999996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1324.9</v>
      </c>
      <c r="D413" s="272">
        <v>1318.8999999999999</v>
      </c>
      <c r="E413" s="272">
        <v>1305.9999999999998</v>
      </c>
      <c r="F413" s="272">
        <v>1287.0999999999999</v>
      </c>
      <c r="G413" s="272">
        <v>1274.1999999999998</v>
      </c>
      <c r="H413" s="272">
        <v>1337.7999999999997</v>
      </c>
      <c r="I413" s="272">
        <v>1350.6999999999998</v>
      </c>
      <c r="J413" s="272">
        <v>1369.5999999999997</v>
      </c>
      <c r="K413" s="271">
        <v>1331.8</v>
      </c>
      <c r="L413" s="271">
        <v>1300</v>
      </c>
      <c r="M413" s="271">
        <v>4.2561600000000004</v>
      </c>
      <c r="N413" s="1"/>
      <c r="O413" s="1"/>
    </row>
    <row r="414" spans="1:15" ht="12.75" customHeight="1">
      <c r="A414" s="30">
        <v>404</v>
      </c>
      <c r="B414" s="281" t="s">
        <v>861</v>
      </c>
      <c r="C414" s="271">
        <v>297.45</v>
      </c>
      <c r="D414" s="272">
        <v>296.31666666666666</v>
      </c>
      <c r="E414" s="272">
        <v>293.13333333333333</v>
      </c>
      <c r="F414" s="272">
        <v>288.81666666666666</v>
      </c>
      <c r="G414" s="272">
        <v>285.63333333333333</v>
      </c>
      <c r="H414" s="272">
        <v>300.63333333333333</v>
      </c>
      <c r="I414" s="272">
        <v>303.81666666666661</v>
      </c>
      <c r="J414" s="272">
        <v>308.13333333333333</v>
      </c>
      <c r="K414" s="271">
        <v>299.5</v>
      </c>
      <c r="L414" s="271">
        <v>292</v>
      </c>
      <c r="M414" s="271">
        <v>0.74285000000000001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2847.85</v>
      </c>
      <c r="D415" s="272">
        <v>2859.9500000000003</v>
      </c>
      <c r="E415" s="272">
        <v>2821.9000000000005</v>
      </c>
      <c r="F415" s="272">
        <v>2795.9500000000003</v>
      </c>
      <c r="G415" s="272">
        <v>2757.9000000000005</v>
      </c>
      <c r="H415" s="272">
        <v>2885.9000000000005</v>
      </c>
      <c r="I415" s="272">
        <v>2923.9500000000007</v>
      </c>
      <c r="J415" s="272">
        <v>2949.9000000000005</v>
      </c>
      <c r="K415" s="271">
        <v>2898</v>
      </c>
      <c r="L415" s="271">
        <v>2834</v>
      </c>
      <c r="M415" s="271">
        <v>4.5084200000000001</v>
      </c>
      <c r="N415" s="1"/>
      <c r="O415" s="1"/>
    </row>
    <row r="416" spans="1:15" ht="12.75" customHeight="1">
      <c r="A416" s="30">
        <v>406</v>
      </c>
      <c r="B416" s="281" t="s">
        <v>477</v>
      </c>
      <c r="C416" s="271">
        <v>696.8</v>
      </c>
      <c r="D416" s="272">
        <v>696.23333333333323</v>
      </c>
      <c r="E416" s="272">
        <v>682.56666666666649</v>
      </c>
      <c r="F416" s="272">
        <v>668.33333333333326</v>
      </c>
      <c r="G416" s="272">
        <v>654.66666666666652</v>
      </c>
      <c r="H416" s="272">
        <v>710.46666666666647</v>
      </c>
      <c r="I416" s="272">
        <v>724.13333333333321</v>
      </c>
      <c r="J416" s="272">
        <v>738.36666666666645</v>
      </c>
      <c r="K416" s="271">
        <v>709.9</v>
      </c>
      <c r="L416" s="271">
        <v>682</v>
      </c>
      <c r="M416" s="271">
        <v>1.90411</v>
      </c>
      <c r="N416" s="1"/>
      <c r="O416" s="1"/>
    </row>
    <row r="417" spans="1:15" ht="12.75" customHeight="1">
      <c r="A417" s="30">
        <v>407</v>
      </c>
      <c r="B417" s="281" t="s">
        <v>478</v>
      </c>
      <c r="C417" s="271">
        <v>3300.4</v>
      </c>
      <c r="D417" s="272">
        <v>3330.9166666666665</v>
      </c>
      <c r="E417" s="272">
        <v>3247.4833333333331</v>
      </c>
      <c r="F417" s="272">
        <v>3194.5666666666666</v>
      </c>
      <c r="G417" s="272">
        <v>3111.1333333333332</v>
      </c>
      <c r="H417" s="272">
        <v>3383.833333333333</v>
      </c>
      <c r="I417" s="272">
        <v>3467.2666666666664</v>
      </c>
      <c r="J417" s="272">
        <v>3520.1833333333329</v>
      </c>
      <c r="K417" s="271">
        <v>3414.35</v>
      </c>
      <c r="L417" s="271">
        <v>3278</v>
      </c>
      <c r="M417" s="271">
        <v>0.45508999999999999</v>
      </c>
      <c r="N417" s="1"/>
      <c r="O417" s="1"/>
    </row>
    <row r="418" spans="1:15" ht="12.75" customHeight="1">
      <c r="A418" s="30">
        <v>408</v>
      </c>
      <c r="B418" s="281" t="s">
        <v>479</v>
      </c>
      <c r="C418" s="271">
        <v>435.25</v>
      </c>
      <c r="D418" s="272">
        <v>435.09999999999997</v>
      </c>
      <c r="E418" s="272">
        <v>425.79999999999995</v>
      </c>
      <c r="F418" s="272">
        <v>416.34999999999997</v>
      </c>
      <c r="G418" s="272">
        <v>407.04999999999995</v>
      </c>
      <c r="H418" s="272">
        <v>444.54999999999995</v>
      </c>
      <c r="I418" s="272">
        <v>453.85</v>
      </c>
      <c r="J418" s="272">
        <v>463.29999999999995</v>
      </c>
      <c r="K418" s="271">
        <v>444.4</v>
      </c>
      <c r="L418" s="271">
        <v>425.65</v>
      </c>
      <c r="M418" s="271">
        <v>0.84408000000000005</v>
      </c>
      <c r="N418" s="1"/>
      <c r="O418" s="1"/>
    </row>
    <row r="419" spans="1:15" ht="12.75" customHeight="1">
      <c r="A419" s="30">
        <v>409</v>
      </c>
      <c r="B419" s="281" t="s">
        <v>824</v>
      </c>
      <c r="C419" s="271">
        <v>519.1</v>
      </c>
      <c r="D419" s="272">
        <v>520.15</v>
      </c>
      <c r="E419" s="272">
        <v>514.94999999999993</v>
      </c>
      <c r="F419" s="272">
        <v>510.79999999999995</v>
      </c>
      <c r="G419" s="272">
        <v>505.59999999999991</v>
      </c>
      <c r="H419" s="272">
        <v>524.29999999999995</v>
      </c>
      <c r="I419" s="272">
        <v>529.5</v>
      </c>
      <c r="J419" s="272">
        <v>533.65</v>
      </c>
      <c r="K419" s="271">
        <v>525.35</v>
      </c>
      <c r="L419" s="271">
        <v>516</v>
      </c>
      <c r="M419" s="271">
        <v>22.784420000000001</v>
      </c>
      <c r="N419" s="1"/>
      <c r="O419" s="1"/>
    </row>
    <row r="420" spans="1:15" ht="12.75" customHeight="1">
      <c r="A420" s="30">
        <v>410</v>
      </c>
      <c r="B420" s="281" t="s">
        <v>480</v>
      </c>
      <c r="C420" s="271">
        <v>694</v>
      </c>
      <c r="D420" s="272">
        <v>694.35</v>
      </c>
      <c r="E420" s="272">
        <v>686.7</v>
      </c>
      <c r="F420" s="272">
        <v>679.4</v>
      </c>
      <c r="G420" s="272">
        <v>671.75</v>
      </c>
      <c r="H420" s="272">
        <v>701.65000000000009</v>
      </c>
      <c r="I420" s="272">
        <v>709.3</v>
      </c>
      <c r="J420" s="272">
        <v>716.60000000000014</v>
      </c>
      <c r="K420" s="271">
        <v>702</v>
      </c>
      <c r="L420" s="271">
        <v>687.05</v>
      </c>
      <c r="M420" s="271">
        <v>0.67042000000000002</v>
      </c>
      <c r="N420" s="1"/>
      <c r="O420" s="1"/>
    </row>
    <row r="421" spans="1:15" ht="12.75" customHeight="1">
      <c r="A421" s="30">
        <v>411</v>
      </c>
      <c r="B421" s="281" t="s">
        <v>481</v>
      </c>
      <c r="C421" s="271">
        <v>45.65</v>
      </c>
      <c r="D421" s="272">
        <v>45.183333333333337</v>
      </c>
      <c r="E421" s="272">
        <v>44.466666666666676</v>
      </c>
      <c r="F421" s="272">
        <v>43.283333333333339</v>
      </c>
      <c r="G421" s="272">
        <v>42.566666666666677</v>
      </c>
      <c r="H421" s="272">
        <v>46.366666666666674</v>
      </c>
      <c r="I421" s="272">
        <v>47.083333333333343</v>
      </c>
      <c r="J421" s="272">
        <v>48.266666666666673</v>
      </c>
      <c r="K421" s="271">
        <v>45.9</v>
      </c>
      <c r="L421" s="271">
        <v>44</v>
      </c>
      <c r="M421" s="271">
        <v>12.029400000000001</v>
      </c>
      <c r="N421" s="1"/>
      <c r="O421" s="1"/>
    </row>
    <row r="422" spans="1:15" ht="12.75" customHeight="1">
      <c r="A422" s="30">
        <v>412</v>
      </c>
      <c r="B422" s="281" t="s">
        <v>862</v>
      </c>
      <c r="C422" s="271">
        <v>730.5</v>
      </c>
      <c r="D422" s="272">
        <v>726.5</v>
      </c>
      <c r="E422" s="272">
        <v>713</v>
      </c>
      <c r="F422" s="272">
        <v>695.5</v>
      </c>
      <c r="G422" s="272">
        <v>682</v>
      </c>
      <c r="H422" s="272">
        <v>744</v>
      </c>
      <c r="I422" s="272">
        <v>757.5</v>
      </c>
      <c r="J422" s="272">
        <v>775</v>
      </c>
      <c r="K422" s="271">
        <v>740</v>
      </c>
      <c r="L422" s="271">
        <v>709</v>
      </c>
      <c r="M422" s="271">
        <v>1.13296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514.85</v>
      </c>
      <c r="D423" s="272">
        <v>513.5333333333333</v>
      </c>
      <c r="E423" s="272">
        <v>510.06666666666661</v>
      </c>
      <c r="F423" s="272">
        <v>505.2833333333333</v>
      </c>
      <c r="G423" s="272">
        <v>501.81666666666661</v>
      </c>
      <c r="H423" s="272">
        <v>518.31666666666661</v>
      </c>
      <c r="I423" s="272">
        <v>521.7833333333333</v>
      </c>
      <c r="J423" s="272">
        <v>526.56666666666661</v>
      </c>
      <c r="K423" s="271">
        <v>517</v>
      </c>
      <c r="L423" s="271">
        <v>508.75</v>
      </c>
      <c r="M423" s="271">
        <v>94.213390000000004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79.95</v>
      </c>
      <c r="D424" s="272">
        <v>79.616666666666674</v>
      </c>
      <c r="E424" s="272">
        <v>78.783333333333346</v>
      </c>
      <c r="F424" s="272">
        <v>77.616666666666674</v>
      </c>
      <c r="G424" s="272">
        <v>76.783333333333346</v>
      </c>
      <c r="H424" s="272">
        <v>80.783333333333346</v>
      </c>
      <c r="I424" s="272">
        <v>81.61666666666666</v>
      </c>
      <c r="J424" s="272">
        <v>82.783333333333346</v>
      </c>
      <c r="K424" s="271">
        <v>80.45</v>
      </c>
      <c r="L424" s="271">
        <v>78.45</v>
      </c>
      <c r="M424" s="271">
        <v>205.71152000000001</v>
      </c>
      <c r="N424" s="1"/>
      <c r="O424" s="1"/>
    </row>
    <row r="425" spans="1:15" ht="12.75" customHeight="1">
      <c r="A425" s="30">
        <v>415</v>
      </c>
      <c r="B425" s="281" t="s">
        <v>482</v>
      </c>
      <c r="C425" s="271">
        <v>297.39999999999998</v>
      </c>
      <c r="D425" s="272">
        <v>297.08333333333331</v>
      </c>
      <c r="E425" s="272">
        <v>284.36666666666662</v>
      </c>
      <c r="F425" s="272">
        <v>271.33333333333331</v>
      </c>
      <c r="G425" s="272">
        <v>258.61666666666662</v>
      </c>
      <c r="H425" s="272">
        <v>310.11666666666662</v>
      </c>
      <c r="I425" s="272">
        <v>322.83333333333331</v>
      </c>
      <c r="J425" s="272">
        <v>335.86666666666662</v>
      </c>
      <c r="K425" s="271">
        <v>309.8</v>
      </c>
      <c r="L425" s="271">
        <v>284.05</v>
      </c>
      <c r="M425" s="271">
        <v>5.8447800000000001</v>
      </c>
      <c r="N425" s="1"/>
      <c r="O425" s="1"/>
    </row>
    <row r="426" spans="1:15" ht="12.75" customHeight="1">
      <c r="A426" s="30">
        <v>416</v>
      </c>
      <c r="B426" s="281" t="s">
        <v>483</v>
      </c>
      <c r="C426" s="271">
        <v>172.85</v>
      </c>
      <c r="D426" s="272">
        <v>170.58333333333334</v>
      </c>
      <c r="E426" s="272">
        <v>166.31666666666669</v>
      </c>
      <c r="F426" s="272">
        <v>159.78333333333336</v>
      </c>
      <c r="G426" s="272">
        <v>155.51666666666671</v>
      </c>
      <c r="H426" s="272">
        <v>177.11666666666667</v>
      </c>
      <c r="I426" s="272">
        <v>181.38333333333333</v>
      </c>
      <c r="J426" s="272">
        <v>187.91666666666666</v>
      </c>
      <c r="K426" s="271">
        <v>174.85</v>
      </c>
      <c r="L426" s="271">
        <v>164.05</v>
      </c>
      <c r="M426" s="271">
        <v>17.536899999999999</v>
      </c>
      <c r="N426" s="1"/>
      <c r="O426" s="1"/>
    </row>
    <row r="427" spans="1:15" ht="12.75" customHeight="1">
      <c r="A427" s="30">
        <v>417</v>
      </c>
      <c r="B427" s="281" t="s">
        <v>484</v>
      </c>
      <c r="C427" s="271">
        <v>330.25</v>
      </c>
      <c r="D427" s="272">
        <v>330.55</v>
      </c>
      <c r="E427" s="272">
        <v>328.5</v>
      </c>
      <c r="F427" s="272">
        <v>326.75</v>
      </c>
      <c r="G427" s="272">
        <v>324.7</v>
      </c>
      <c r="H427" s="272">
        <v>332.3</v>
      </c>
      <c r="I427" s="272">
        <v>334.35000000000008</v>
      </c>
      <c r="J427" s="272">
        <v>336.1</v>
      </c>
      <c r="K427" s="271">
        <v>332.6</v>
      </c>
      <c r="L427" s="271">
        <v>328.8</v>
      </c>
      <c r="M427" s="271">
        <v>1.85629</v>
      </c>
      <c r="N427" s="1"/>
      <c r="O427" s="1"/>
    </row>
    <row r="428" spans="1:15" ht="12.75" customHeight="1">
      <c r="A428" s="30">
        <v>418</v>
      </c>
      <c r="B428" s="281" t="s">
        <v>485</v>
      </c>
      <c r="C428" s="271">
        <v>460.9</v>
      </c>
      <c r="D428" s="272">
        <v>455.81666666666666</v>
      </c>
      <c r="E428" s="272">
        <v>448.13333333333333</v>
      </c>
      <c r="F428" s="272">
        <v>435.36666666666667</v>
      </c>
      <c r="G428" s="272">
        <v>427.68333333333334</v>
      </c>
      <c r="H428" s="272">
        <v>468.58333333333331</v>
      </c>
      <c r="I428" s="272">
        <v>476.26666666666659</v>
      </c>
      <c r="J428" s="272">
        <v>489.0333333333333</v>
      </c>
      <c r="K428" s="271">
        <v>463.5</v>
      </c>
      <c r="L428" s="271">
        <v>443.05</v>
      </c>
      <c r="M428" s="271">
        <v>0.80069000000000001</v>
      </c>
      <c r="N428" s="1"/>
      <c r="O428" s="1"/>
    </row>
    <row r="429" spans="1:15" ht="12.75" customHeight="1">
      <c r="A429" s="30">
        <v>419</v>
      </c>
      <c r="B429" s="281" t="s">
        <v>486</v>
      </c>
      <c r="C429" s="271">
        <v>484.6</v>
      </c>
      <c r="D429" s="272">
        <v>482.5333333333333</v>
      </c>
      <c r="E429" s="272">
        <v>470.06666666666661</v>
      </c>
      <c r="F429" s="272">
        <v>455.5333333333333</v>
      </c>
      <c r="G429" s="272">
        <v>443.06666666666661</v>
      </c>
      <c r="H429" s="272">
        <v>497.06666666666661</v>
      </c>
      <c r="I429" s="272">
        <v>509.5333333333333</v>
      </c>
      <c r="J429" s="272">
        <v>524.06666666666661</v>
      </c>
      <c r="K429" s="271">
        <v>495</v>
      </c>
      <c r="L429" s="271">
        <v>468</v>
      </c>
      <c r="M429" s="271">
        <v>10.425610000000001</v>
      </c>
      <c r="N429" s="1"/>
      <c r="O429" s="1"/>
    </row>
    <row r="430" spans="1:15" ht="12.75" customHeight="1">
      <c r="A430" s="30">
        <v>420</v>
      </c>
      <c r="B430" s="281" t="s">
        <v>487</v>
      </c>
      <c r="C430" s="271">
        <v>229.4</v>
      </c>
      <c r="D430" s="272">
        <v>229.23333333333335</v>
      </c>
      <c r="E430" s="272">
        <v>227.51666666666671</v>
      </c>
      <c r="F430" s="272">
        <v>225.63333333333335</v>
      </c>
      <c r="G430" s="272">
        <v>223.91666666666671</v>
      </c>
      <c r="H430" s="272">
        <v>231.1166666666667</v>
      </c>
      <c r="I430" s="272">
        <v>232.83333333333334</v>
      </c>
      <c r="J430" s="272">
        <v>234.7166666666667</v>
      </c>
      <c r="K430" s="271">
        <v>230.95</v>
      </c>
      <c r="L430" s="271">
        <v>227.35</v>
      </c>
      <c r="M430" s="271">
        <v>1.28633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879.25</v>
      </c>
      <c r="D431" s="272">
        <v>875.08333333333337</v>
      </c>
      <c r="E431" s="272">
        <v>869.16666666666674</v>
      </c>
      <c r="F431" s="272">
        <v>859.08333333333337</v>
      </c>
      <c r="G431" s="272">
        <v>853.16666666666674</v>
      </c>
      <c r="H431" s="272">
        <v>885.16666666666674</v>
      </c>
      <c r="I431" s="272">
        <v>891.08333333333348</v>
      </c>
      <c r="J431" s="272">
        <v>901.16666666666674</v>
      </c>
      <c r="K431" s="271">
        <v>881</v>
      </c>
      <c r="L431" s="271">
        <v>865</v>
      </c>
      <c r="M431" s="271">
        <v>20.688880000000001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504.45</v>
      </c>
      <c r="D432" s="272">
        <v>500.7166666666667</v>
      </c>
      <c r="E432" s="272">
        <v>493.73333333333341</v>
      </c>
      <c r="F432" s="272">
        <v>483.01666666666671</v>
      </c>
      <c r="G432" s="272">
        <v>476.03333333333342</v>
      </c>
      <c r="H432" s="272">
        <v>511.43333333333339</v>
      </c>
      <c r="I432" s="272">
        <v>518.41666666666674</v>
      </c>
      <c r="J432" s="272">
        <v>529.13333333333344</v>
      </c>
      <c r="K432" s="271">
        <v>507.7</v>
      </c>
      <c r="L432" s="271">
        <v>490</v>
      </c>
      <c r="M432" s="271">
        <v>6.6101599999999996</v>
      </c>
      <c r="N432" s="1"/>
      <c r="O432" s="1"/>
    </row>
    <row r="433" spans="1:15" ht="12.75" customHeight="1">
      <c r="A433" s="30">
        <v>423</v>
      </c>
      <c r="B433" s="281" t="s">
        <v>488</v>
      </c>
      <c r="C433" s="271">
        <v>2035.25</v>
      </c>
      <c r="D433" s="272">
        <v>2045.5666666666666</v>
      </c>
      <c r="E433" s="272">
        <v>2009.6333333333332</v>
      </c>
      <c r="F433" s="272">
        <v>1984.0166666666667</v>
      </c>
      <c r="G433" s="272">
        <v>1948.0833333333333</v>
      </c>
      <c r="H433" s="272">
        <v>2071.1833333333334</v>
      </c>
      <c r="I433" s="272">
        <v>2107.1166666666668</v>
      </c>
      <c r="J433" s="272">
        <v>2132.7333333333331</v>
      </c>
      <c r="K433" s="271">
        <v>2081.5</v>
      </c>
      <c r="L433" s="271">
        <v>2019.95</v>
      </c>
      <c r="M433" s="271">
        <v>0.10283</v>
      </c>
      <c r="N433" s="1"/>
      <c r="O433" s="1"/>
    </row>
    <row r="434" spans="1:15" ht="12.75" customHeight="1">
      <c r="A434" s="30">
        <v>424</v>
      </c>
      <c r="B434" s="281" t="s">
        <v>489</v>
      </c>
      <c r="C434" s="271">
        <v>833.85</v>
      </c>
      <c r="D434" s="272">
        <v>836.33333333333337</v>
      </c>
      <c r="E434" s="272">
        <v>827.9666666666667</v>
      </c>
      <c r="F434" s="272">
        <v>822.08333333333337</v>
      </c>
      <c r="G434" s="272">
        <v>813.7166666666667</v>
      </c>
      <c r="H434" s="272">
        <v>842.2166666666667</v>
      </c>
      <c r="I434" s="272">
        <v>850.58333333333326</v>
      </c>
      <c r="J434" s="272">
        <v>856.4666666666667</v>
      </c>
      <c r="K434" s="271">
        <v>844.7</v>
      </c>
      <c r="L434" s="271">
        <v>830.45</v>
      </c>
      <c r="M434" s="271">
        <v>1.39019</v>
      </c>
      <c r="N434" s="1"/>
      <c r="O434" s="1"/>
    </row>
    <row r="435" spans="1:15" ht="12.75" customHeight="1">
      <c r="A435" s="30">
        <v>425</v>
      </c>
      <c r="B435" s="281" t="s">
        <v>490</v>
      </c>
      <c r="C435" s="271">
        <v>471.4</v>
      </c>
      <c r="D435" s="272">
        <v>465.41666666666669</v>
      </c>
      <c r="E435" s="272">
        <v>455.98333333333335</v>
      </c>
      <c r="F435" s="272">
        <v>440.56666666666666</v>
      </c>
      <c r="G435" s="272">
        <v>431.13333333333333</v>
      </c>
      <c r="H435" s="272">
        <v>480.83333333333337</v>
      </c>
      <c r="I435" s="272">
        <v>490.26666666666665</v>
      </c>
      <c r="J435" s="272">
        <v>505.68333333333339</v>
      </c>
      <c r="K435" s="271">
        <v>474.85</v>
      </c>
      <c r="L435" s="271">
        <v>450</v>
      </c>
      <c r="M435" s="271">
        <v>3.7765599999999999</v>
      </c>
      <c r="N435" s="1"/>
      <c r="O435" s="1"/>
    </row>
    <row r="436" spans="1:15" ht="12.75" customHeight="1">
      <c r="A436" s="30">
        <v>426</v>
      </c>
      <c r="B436" s="281" t="s">
        <v>491</v>
      </c>
      <c r="C436" s="271">
        <v>338.5</v>
      </c>
      <c r="D436" s="272">
        <v>336.98333333333335</v>
      </c>
      <c r="E436" s="272">
        <v>332.01666666666671</v>
      </c>
      <c r="F436" s="272">
        <v>325.53333333333336</v>
      </c>
      <c r="G436" s="272">
        <v>320.56666666666672</v>
      </c>
      <c r="H436" s="272">
        <v>343.4666666666667</v>
      </c>
      <c r="I436" s="272">
        <v>348.43333333333339</v>
      </c>
      <c r="J436" s="272">
        <v>354.91666666666669</v>
      </c>
      <c r="K436" s="271">
        <v>341.95</v>
      </c>
      <c r="L436" s="271">
        <v>330.5</v>
      </c>
      <c r="M436" s="271">
        <v>1.0847199999999999</v>
      </c>
      <c r="N436" s="1"/>
      <c r="O436" s="1"/>
    </row>
    <row r="437" spans="1:15" ht="12.75" customHeight="1">
      <c r="A437" s="30">
        <v>427</v>
      </c>
      <c r="B437" s="281" t="s">
        <v>492</v>
      </c>
      <c r="C437" s="271">
        <v>1930.35</v>
      </c>
      <c r="D437" s="272">
        <v>1920.05</v>
      </c>
      <c r="E437" s="272">
        <v>1891.1499999999999</v>
      </c>
      <c r="F437" s="272">
        <v>1851.9499999999998</v>
      </c>
      <c r="G437" s="272">
        <v>1823.0499999999997</v>
      </c>
      <c r="H437" s="272">
        <v>1959.25</v>
      </c>
      <c r="I437" s="272">
        <v>1988.15</v>
      </c>
      <c r="J437" s="272">
        <v>2027.3500000000001</v>
      </c>
      <c r="K437" s="271">
        <v>1948.95</v>
      </c>
      <c r="L437" s="271">
        <v>1880.85</v>
      </c>
      <c r="M437" s="271">
        <v>0.36549999999999999</v>
      </c>
      <c r="N437" s="1"/>
      <c r="O437" s="1"/>
    </row>
    <row r="438" spans="1:15" ht="12.75" customHeight="1">
      <c r="A438" s="30">
        <v>428</v>
      </c>
      <c r="B438" s="281" t="s">
        <v>493</v>
      </c>
      <c r="C438" s="271">
        <v>468.7</v>
      </c>
      <c r="D438" s="272">
        <v>464.26666666666665</v>
      </c>
      <c r="E438" s="272">
        <v>445.58333333333331</v>
      </c>
      <c r="F438" s="272">
        <v>422.46666666666664</v>
      </c>
      <c r="G438" s="272">
        <v>403.7833333333333</v>
      </c>
      <c r="H438" s="272">
        <v>487.38333333333333</v>
      </c>
      <c r="I438" s="272">
        <v>506.06666666666672</v>
      </c>
      <c r="J438" s="272">
        <v>529.18333333333339</v>
      </c>
      <c r="K438" s="271">
        <v>482.95</v>
      </c>
      <c r="L438" s="271">
        <v>441.15</v>
      </c>
      <c r="M438" s="271">
        <v>9.9169699999999992</v>
      </c>
      <c r="N438" s="1"/>
      <c r="O438" s="1"/>
    </row>
    <row r="439" spans="1:15" ht="12.75" customHeight="1">
      <c r="A439" s="30">
        <v>429</v>
      </c>
      <c r="B439" s="281" t="s">
        <v>494</v>
      </c>
      <c r="C439" s="271">
        <v>8.0500000000000007</v>
      </c>
      <c r="D439" s="272">
        <v>8.0500000000000007</v>
      </c>
      <c r="E439" s="272">
        <v>7.7000000000000011</v>
      </c>
      <c r="F439" s="272">
        <v>7.3500000000000005</v>
      </c>
      <c r="G439" s="272">
        <v>7.0000000000000009</v>
      </c>
      <c r="H439" s="272">
        <v>8.4000000000000021</v>
      </c>
      <c r="I439" s="272">
        <v>8.7500000000000036</v>
      </c>
      <c r="J439" s="272">
        <v>9.1000000000000014</v>
      </c>
      <c r="K439" s="271">
        <v>8.4</v>
      </c>
      <c r="L439" s="271">
        <v>7.7</v>
      </c>
      <c r="M439" s="271">
        <v>961.26035999999999</v>
      </c>
      <c r="N439" s="1"/>
      <c r="O439" s="1"/>
    </row>
    <row r="440" spans="1:15" ht="12.75" customHeight="1">
      <c r="A440" s="30">
        <v>430</v>
      </c>
      <c r="B440" s="281" t="s">
        <v>495</v>
      </c>
      <c r="C440" s="271">
        <v>925.8</v>
      </c>
      <c r="D440" s="272">
        <v>920.80000000000007</v>
      </c>
      <c r="E440" s="272">
        <v>908.60000000000014</v>
      </c>
      <c r="F440" s="272">
        <v>891.40000000000009</v>
      </c>
      <c r="G440" s="272">
        <v>879.20000000000016</v>
      </c>
      <c r="H440" s="272">
        <v>938.00000000000011</v>
      </c>
      <c r="I440" s="272">
        <v>950.20000000000016</v>
      </c>
      <c r="J440" s="272">
        <v>967.40000000000009</v>
      </c>
      <c r="K440" s="271">
        <v>933</v>
      </c>
      <c r="L440" s="271">
        <v>903.6</v>
      </c>
      <c r="M440" s="271">
        <v>0.22103999999999999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604.4</v>
      </c>
      <c r="D441" s="272">
        <v>603.6</v>
      </c>
      <c r="E441" s="272">
        <v>594.80000000000007</v>
      </c>
      <c r="F441" s="272">
        <v>585.20000000000005</v>
      </c>
      <c r="G441" s="272">
        <v>576.40000000000009</v>
      </c>
      <c r="H441" s="272">
        <v>613.20000000000005</v>
      </c>
      <c r="I441" s="272">
        <v>622</v>
      </c>
      <c r="J441" s="272">
        <v>631.6</v>
      </c>
      <c r="K441" s="271">
        <v>612.4</v>
      </c>
      <c r="L441" s="271">
        <v>594</v>
      </c>
      <c r="M441" s="271">
        <v>4.5350200000000003</v>
      </c>
      <c r="N441" s="1"/>
      <c r="O441" s="1"/>
    </row>
    <row r="442" spans="1:15" ht="12.75" customHeight="1">
      <c r="A442" s="30">
        <v>432</v>
      </c>
      <c r="B442" s="281" t="s">
        <v>496</v>
      </c>
      <c r="C442" s="271">
        <v>1816.7</v>
      </c>
      <c r="D442" s="272">
        <v>1795.0833333333333</v>
      </c>
      <c r="E442" s="272">
        <v>1765.1666666666665</v>
      </c>
      <c r="F442" s="272">
        <v>1713.6333333333332</v>
      </c>
      <c r="G442" s="272">
        <v>1683.7166666666665</v>
      </c>
      <c r="H442" s="272">
        <v>1846.6166666666666</v>
      </c>
      <c r="I442" s="272">
        <v>1876.5333333333331</v>
      </c>
      <c r="J442" s="272">
        <v>1928.0666666666666</v>
      </c>
      <c r="K442" s="271">
        <v>1825</v>
      </c>
      <c r="L442" s="271">
        <v>1743.55</v>
      </c>
      <c r="M442" s="271">
        <v>0.35174</v>
      </c>
      <c r="N442" s="1"/>
      <c r="O442" s="1"/>
    </row>
    <row r="443" spans="1:15" ht="12.75" customHeight="1">
      <c r="A443" s="30">
        <v>433</v>
      </c>
      <c r="B443" s="281" t="s">
        <v>497</v>
      </c>
      <c r="C443" s="271">
        <v>590.95000000000005</v>
      </c>
      <c r="D443" s="272">
        <v>592.4666666666667</v>
      </c>
      <c r="E443" s="272">
        <v>571.48333333333335</v>
      </c>
      <c r="F443" s="272">
        <v>552.01666666666665</v>
      </c>
      <c r="G443" s="272">
        <v>531.0333333333333</v>
      </c>
      <c r="H443" s="272">
        <v>611.93333333333339</v>
      </c>
      <c r="I443" s="272">
        <v>632.91666666666674</v>
      </c>
      <c r="J443" s="272">
        <v>652.38333333333344</v>
      </c>
      <c r="K443" s="271">
        <v>613.45000000000005</v>
      </c>
      <c r="L443" s="271">
        <v>573</v>
      </c>
      <c r="M443" s="271">
        <v>1.57121</v>
      </c>
      <c r="N443" s="1"/>
      <c r="O443" s="1"/>
    </row>
    <row r="444" spans="1:15" ht="12.75" customHeight="1">
      <c r="A444" s="30">
        <v>434</v>
      </c>
      <c r="B444" s="281" t="s">
        <v>498</v>
      </c>
      <c r="C444" s="271">
        <v>946.35</v>
      </c>
      <c r="D444" s="272">
        <v>937.7833333333333</v>
      </c>
      <c r="E444" s="272">
        <v>900.56666666666661</v>
      </c>
      <c r="F444" s="272">
        <v>854.7833333333333</v>
      </c>
      <c r="G444" s="272">
        <v>817.56666666666661</v>
      </c>
      <c r="H444" s="272">
        <v>983.56666666666661</v>
      </c>
      <c r="I444" s="272">
        <v>1020.7833333333333</v>
      </c>
      <c r="J444" s="272">
        <v>1066.5666666666666</v>
      </c>
      <c r="K444" s="271">
        <v>975</v>
      </c>
      <c r="L444" s="271">
        <v>892</v>
      </c>
      <c r="M444" s="271">
        <v>3.5916299999999999</v>
      </c>
      <c r="N444" s="1"/>
      <c r="O444" s="1"/>
    </row>
    <row r="445" spans="1:15" ht="12.75" customHeight="1">
      <c r="A445" s="30">
        <v>435</v>
      </c>
      <c r="B445" s="281" t="s">
        <v>499</v>
      </c>
      <c r="C445" s="271">
        <v>40.65</v>
      </c>
      <c r="D445" s="272">
        <v>40.866666666666667</v>
      </c>
      <c r="E445" s="272">
        <v>40.183333333333337</v>
      </c>
      <c r="F445" s="272">
        <v>39.716666666666669</v>
      </c>
      <c r="G445" s="272">
        <v>39.033333333333339</v>
      </c>
      <c r="H445" s="272">
        <v>41.333333333333336</v>
      </c>
      <c r="I445" s="272">
        <v>42.016666666666659</v>
      </c>
      <c r="J445" s="272">
        <v>42.483333333333334</v>
      </c>
      <c r="K445" s="271">
        <v>41.55</v>
      </c>
      <c r="L445" s="271">
        <v>40.4</v>
      </c>
      <c r="M445" s="271">
        <v>103.33581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957.85</v>
      </c>
      <c r="D446" s="272">
        <v>950.7833333333333</v>
      </c>
      <c r="E446" s="272">
        <v>941.56666666666661</v>
      </c>
      <c r="F446" s="272">
        <v>925.2833333333333</v>
      </c>
      <c r="G446" s="272">
        <v>916.06666666666661</v>
      </c>
      <c r="H446" s="272">
        <v>967.06666666666661</v>
      </c>
      <c r="I446" s="272">
        <v>976.2833333333333</v>
      </c>
      <c r="J446" s="272">
        <v>992.56666666666661</v>
      </c>
      <c r="K446" s="271">
        <v>960</v>
      </c>
      <c r="L446" s="271">
        <v>934.5</v>
      </c>
      <c r="M446" s="271">
        <v>6.8020300000000002</v>
      </c>
      <c r="N446" s="1"/>
      <c r="O446" s="1"/>
    </row>
    <row r="447" spans="1:15" ht="12.75" customHeight="1">
      <c r="A447" s="30">
        <v>437</v>
      </c>
      <c r="B447" s="281" t="s">
        <v>500</v>
      </c>
      <c r="C447" s="271">
        <v>717.45</v>
      </c>
      <c r="D447" s="272">
        <v>719.33333333333337</v>
      </c>
      <c r="E447" s="272">
        <v>699.2166666666667</v>
      </c>
      <c r="F447" s="272">
        <v>680.98333333333335</v>
      </c>
      <c r="G447" s="272">
        <v>660.86666666666667</v>
      </c>
      <c r="H447" s="272">
        <v>737.56666666666672</v>
      </c>
      <c r="I447" s="272">
        <v>757.68333333333328</v>
      </c>
      <c r="J447" s="272">
        <v>775.91666666666674</v>
      </c>
      <c r="K447" s="271">
        <v>739.45</v>
      </c>
      <c r="L447" s="271">
        <v>701.1</v>
      </c>
      <c r="M447" s="271">
        <v>6.7635100000000001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1132.4000000000001</v>
      </c>
      <c r="D448" s="272">
        <v>1106.8</v>
      </c>
      <c r="E448" s="272">
        <v>1076.5999999999999</v>
      </c>
      <c r="F448" s="272">
        <v>1020.8</v>
      </c>
      <c r="G448" s="272">
        <v>990.59999999999991</v>
      </c>
      <c r="H448" s="272">
        <v>1162.5999999999999</v>
      </c>
      <c r="I448" s="272">
        <v>1192.8000000000002</v>
      </c>
      <c r="J448" s="272">
        <v>1248.5999999999999</v>
      </c>
      <c r="K448" s="271">
        <v>1137</v>
      </c>
      <c r="L448" s="271">
        <v>1051</v>
      </c>
      <c r="M448" s="271">
        <v>24.696819999999999</v>
      </c>
      <c r="N448" s="1"/>
      <c r="O448" s="1"/>
    </row>
    <row r="449" spans="1:15" ht="12.75" customHeight="1">
      <c r="A449" s="30">
        <v>439</v>
      </c>
      <c r="B449" s="281" t="s">
        <v>501</v>
      </c>
      <c r="C449" s="271">
        <v>231.2</v>
      </c>
      <c r="D449" s="272">
        <v>231.4</v>
      </c>
      <c r="E449" s="272">
        <v>228.4</v>
      </c>
      <c r="F449" s="272">
        <v>225.6</v>
      </c>
      <c r="G449" s="272">
        <v>222.6</v>
      </c>
      <c r="H449" s="272">
        <v>234.20000000000002</v>
      </c>
      <c r="I449" s="272">
        <v>237.20000000000002</v>
      </c>
      <c r="J449" s="272">
        <v>240.00000000000003</v>
      </c>
      <c r="K449" s="271">
        <v>234.4</v>
      </c>
      <c r="L449" s="271">
        <v>228.6</v>
      </c>
      <c r="M449" s="271">
        <v>14.33562</v>
      </c>
      <c r="N449" s="1"/>
      <c r="O449" s="1"/>
    </row>
    <row r="450" spans="1:15" ht="12.75" customHeight="1">
      <c r="A450" s="30">
        <v>440</v>
      </c>
      <c r="B450" s="281" t="s">
        <v>502</v>
      </c>
      <c r="C450" s="271">
        <v>1164.6500000000001</v>
      </c>
      <c r="D450" s="272">
        <v>1160.2666666666667</v>
      </c>
      <c r="E450" s="272">
        <v>1139.5833333333333</v>
      </c>
      <c r="F450" s="272">
        <v>1114.5166666666667</v>
      </c>
      <c r="G450" s="272">
        <v>1093.8333333333333</v>
      </c>
      <c r="H450" s="272">
        <v>1185.3333333333333</v>
      </c>
      <c r="I450" s="272">
        <v>1206.0166666666667</v>
      </c>
      <c r="J450" s="272">
        <v>1231.0833333333333</v>
      </c>
      <c r="K450" s="271">
        <v>1180.95</v>
      </c>
      <c r="L450" s="271">
        <v>1135.2</v>
      </c>
      <c r="M450" s="271">
        <v>6.1234999999999999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3132.55</v>
      </c>
      <c r="D451" s="272">
        <v>3118.75</v>
      </c>
      <c r="E451" s="272">
        <v>3094.8</v>
      </c>
      <c r="F451" s="272">
        <v>3057.05</v>
      </c>
      <c r="G451" s="272">
        <v>3033.1000000000004</v>
      </c>
      <c r="H451" s="272">
        <v>3156.5</v>
      </c>
      <c r="I451" s="272">
        <v>3180.45</v>
      </c>
      <c r="J451" s="272">
        <v>3218.2</v>
      </c>
      <c r="K451" s="271">
        <v>3142.7</v>
      </c>
      <c r="L451" s="271">
        <v>3081</v>
      </c>
      <c r="M451" s="271">
        <v>25.391729999999999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806.15</v>
      </c>
      <c r="D452" s="272">
        <v>802.23333333333323</v>
      </c>
      <c r="E452" s="272">
        <v>787.76666666666642</v>
      </c>
      <c r="F452" s="272">
        <v>769.38333333333321</v>
      </c>
      <c r="G452" s="272">
        <v>754.9166666666664</v>
      </c>
      <c r="H452" s="272">
        <v>820.61666666666645</v>
      </c>
      <c r="I452" s="272">
        <v>835.08333333333337</v>
      </c>
      <c r="J452" s="272">
        <v>853.46666666666647</v>
      </c>
      <c r="K452" s="271">
        <v>816.7</v>
      </c>
      <c r="L452" s="271">
        <v>783.85</v>
      </c>
      <c r="M452" s="271">
        <v>21.813009999999998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8870.85</v>
      </c>
      <c r="D453" s="272">
        <v>8919.75</v>
      </c>
      <c r="E453" s="272">
        <v>8791.1</v>
      </c>
      <c r="F453" s="272">
        <v>8711.35</v>
      </c>
      <c r="G453" s="272">
        <v>8582.7000000000007</v>
      </c>
      <c r="H453" s="272">
        <v>8999.5</v>
      </c>
      <c r="I453" s="272">
        <v>9128.1500000000015</v>
      </c>
      <c r="J453" s="272">
        <v>9207.9</v>
      </c>
      <c r="K453" s="271">
        <v>9048.4</v>
      </c>
      <c r="L453" s="271">
        <v>8840</v>
      </c>
      <c r="M453" s="271">
        <v>6.1655499999999996</v>
      </c>
      <c r="N453" s="1"/>
      <c r="O453" s="1"/>
    </row>
    <row r="454" spans="1:15" ht="12.75" customHeight="1">
      <c r="A454" s="30">
        <v>444</v>
      </c>
      <c r="B454" s="281" t="s">
        <v>863</v>
      </c>
      <c r="C454" s="271">
        <v>1550</v>
      </c>
      <c r="D454" s="272">
        <v>1542.7666666666667</v>
      </c>
      <c r="E454" s="272">
        <v>1518.0333333333333</v>
      </c>
      <c r="F454" s="272">
        <v>1486.0666666666666</v>
      </c>
      <c r="G454" s="272">
        <v>1461.3333333333333</v>
      </c>
      <c r="H454" s="272">
        <v>1574.7333333333333</v>
      </c>
      <c r="I454" s="272">
        <v>1599.4666666666665</v>
      </c>
      <c r="J454" s="272">
        <v>1631.4333333333334</v>
      </c>
      <c r="K454" s="271">
        <v>1567.5</v>
      </c>
      <c r="L454" s="271">
        <v>1510.8</v>
      </c>
      <c r="M454" s="271">
        <v>0.43287999999999999</v>
      </c>
      <c r="N454" s="1"/>
      <c r="O454" s="1"/>
    </row>
    <row r="455" spans="1:15" ht="12.75" customHeight="1">
      <c r="A455" s="30">
        <v>445</v>
      </c>
      <c r="B455" s="281" t="s">
        <v>503</v>
      </c>
      <c r="C455" s="271">
        <v>226.35</v>
      </c>
      <c r="D455" s="272">
        <v>225.06666666666663</v>
      </c>
      <c r="E455" s="272">
        <v>222.93333333333328</v>
      </c>
      <c r="F455" s="272">
        <v>219.51666666666665</v>
      </c>
      <c r="G455" s="272">
        <v>217.3833333333333</v>
      </c>
      <c r="H455" s="272">
        <v>228.48333333333326</v>
      </c>
      <c r="I455" s="272">
        <v>230.61666666666665</v>
      </c>
      <c r="J455" s="272">
        <v>234.03333333333325</v>
      </c>
      <c r="K455" s="271">
        <v>227.2</v>
      </c>
      <c r="L455" s="271">
        <v>221.65</v>
      </c>
      <c r="M455" s="271">
        <v>26.538879999999999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453.35</v>
      </c>
      <c r="D456" s="272">
        <v>453.4666666666667</v>
      </c>
      <c r="E456" s="272">
        <v>450.03333333333342</v>
      </c>
      <c r="F456" s="272">
        <v>446.7166666666667</v>
      </c>
      <c r="G456" s="272">
        <v>443.28333333333342</v>
      </c>
      <c r="H456" s="272">
        <v>456.78333333333342</v>
      </c>
      <c r="I456" s="272">
        <v>460.2166666666667</v>
      </c>
      <c r="J456" s="272">
        <v>463.53333333333342</v>
      </c>
      <c r="K456" s="271">
        <v>456.9</v>
      </c>
      <c r="L456" s="271">
        <v>450.15</v>
      </c>
      <c r="M456" s="271">
        <v>116.47725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232.65</v>
      </c>
      <c r="D457" s="272">
        <v>231.15</v>
      </c>
      <c r="E457" s="272">
        <v>228.60000000000002</v>
      </c>
      <c r="F457" s="272">
        <v>224.55</v>
      </c>
      <c r="G457" s="272">
        <v>222.00000000000003</v>
      </c>
      <c r="H457" s="272">
        <v>235.20000000000002</v>
      </c>
      <c r="I457" s="272">
        <v>237.75000000000003</v>
      </c>
      <c r="J457" s="272">
        <v>241.8</v>
      </c>
      <c r="K457" s="271">
        <v>233.7</v>
      </c>
      <c r="L457" s="271">
        <v>227.1</v>
      </c>
      <c r="M457" s="271">
        <v>140.98344</v>
      </c>
      <c r="N457" s="1"/>
      <c r="O457" s="1"/>
    </row>
    <row r="458" spans="1:15" ht="12.75" customHeight="1">
      <c r="A458" s="30">
        <v>448</v>
      </c>
      <c r="B458" s="281" t="s">
        <v>810</v>
      </c>
      <c r="C458" s="271">
        <v>611.9</v>
      </c>
      <c r="D458" s="272">
        <v>610.43333333333328</v>
      </c>
      <c r="E458" s="272">
        <v>602.46666666666658</v>
      </c>
      <c r="F458" s="272">
        <v>593.0333333333333</v>
      </c>
      <c r="G458" s="272">
        <v>585.06666666666661</v>
      </c>
      <c r="H458" s="272">
        <v>619.86666666666656</v>
      </c>
      <c r="I458" s="272">
        <v>627.83333333333326</v>
      </c>
      <c r="J458" s="272">
        <v>637.26666666666654</v>
      </c>
      <c r="K458" s="271">
        <v>618.4</v>
      </c>
      <c r="L458" s="271">
        <v>601</v>
      </c>
      <c r="M458" s="271">
        <v>0.24395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104.85</v>
      </c>
      <c r="D459" s="272">
        <v>104.58333333333333</v>
      </c>
      <c r="E459" s="272">
        <v>103.51666666666665</v>
      </c>
      <c r="F459" s="272">
        <v>102.18333333333332</v>
      </c>
      <c r="G459" s="272">
        <v>101.11666666666665</v>
      </c>
      <c r="H459" s="272">
        <v>105.91666666666666</v>
      </c>
      <c r="I459" s="272">
        <v>106.98333333333335</v>
      </c>
      <c r="J459" s="272">
        <v>108.31666666666666</v>
      </c>
      <c r="K459" s="271">
        <v>105.65</v>
      </c>
      <c r="L459" s="271">
        <v>103.25</v>
      </c>
      <c r="M459" s="271">
        <v>598.95804999999996</v>
      </c>
      <c r="N459" s="1"/>
      <c r="O459" s="1"/>
    </row>
    <row r="460" spans="1:15" ht="12.75" customHeight="1">
      <c r="A460" s="30">
        <v>450</v>
      </c>
      <c r="B460" s="281" t="s">
        <v>811</v>
      </c>
      <c r="C460" s="271">
        <v>90.4</v>
      </c>
      <c r="D460" s="272">
        <v>90.8</v>
      </c>
      <c r="E460" s="272">
        <v>87.8</v>
      </c>
      <c r="F460" s="272">
        <v>85.2</v>
      </c>
      <c r="G460" s="272">
        <v>82.2</v>
      </c>
      <c r="H460" s="272">
        <v>93.399999999999991</v>
      </c>
      <c r="I460" s="272">
        <v>96.399999999999991</v>
      </c>
      <c r="J460" s="272">
        <v>98.999999999999986</v>
      </c>
      <c r="K460" s="271">
        <v>93.8</v>
      </c>
      <c r="L460" s="271">
        <v>88.2</v>
      </c>
      <c r="M460" s="271">
        <v>59.353189999999998</v>
      </c>
      <c r="N460" s="1"/>
      <c r="O460" s="1"/>
    </row>
    <row r="461" spans="1:15" ht="12.75" customHeight="1">
      <c r="A461" s="30">
        <v>451</v>
      </c>
      <c r="B461" s="281" t="s">
        <v>504</v>
      </c>
      <c r="C461" s="271">
        <v>3385.45</v>
      </c>
      <c r="D461" s="272">
        <v>3392.7333333333336</v>
      </c>
      <c r="E461" s="272">
        <v>3338.416666666667</v>
      </c>
      <c r="F461" s="272">
        <v>3291.3833333333332</v>
      </c>
      <c r="G461" s="272">
        <v>3237.0666666666666</v>
      </c>
      <c r="H461" s="272">
        <v>3439.7666666666673</v>
      </c>
      <c r="I461" s="272">
        <v>3494.0833333333339</v>
      </c>
      <c r="J461" s="272">
        <v>3541.1166666666677</v>
      </c>
      <c r="K461" s="271">
        <v>3447.05</v>
      </c>
      <c r="L461" s="271">
        <v>3345.7</v>
      </c>
      <c r="M461" s="271">
        <v>0.12728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1035.55</v>
      </c>
      <c r="D462" s="272">
        <v>1033.4833333333333</v>
      </c>
      <c r="E462" s="272">
        <v>1019.3666666666668</v>
      </c>
      <c r="F462" s="272">
        <v>1003.1833333333334</v>
      </c>
      <c r="G462" s="272">
        <v>989.06666666666683</v>
      </c>
      <c r="H462" s="272">
        <v>1049.6666666666667</v>
      </c>
      <c r="I462" s="272">
        <v>1063.7833333333331</v>
      </c>
      <c r="J462" s="272">
        <v>1079.9666666666667</v>
      </c>
      <c r="K462" s="271">
        <v>1047.5999999999999</v>
      </c>
      <c r="L462" s="271">
        <v>1017.3</v>
      </c>
      <c r="M462" s="271">
        <v>61.18233</v>
      </c>
      <c r="N462" s="1"/>
      <c r="O462" s="1"/>
    </row>
    <row r="463" spans="1:15" ht="12.75" customHeight="1">
      <c r="A463" s="30">
        <v>453</v>
      </c>
      <c r="B463" s="281" t="s">
        <v>505</v>
      </c>
      <c r="C463" s="271">
        <v>95.3</v>
      </c>
      <c r="D463" s="272">
        <v>95.40000000000002</v>
      </c>
      <c r="E463" s="272">
        <v>93.80000000000004</v>
      </c>
      <c r="F463" s="272">
        <v>92.300000000000026</v>
      </c>
      <c r="G463" s="272">
        <v>90.700000000000045</v>
      </c>
      <c r="H463" s="272">
        <v>96.900000000000034</v>
      </c>
      <c r="I463" s="272">
        <v>98.500000000000028</v>
      </c>
      <c r="J463" s="272">
        <v>100.00000000000003</v>
      </c>
      <c r="K463" s="271">
        <v>97</v>
      </c>
      <c r="L463" s="271">
        <v>93.9</v>
      </c>
      <c r="M463" s="271">
        <v>8.1244999999999994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732.7</v>
      </c>
      <c r="D464" s="272">
        <v>733</v>
      </c>
      <c r="E464" s="272">
        <v>724.7</v>
      </c>
      <c r="F464" s="272">
        <v>716.7</v>
      </c>
      <c r="G464" s="272">
        <v>708.40000000000009</v>
      </c>
      <c r="H464" s="272">
        <v>741</v>
      </c>
      <c r="I464" s="272">
        <v>749.3</v>
      </c>
      <c r="J464" s="272">
        <v>757.3</v>
      </c>
      <c r="K464" s="271">
        <v>741.3</v>
      </c>
      <c r="L464" s="271">
        <v>725</v>
      </c>
      <c r="M464" s="271">
        <v>5.0208899999999996</v>
      </c>
      <c r="N464" s="1"/>
      <c r="O464" s="1"/>
    </row>
    <row r="465" spans="1:15" ht="12.75" customHeight="1">
      <c r="A465" s="30">
        <v>455</v>
      </c>
      <c r="B465" s="281" t="s">
        <v>506</v>
      </c>
      <c r="C465" s="271">
        <v>2468.25</v>
      </c>
      <c r="D465" s="272">
        <v>2472.35</v>
      </c>
      <c r="E465" s="272">
        <v>2407.1999999999998</v>
      </c>
      <c r="F465" s="272">
        <v>2346.15</v>
      </c>
      <c r="G465" s="272">
        <v>2281</v>
      </c>
      <c r="H465" s="272">
        <v>2533.3999999999996</v>
      </c>
      <c r="I465" s="272">
        <v>2598.5500000000002</v>
      </c>
      <c r="J465" s="272">
        <v>2659.5999999999995</v>
      </c>
      <c r="K465" s="271">
        <v>2537.5</v>
      </c>
      <c r="L465" s="271">
        <v>2411.3000000000002</v>
      </c>
      <c r="M465" s="271">
        <v>0.69545999999999997</v>
      </c>
      <c r="N465" s="1"/>
      <c r="O465" s="1"/>
    </row>
    <row r="466" spans="1:15" ht="12.75" customHeight="1">
      <c r="A466" s="30">
        <v>456</v>
      </c>
      <c r="B466" s="281" t="s">
        <v>507</v>
      </c>
      <c r="C466" s="271">
        <v>611.25</v>
      </c>
      <c r="D466" s="272">
        <v>612.94999999999993</v>
      </c>
      <c r="E466" s="272">
        <v>599.19999999999982</v>
      </c>
      <c r="F466" s="272">
        <v>587.14999999999986</v>
      </c>
      <c r="G466" s="272">
        <v>573.39999999999975</v>
      </c>
      <c r="H466" s="272">
        <v>624.99999999999989</v>
      </c>
      <c r="I466" s="272">
        <v>638.75000000000011</v>
      </c>
      <c r="J466" s="272">
        <v>650.79999999999995</v>
      </c>
      <c r="K466" s="271">
        <v>626.70000000000005</v>
      </c>
      <c r="L466" s="271">
        <v>600.9</v>
      </c>
      <c r="M466" s="271">
        <v>5.5931100000000002</v>
      </c>
      <c r="N466" s="1"/>
      <c r="O466" s="1"/>
    </row>
    <row r="467" spans="1:15" ht="12.75" customHeight="1">
      <c r="A467" s="30">
        <v>457</v>
      </c>
      <c r="B467" s="281" t="s">
        <v>508</v>
      </c>
      <c r="C467" s="271">
        <v>2961.2</v>
      </c>
      <c r="D467" s="272">
        <v>2936.9833333333336</v>
      </c>
      <c r="E467" s="272">
        <v>2877.4666666666672</v>
      </c>
      <c r="F467" s="272">
        <v>2793.7333333333336</v>
      </c>
      <c r="G467" s="272">
        <v>2734.2166666666672</v>
      </c>
      <c r="H467" s="272">
        <v>3020.7166666666672</v>
      </c>
      <c r="I467" s="272">
        <v>3080.2333333333336</v>
      </c>
      <c r="J467" s="272">
        <v>3163.9666666666672</v>
      </c>
      <c r="K467" s="271">
        <v>2996.5</v>
      </c>
      <c r="L467" s="271">
        <v>2853.25</v>
      </c>
      <c r="M467" s="271">
        <v>0.38736999999999999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2531.6999999999998</v>
      </c>
      <c r="D468" s="272">
        <v>2509.9500000000003</v>
      </c>
      <c r="E468" s="272">
        <v>2479.0000000000005</v>
      </c>
      <c r="F468" s="272">
        <v>2426.3000000000002</v>
      </c>
      <c r="G468" s="272">
        <v>2395.3500000000004</v>
      </c>
      <c r="H468" s="272">
        <v>2562.6500000000005</v>
      </c>
      <c r="I468" s="272">
        <v>2593.6000000000004</v>
      </c>
      <c r="J468" s="272">
        <v>2646.3000000000006</v>
      </c>
      <c r="K468" s="271">
        <v>2540.9</v>
      </c>
      <c r="L468" s="271">
        <v>2457.25</v>
      </c>
      <c r="M468" s="271">
        <v>11.49676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1541.45</v>
      </c>
      <c r="D469" s="272">
        <v>1528.95</v>
      </c>
      <c r="E469" s="272">
        <v>1492.9</v>
      </c>
      <c r="F469" s="272">
        <v>1444.3500000000001</v>
      </c>
      <c r="G469" s="272">
        <v>1408.3000000000002</v>
      </c>
      <c r="H469" s="272">
        <v>1577.5</v>
      </c>
      <c r="I469" s="272">
        <v>1613.5499999999997</v>
      </c>
      <c r="J469" s="272">
        <v>1662.1</v>
      </c>
      <c r="K469" s="271">
        <v>1565</v>
      </c>
      <c r="L469" s="271">
        <v>1480.4</v>
      </c>
      <c r="M469" s="271">
        <v>1.7462899999999999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578.75</v>
      </c>
      <c r="D470" s="272">
        <v>574.56666666666672</v>
      </c>
      <c r="E470" s="272">
        <v>569.18333333333339</v>
      </c>
      <c r="F470" s="272">
        <v>559.61666666666667</v>
      </c>
      <c r="G470" s="272">
        <v>554.23333333333335</v>
      </c>
      <c r="H470" s="272">
        <v>584.13333333333344</v>
      </c>
      <c r="I470" s="272">
        <v>589.51666666666688</v>
      </c>
      <c r="J470" s="272">
        <v>599.08333333333348</v>
      </c>
      <c r="K470" s="271">
        <v>579.95000000000005</v>
      </c>
      <c r="L470" s="271">
        <v>565</v>
      </c>
      <c r="M470" s="271">
        <v>1.8033999999999999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1360.65</v>
      </c>
      <c r="D471" s="272">
        <v>1353.0166666666667</v>
      </c>
      <c r="E471" s="272">
        <v>1338.0333333333333</v>
      </c>
      <c r="F471" s="272">
        <v>1315.4166666666667</v>
      </c>
      <c r="G471" s="272">
        <v>1300.4333333333334</v>
      </c>
      <c r="H471" s="272">
        <v>1375.6333333333332</v>
      </c>
      <c r="I471" s="272">
        <v>1390.6166666666663</v>
      </c>
      <c r="J471" s="272">
        <v>1413.2333333333331</v>
      </c>
      <c r="K471" s="271">
        <v>1368</v>
      </c>
      <c r="L471" s="271">
        <v>1330.4</v>
      </c>
      <c r="M471" s="271">
        <v>5.7562600000000002</v>
      </c>
      <c r="N471" s="1"/>
      <c r="O471" s="1"/>
    </row>
    <row r="472" spans="1:15" ht="12.75" customHeight="1">
      <c r="A472" s="30">
        <v>462</v>
      </c>
      <c r="B472" s="281" t="s">
        <v>509</v>
      </c>
      <c r="C472" s="271">
        <v>36.1</v>
      </c>
      <c r="D472" s="272">
        <v>36.06666666666667</v>
      </c>
      <c r="E472" s="272">
        <v>35.533333333333339</v>
      </c>
      <c r="F472" s="272">
        <v>34.966666666666669</v>
      </c>
      <c r="G472" s="272">
        <v>34.433333333333337</v>
      </c>
      <c r="H472" s="272">
        <v>36.63333333333334</v>
      </c>
      <c r="I472" s="272">
        <v>37.166666666666671</v>
      </c>
      <c r="J472" s="272">
        <v>37.733333333333341</v>
      </c>
      <c r="K472" s="271">
        <v>36.6</v>
      </c>
      <c r="L472" s="271">
        <v>35.5</v>
      </c>
      <c r="M472" s="271">
        <v>74.797020000000003</v>
      </c>
      <c r="N472" s="1"/>
      <c r="O472" s="1"/>
    </row>
    <row r="473" spans="1:15" ht="12.75" customHeight="1">
      <c r="A473" s="30">
        <v>463</v>
      </c>
      <c r="B473" s="281" t="s">
        <v>864</v>
      </c>
      <c r="C473" s="271">
        <v>235.65</v>
      </c>
      <c r="D473" s="272">
        <v>235.91666666666666</v>
      </c>
      <c r="E473" s="272">
        <v>231.0333333333333</v>
      </c>
      <c r="F473" s="272">
        <v>226.41666666666666</v>
      </c>
      <c r="G473" s="272">
        <v>221.5333333333333</v>
      </c>
      <c r="H473" s="272">
        <v>240.5333333333333</v>
      </c>
      <c r="I473" s="272">
        <v>245.41666666666669</v>
      </c>
      <c r="J473" s="272">
        <v>250.0333333333333</v>
      </c>
      <c r="K473" s="271">
        <v>240.8</v>
      </c>
      <c r="L473" s="271">
        <v>231.3</v>
      </c>
      <c r="M473" s="271">
        <v>4.6508099999999999</v>
      </c>
      <c r="N473" s="1"/>
      <c r="O473" s="1"/>
    </row>
    <row r="474" spans="1:15" ht="12.75" customHeight="1">
      <c r="A474" s="30">
        <v>464</v>
      </c>
      <c r="B474" s="281" t="s">
        <v>510</v>
      </c>
      <c r="C474" s="271">
        <v>197.4</v>
      </c>
      <c r="D474" s="272">
        <v>198.46666666666667</v>
      </c>
      <c r="E474" s="272">
        <v>192.93333333333334</v>
      </c>
      <c r="F474" s="272">
        <v>188.46666666666667</v>
      </c>
      <c r="G474" s="272">
        <v>182.93333333333334</v>
      </c>
      <c r="H474" s="272">
        <v>202.93333333333334</v>
      </c>
      <c r="I474" s="272">
        <v>208.4666666666667</v>
      </c>
      <c r="J474" s="272">
        <v>212.93333333333334</v>
      </c>
      <c r="K474" s="271">
        <v>204</v>
      </c>
      <c r="L474" s="271">
        <v>194</v>
      </c>
      <c r="M474" s="271">
        <v>3.8364500000000001</v>
      </c>
      <c r="N474" s="1"/>
      <c r="O474" s="1"/>
    </row>
    <row r="475" spans="1:15" ht="12.75" customHeight="1">
      <c r="A475" s="30">
        <v>465</v>
      </c>
      <c r="B475" s="281" t="s">
        <v>511</v>
      </c>
      <c r="C475" s="271">
        <v>2153.5</v>
      </c>
      <c r="D475" s="272">
        <v>2127.4</v>
      </c>
      <c r="E475" s="272">
        <v>2087.1000000000004</v>
      </c>
      <c r="F475" s="272">
        <v>2020.7000000000003</v>
      </c>
      <c r="G475" s="272">
        <v>1980.4000000000005</v>
      </c>
      <c r="H475" s="272">
        <v>2193.8000000000002</v>
      </c>
      <c r="I475" s="272">
        <v>2234.1000000000004</v>
      </c>
      <c r="J475" s="272">
        <v>2300.5</v>
      </c>
      <c r="K475" s="271">
        <v>2167.6999999999998</v>
      </c>
      <c r="L475" s="271">
        <v>2061</v>
      </c>
      <c r="M475" s="271">
        <v>3.2233299999999998</v>
      </c>
      <c r="N475" s="1"/>
      <c r="O475" s="1"/>
    </row>
    <row r="476" spans="1:15" ht="12.75" customHeight="1">
      <c r="A476" s="30">
        <v>466</v>
      </c>
      <c r="B476" s="281" t="s">
        <v>512</v>
      </c>
      <c r="C476" s="271">
        <v>12</v>
      </c>
      <c r="D476" s="272">
        <v>12</v>
      </c>
      <c r="E476" s="272">
        <v>11.85</v>
      </c>
      <c r="F476" s="272">
        <v>11.7</v>
      </c>
      <c r="G476" s="272">
        <v>11.549999999999999</v>
      </c>
      <c r="H476" s="272">
        <v>12.15</v>
      </c>
      <c r="I476" s="272">
        <v>12.299999999999999</v>
      </c>
      <c r="J476" s="272">
        <v>12.450000000000001</v>
      </c>
      <c r="K476" s="271">
        <v>12.15</v>
      </c>
      <c r="L476" s="271">
        <v>11.85</v>
      </c>
      <c r="M476" s="271">
        <v>27.896450000000002</v>
      </c>
      <c r="N476" s="1"/>
      <c r="O476" s="1"/>
    </row>
    <row r="477" spans="1:15" ht="12.75" customHeight="1">
      <c r="A477" s="30">
        <v>467</v>
      </c>
      <c r="B477" s="281" t="s">
        <v>513</v>
      </c>
      <c r="C477" s="271">
        <v>777.2</v>
      </c>
      <c r="D477" s="272">
        <v>780.26666666666677</v>
      </c>
      <c r="E477" s="272">
        <v>767.53333333333353</v>
      </c>
      <c r="F477" s="272">
        <v>757.86666666666679</v>
      </c>
      <c r="G477" s="272">
        <v>745.13333333333355</v>
      </c>
      <c r="H477" s="272">
        <v>789.93333333333351</v>
      </c>
      <c r="I477" s="272">
        <v>802.66666666666686</v>
      </c>
      <c r="J477" s="272">
        <v>812.33333333333348</v>
      </c>
      <c r="K477" s="271">
        <v>793</v>
      </c>
      <c r="L477" s="271">
        <v>770.6</v>
      </c>
      <c r="M477" s="271">
        <v>4.6075200000000001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750.45</v>
      </c>
      <c r="D478" s="272">
        <v>748.63333333333333</v>
      </c>
      <c r="E478" s="272">
        <v>741.2166666666667</v>
      </c>
      <c r="F478" s="272">
        <v>731.98333333333335</v>
      </c>
      <c r="G478" s="272">
        <v>724.56666666666672</v>
      </c>
      <c r="H478" s="272">
        <v>757.86666666666667</v>
      </c>
      <c r="I478" s="272">
        <v>765.28333333333342</v>
      </c>
      <c r="J478" s="272">
        <v>774.51666666666665</v>
      </c>
      <c r="K478" s="271">
        <v>756.05</v>
      </c>
      <c r="L478" s="271">
        <v>739.4</v>
      </c>
      <c r="M478" s="271">
        <v>14.0617</v>
      </c>
      <c r="N478" s="1"/>
      <c r="O478" s="1"/>
    </row>
    <row r="479" spans="1:15" ht="12.75" customHeight="1">
      <c r="A479" s="30">
        <v>469</v>
      </c>
      <c r="B479" s="281" t="s">
        <v>514</v>
      </c>
      <c r="C479" s="271">
        <v>813.25</v>
      </c>
      <c r="D479" s="272">
        <v>806.13333333333333</v>
      </c>
      <c r="E479" s="272">
        <v>792.26666666666665</v>
      </c>
      <c r="F479" s="272">
        <v>771.2833333333333</v>
      </c>
      <c r="G479" s="272">
        <v>757.41666666666663</v>
      </c>
      <c r="H479" s="272">
        <v>827.11666666666667</v>
      </c>
      <c r="I479" s="272">
        <v>840.98333333333323</v>
      </c>
      <c r="J479" s="272">
        <v>861.9666666666667</v>
      </c>
      <c r="K479" s="271">
        <v>820</v>
      </c>
      <c r="L479" s="271">
        <v>785.15</v>
      </c>
      <c r="M479" s="271">
        <v>0.59223999999999999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6506.3</v>
      </c>
      <c r="D480" s="272">
        <v>6496.0999999999995</v>
      </c>
      <c r="E480" s="272">
        <v>6412.1999999999989</v>
      </c>
      <c r="F480" s="272">
        <v>6318.0999999999995</v>
      </c>
      <c r="G480" s="272">
        <v>6234.1999999999989</v>
      </c>
      <c r="H480" s="272">
        <v>6590.1999999999989</v>
      </c>
      <c r="I480" s="272">
        <v>6674.0999999999985</v>
      </c>
      <c r="J480" s="272">
        <v>6768.1999999999989</v>
      </c>
      <c r="K480" s="271">
        <v>6580</v>
      </c>
      <c r="L480" s="271">
        <v>6402</v>
      </c>
      <c r="M480" s="271">
        <v>3.6645699999999999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41.5</v>
      </c>
      <c r="D481" s="272">
        <v>41.300000000000004</v>
      </c>
      <c r="E481" s="272">
        <v>40.800000000000011</v>
      </c>
      <c r="F481" s="272">
        <v>40.100000000000009</v>
      </c>
      <c r="G481" s="272">
        <v>39.600000000000016</v>
      </c>
      <c r="H481" s="272">
        <v>42.000000000000007</v>
      </c>
      <c r="I481" s="272">
        <v>42.499999999999993</v>
      </c>
      <c r="J481" s="272">
        <v>43.2</v>
      </c>
      <c r="K481" s="271">
        <v>41.8</v>
      </c>
      <c r="L481" s="271">
        <v>40.6</v>
      </c>
      <c r="M481" s="271">
        <v>62.647820000000003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1608</v>
      </c>
      <c r="D482" s="272">
        <v>1607.05</v>
      </c>
      <c r="E482" s="272">
        <v>1590.8999999999999</v>
      </c>
      <c r="F482" s="272">
        <v>1573.8</v>
      </c>
      <c r="G482" s="272">
        <v>1557.6499999999999</v>
      </c>
      <c r="H482" s="272">
        <v>1624.1499999999999</v>
      </c>
      <c r="I482" s="272">
        <v>1640.3</v>
      </c>
      <c r="J482" s="272">
        <v>1657.3999999999999</v>
      </c>
      <c r="K482" s="271">
        <v>1623.2</v>
      </c>
      <c r="L482" s="271">
        <v>1589.95</v>
      </c>
      <c r="M482" s="271">
        <v>2.8453200000000001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802.15</v>
      </c>
      <c r="D483" s="272">
        <v>798.9666666666667</v>
      </c>
      <c r="E483" s="272">
        <v>789.18333333333339</v>
      </c>
      <c r="F483" s="272">
        <v>776.2166666666667</v>
      </c>
      <c r="G483" s="272">
        <v>766.43333333333339</v>
      </c>
      <c r="H483" s="272">
        <v>811.93333333333339</v>
      </c>
      <c r="I483" s="272">
        <v>821.7166666666667</v>
      </c>
      <c r="J483" s="272">
        <v>834.68333333333339</v>
      </c>
      <c r="K483" s="271">
        <v>808.75</v>
      </c>
      <c r="L483" s="271">
        <v>786</v>
      </c>
      <c r="M483" s="271">
        <v>13.153180000000001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229</v>
      </c>
      <c r="D484" s="272">
        <v>229.04999999999998</v>
      </c>
      <c r="E484" s="272">
        <v>225.94999999999996</v>
      </c>
      <c r="F484" s="272">
        <v>222.89999999999998</v>
      </c>
      <c r="G484" s="272">
        <v>219.79999999999995</v>
      </c>
      <c r="H484" s="272">
        <v>232.09999999999997</v>
      </c>
      <c r="I484" s="272">
        <v>235.2</v>
      </c>
      <c r="J484" s="272">
        <v>238.24999999999997</v>
      </c>
      <c r="K484" s="271">
        <v>232.15</v>
      </c>
      <c r="L484" s="271">
        <v>226</v>
      </c>
      <c r="M484" s="271">
        <v>4.5805400000000001</v>
      </c>
      <c r="N484" s="1"/>
      <c r="O484" s="1"/>
    </row>
    <row r="485" spans="1:15" ht="12.75" customHeight="1">
      <c r="A485" s="30">
        <v>475</v>
      </c>
      <c r="B485" s="281" t="s">
        <v>515</v>
      </c>
      <c r="C485" s="271">
        <v>2964.7</v>
      </c>
      <c r="D485" s="272">
        <v>2934.9666666666667</v>
      </c>
      <c r="E485" s="272">
        <v>2879.7333333333336</v>
      </c>
      <c r="F485" s="272">
        <v>2794.7666666666669</v>
      </c>
      <c r="G485" s="272">
        <v>2739.5333333333338</v>
      </c>
      <c r="H485" s="272">
        <v>3019.9333333333334</v>
      </c>
      <c r="I485" s="272">
        <v>3075.1666666666661</v>
      </c>
      <c r="J485" s="272">
        <v>3160.1333333333332</v>
      </c>
      <c r="K485" s="271">
        <v>2990.2</v>
      </c>
      <c r="L485" s="271">
        <v>2850</v>
      </c>
      <c r="M485" s="271">
        <v>0.11791</v>
      </c>
      <c r="N485" s="1"/>
      <c r="O485" s="1"/>
    </row>
    <row r="486" spans="1:15" ht="12.75" customHeight="1">
      <c r="A486" s="30">
        <v>476</v>
      </c>
      <c r="B486" s="281" t="s">
        <v>516</v>
      </c>
      <c r="C486" s="271">
        <v>589.25</v>
      </c>
      <c r="D486" s="272">
        <v>587.2833333333333</v>
      </c>
      <c r="E486" s="272">
        <v>581.31666666666661</v>
      </c>
      <c r="F486" s="272">
        <v>573.38333333333333</v>
      </c>
      <c r="G486" s="272">
        <v>567.41666666666663</v>
      </c>
      <c r="H486" s="272">
        <v>595.21666666666658</v>
      </c>
      <c r="I486" s="272">
        <v>601.18333333333328</v>
      </c>
      <c r="J486" s="272">
        <v>609.11666666666656</v>
      </c>
      <c r="K486" s="271">
        <v>593.25</v>
      </c>
      <c r="L486" s="271">
        <v>579.35</v>
      </c>
      <c r="M486" s="271">
        <v>1.56209</v>
      </c>
      <c r="N486" s="1"/>
      <c r="O486" s="1"/>
    </row>
    <row r="487" spans="1:15" ht="12.75" customHeight="1">
      <c r="A487" s="30">
        <v>477</v>
      </c>
      <c r="B487" s="286" t="s">
        <v>517</v>
      </c>
      <c r="C487" s="287">
        <v>335.6</v>
      </c>
      <c r="D487" s="287">
        <v>326.93333333333334</v>
      </c>
      <c r="E487" s="287">
        <v>313.86666666666667</v>
      </c>
      <c r="F487" s="287">
        <v>292.13333333333333</v>
      </c>
      <c r="G487" s="287">
        <v>279.06666666666666</v>
      </c>
      <c r="H487" s="287">
        <v>348.66666666666669</v>
      </c>
      <c r="I487" s="287">
        <v>361.73333333333341</v>
      </c>
      <c r="J487" s="286">
        <v>383.4666666666667</v>
      </c>
      <c r="K487" s="286">
        <v>340</v>
      </c>
      <c r="L487" s="286">
        <v>305.2</v>
      </c>
      <c r="M487" s="242">
        <v>18.738</v>
      </c>
      <c r="N487" s="1"/>
      <c r="O487" s="1"/>
    </row>
    <row r="488" spans="1:15" ht="12.75" customHeight="1">
      <c r="A488" s="30">
        <v>478</v>
      </c>
      <c r="B488" s="286" t="s">
        <v>518</v>
      </c>
      <c r="C488" s="287">
        <v>27.55</v>
      </c>
      <c r="D488" s="287">
        <v>27.466666666666669</v>
      </c>
      <c r="E488" s="287">
        <v>27.183333333333337</v>
      </c>
      <c r="F488" s="287">
        <v>26.81666666666667</v>
      </c>
      <c r="G488" s="287">
        <v>26.533333333333339</v>
      </c>
      <c r="H488" s="287">
        <v>27.833333333333336</v>
      </c>
      <c r="I488" s="287">
        <v>28.116666666666667</v>
      </c>
      <c r="J488" s="286">
        <v>28.483333333333334</v>
      </c>
      <c r="K488" s="286">
        <v>27.75</v>
      </c>
      <c r="L488" s="286">
        <v>27.1</v>
      </c>
      <c r="M488" s="242">
        <v>13.03523</v>
      </c>
      <c r="N488" s="1"/>
      <c r="O488" s="1"/>
    </row>
    <row r="489" spans="1:15" ht="12.75" customHeight="1">
      <c r="A489" s="30">
        <v>479</v>
      </c>
      <c r="B489" s="286" t="s">
        <v>519</v>
      </c>
      <c r="C489" s="271">
        <v>333.35</v>
      </c>
      <c r="D489" s="272">
        <v>331.06666666666666</v>
      </c>
      <c r="E489" s="272">
        <v>322.63333333333333</v>
      </c>
      <c r="F489" s="272">
        <v>311.91666666666669</v>
      </c>
      <c r="G489" s="272">
        <v>303.48333333333335</v>
      </c>
      <c r="H489" s="272">
        <v>341.7833333333333</v>
      </c>
      <c r="I489" s="272">
        <v>350.21666666666658</v>
      </c>
      <c r="J489" s="272">
        <v>360.93333333333328</v>
      </c>
      <c r="K489" s="271">
        <v>339.5</v>
      </c>
      <c r="L489" s="271">
        <v>320.35000000000002</v>
      </c>
      <c r="M489" s="271">
        <v>6.88035</v>
      </c>
      <c r="N489" s="1"/>
      <c r="O489" s="1"/>
    </row>
    <row r="490" spans="1:15" ht="12.75" customHeight="1">
      <c r="A490" s="30">
        <v>480</v>
      </c>
      <c r="B490" s="286" t="s">
        <v>520</v>
      </c>
      <c r="C490" s="287">
        <v>335.35</v>
      </c>
      <c r="D490" s="287">
        <v>334.09999999999997</v>
      </c>
      <c r="E490" s="287">
        <v>329.49999999999994</v>
      </c>
      <c r="F490" s="287">
        <v>323.64999999999998</v>
      </c>
      <c r="G490" s="287">
        <v>319.04999999999995</v>
      </c>
      <c r="H490" s="287">
        <v>339.94999999999993</v>
      </c>
      <c r="I490" s="287">
        <v>344.54999999999995</v>
      </c>
      <c r="J490" s="286">
        <v>350.39999999999992</v>
      </c>
      <c r="K490" s="286">
        <v>338.7</v>
      </c>
      <c r="L490" s="286">
        <v>328.25</v>
      </c>
      <c r="M490" s="242">
        <v>1.39357</v>
      </c>
      <c r="N490" s="1"/>
      <c r="O490" s="1"/>
    </row>
    <row r="491" spans="1:15" ht="12.75" customHeight="1">
      <c r="A491" s="30">
        <v>481</v>
      </c>
      <c r="B491" s="297" t="s">
        <v>279</v>
      </c>
      <c r="C491" s="271">
        <v>1002.2</v>
      </c>
      <c r="D491" s="272">
        <v>990.06666666666661</v>
      </c>
      <c r="E491" s="272">
        <v>972.13333333333321</v>
      </c>
      <c r="F491" s="272">
        <v>942.06666666666661</v>
      </c>
      <c r="G491" s="272">
        <v>924.13333333333321</v>
      </c>
      <c r="H491" s="272">
        <v>1020.1333333333332</v>
      </c>
      <c r="I491" s="272">
        <v>1038.0666666666666</v>
      </c>
      <c r="J491" s="272">
        <v>1068.1333333333332</v>
      </c>
      <c r="K491" s="271">
        <v>1008</v>
      </c>
      <c r="L491" s="271">
        <v>960</v>
      </c>
      <c r="M491" s="271">
        <v>9.8459299999999992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7">
        <v>266.05</v>
      </c>
      <c r="D492" s="287">
        <v>263.76666666666665</v>
      </c>
      <c r="E492" s="272">
        <v>260.33333333333331</v>
      </c>
      <c r="F492" s="272">
        <v>254.61666666666667</v>
      </c>
      <c r="G492" s="272">
        <v>251.18333333333334</v>
      </c>
      <c r="H492" s="272">
        <v>269.48333333333329</v>
      </c>
      <c r="I492" s="272">
        <v>272.91666666666669</v>
      </c>
      <c r="J492" s="272">
        <v>278.63333333333327</v>
      </c>
      <c r="K492" s="271">
        <v>267.2</v>
      </c>
      <c r="L492" s="271">
        <v>258.05</v>
      </c>
      <c r="M492" s="271">
        <v>74.718159999999997</v>
      </c>
      <c r="N492" s="1"/>
      <c r="O492" s="1"/>
    </row>
    <row r="493" spans="1:15" ht="12.75" customHeight="1">
      <c r="A493" s="30">
        <v>483</v>
      </c>
      <c r="B493" s="252" t="s">
        <v>521</v>
      </c>
      <c r="C493" s="271">
        <v>2081.8000000000002</v>
      </c>
      <c r="D493" s="272">
        <v>2064.0833333333335</v>
      </c>
      <c r="E493" s="272">
        <v>2028.1166666666668</v>
      </c>
      <c r="F493" s="272">
        <v>1974.4333333333334</v>
      </c>
      <c r="G493" s="272">
        <v>1938.4666666666667</v>
      </c>
      <c r="H493" s="272">
        <v>2117.7666666666669</v>
      </c>
      <c r="I493" s="272">
        <v>2153.7333333333331</v>
      </c>
      <c r="J493" s="272">
        <v>2207.416666666667</v>
      </c>
      <c r="K493" s="271">
        <v>2100.0500000000002</v>
      </c>
      <c r="L493" s="271">
        <v>2010.4</v>
      </c>
      <c r="M493" s="271">
        <v>0.20516999999999999</v>
      </c>
      <c r="N493" s="1"/>
      <c r="O493" s="1"/>
    </row>
    <row r="494" spans="1:15" ht="12.75" customHeight="1">
      <c r="A494" s="30">
        <v>484</v>
      </c>
      <c r="B494" s="286" t="s">
        <v>865</v>
      </c>
      <c r="C494" s="287">
        <v>349.5</v>
      </c>
      <c r="D494" s="287">
        <v>348.86666666666662</v>
      </c>
      <c r="E494" s="272">
        <v>345.68333333333322</v>
      </c>
      <c r="F494" s="272">
        <v>341.86666666666662</v>
      </c>
      <c r="G494" s="272">
        <v>338.68333333333322</v>
      </c>
      <c r="H494" s="272">
        <v>352.68333333333322</v>
      </c>
      <c r="I494" s="272">
        <v>355.86666666666662</v>
      </c>
      <c r="J494" s="272">
        <v>359.68333333333322</v>
      </c>
      <c r="K494" s="271">
        <v>352.05</v>
      </c>
      <c r="L494" s="271">
        <v>345.05</v>
      </c>
      <c r="M494" s="271">
        <v>2.2614800000000002</v>
      </c>
      <c r="N494" s="1"/>
      <c r="O494" s="1"/>
    </row>
    <row r="495" spans="1:15" ht="12.75" customHeight="1">
      <c r="A495" s="30">
        <v>485</v>
      </c>
      <c r="B495" s="242" t="s">
        <v>522</v>
      </c>
      <c r="C495" s="271">
        <v>2191.3000000000002</v>
      </c>
      <c r="D495" s="272">
        <v>2193.7666666666669</v>
      </c>
      <c r="E495" s="272">
        <v>2168.5333333333338</v>
      </c>
      <c r="F495" s="272">
        <v>2145.7666666666669</v>
      </c>
      <c r="G495" s="272">
        <v>2120.5333333333338</v>
      </c>
      <c r="H495" s="272">
        <v>2216.5333333333338</v>
      </c>
      <c r="I495" s="272">
        <v>2241.7666666666664</v>
      </c>
      <c r="J495" s="272">
        <v>2264.5333333333338</v>
      </c>
      <c r="K495" s="271">
        <v>2219</v>
      </c>
      <c r="L495" s="271">
        <v>2171</v>
      </c>
      <c r="M495" s="271">
        <v>0.218</v>
      </c>
      <c r="N495" s="1"/>
      <c r="O495" s="1"/>
    </row>
    <row r="496" spans="1:15" ht="12.75" customHeight="1">
      <c r="A496" s="30">
        <v>486</v>
      </c>
      <c r="B496" s="298" t="s">
        <v>127</v>
      </c>
      <c r="C496" s="287">
        <v>8.85</v>
      </c>
      <c r="D496" s="287">
        <v>8.9166666666666661</v>
      </c>
      <c r="E496" s="272">
        <v>8.7833333333333314</v>
      </c>
      <c r="F496" s="272">
        <v>8.716666666666665</v>
      </c>
      <c r="G496" s="272">
        <v>8.5833333333333304</v>
      </c>
      <c r="H496" s="272">
        <v>8.9833333333333325</v>
      </c>
      <c r="I496" s="272">
        <v>9.1166666666666689</v>
      </c>
      <c r="J496" s="272">
        <v>9.1833333333333336</v>
      </c>
      <c r="K496" s="271">
        <v>9.0500000000000007</v>
      </c>
      <c r="L496" s="271">
        <v>8.85</v>
      </c>
      <c r="M496" s="271">
        <v>572.61824000000001</v>
      </c>
      <c r="N496" s="1"/>
      <c r="O496" s="1"/>
    </row>
    <row r="497" spans="1:15" ht="12.75" customHeight="1">
      <c r="A497" s="30">
        <v>487</v>
      </c>
      <c r="B497" s="242" t="s">
        <v>211</v>
      </c>
      <c r="C497" s="271">
        <v>980.5</v>
      </c>
      <c r="D497" s="272">
        <v>981.48333333333323</v>
      </c>
      <c r="E497" s="272">
        <v>973.21666666666647</v>
      </c>
      <c r="F497" s="272">
        <v>965.93333333333328</v>
      </c>
      <c r="G497" s="272">
        <v>957.66666666666652</v>
      </c>
      <c r="H497" s="272">
        <v>988.76666666666642</v>
      </c>
      <c r="I497" s="272">
        <v>997.03333333333308</v>
      </c>
      <c r="J497" s="272">
        <v>1004.3166666666664</v>
      </c>
      <c r="K497" s="271">
        <v>989.75</v>
      </c>
      <c r="L497" s="271">
        <v>974.2</v>
      </c>
      <c r="M497" s="271">
        <v>8.0559100000000008</v>
      </c>
      <c r="N497" s="1"/>
      <c r="O497" s="1"/>
    </row>
    <row r="498" spans="1:15" ht="12.75" customHeight="1">
      <c r="A498" s="30">
        <v>488</v>
      </c>
      <c r="B498" s="242" t="s">
        <v>523</v>
      </c>
      <c r="C498" s="287">
        <v>224.35</v>
      </c>
      <c r="D498" s="287">
        <v>225.25</v>
      </c>
      <c r="E498" s="272">
        <v>221.15</v>
      </c>
      <c r="F498" s="272">
        <v>217.95000000000002</v>
      </c>
      <c r="G498" s="272">
        <v>213.85000000000002</v>
      </c>
      <c r="H498" s="272">
        <v>228.45</v>
      </c>
      <c r="I498" s="272">
        <v>232.55</v>
      </c>
      <c r="J498" s="272">
        <v>235.74999999999997</v>
      </c>
      <c r="K498" s="271">
        <v>229.35</v>
      </c>
      <c r="L498" s="271">
        <v>222.05</v>
      </c>
      <c r="M498" s="271">
        <v>5.4470900000000002</v>
      </c>
      <c r="N498" s="1"/>
      <c r="O498" s="1"/>
    </row>
    <row r="499" spans="1:15" ht="12.75" customHeight="1">
      <c r="A499" s="30">
        <v>489</v>
      </c>
      <c r="B499" s="242" t="s">
        <v>524</v>
      </c>
      <c r="C499" s="287">
        <v>75.95</v>
      </c>
      <c r="D499" s="287">
        <v>76.016666666666666</v>
      </c>
      <c r="E499" s="272">
        <v>75.033333333333331</v>
      </c>
      <c r="F499" s="272">
        <v>74.11666666666666</v>
      </c>
      <c r="G499" s="272">
        <v>73.133333333333326</v>
      </c>
      <c r="H499" s="272">
        <v>76.933333333333337</v>
      </c>
      <c r="I499" s="272">
        <v>77.916666666666657</v>
      </c>
      <c r="J499" s="272">
        <v>78.833333333333343</v>
      </c>
      <c r="K499" s="271">
        <v>77</v>
      </c>
      <c r="L499" s="271">
        <v>75.099999999999994</v>
      </c>
      <c r="M499" s="271">
        <v>9.0381599999999995</v>
      </c>
      <c r="N499" s="1"/>
      <c r="O499" s="1"/>
    </row>
    <row r="500" spans="1:15" ht="12.75" customHeight="1">
      <c r="A500" s="30">
        <v>490</v>
      </c>
      <c r="B500" s="242" t="s">
        <v>525</v>
      </c>
      <c r="C500" s="287">
        <v>642.04999999999995</v>
      </c>
      <c r="D500" s="287">
        <v>637.46666666666658</v>
      </c>
      <c r="E500" s="272">
        <v>627.63333333333321</v>
      </c>
      <c r="F500" s="272">
        <v>613.21666666666658</v>
      </c>
      <c r="G500" s="272">
        <v>603.38333333333321</v>
      </c>
      <c r="H500" s="272">
        <v>651.88333333333321</v>
      </c>
      <c r="I500" s="272">
        <v>661.71666666666647</v>
      </c>
      <c r="J500" s="272">
        <v>676.13333333333321</v>
      </c>
      <c r="K500" s="271">
        <v>647.29999999999995</v>
      </c>
      <c r="L500" s="271">
        <v>623.04999999999995</v>
      </c>
      <c r="M500" s="271">
        <v>6.3337700000000003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1798.45</v>
      </c>
      <c r="D501" s="287">
        <v>1799.9333333333334</v>
      </c>
      <c r="E501" s="272">
        <v>1768.7166666666667</v>
      </c>
      <c r="F501" s="272">
        <v>1738.9833333333333</v>
      </c>
      <c r="G501" s="272">
        <v>1707.7666666666667</v>
      </c>
      <c r="H501" s="272">
        <v>1829.6666666666667</v>
      </c>
      <c r="I501" s="272">
        <v>1860.8833333333334</v>
      </c>
      <c r="J501" s="272">
        <v>1890.6166666666668</v>
      </c>
      <c r="K501" s="271">
        <v>1831.15</v>
      </c>
      <c r="L501" s="271">
        <v>1770.2</v>
      </c>
      <c r="M501" s="271">
        <v>0.86733000000000005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404.35</v>
      </c>
      <c r="D502" s="287">
        <v>403.23333333333335</v>
      </c>
      <c r="E502" s="272">
        <v>400.11666666666667</v>
      </c>
      <c r="F502" s="272">
        <v>395.88333333333333</v>
      </c>
      <c r="G502" s="272">
        <v>392.76666666666665</v>
      </c>
      <c r="H502" s="272">
        <v>407.4666666666667</v>
      </c>
      <c r="I502" s="272">
        <v>410.58333333333337</v>
      </c>
      <c r="J502" s="272">
        <v>414.81666666666672</v>
      </c>
      <c r="K502" s="271">
        <v>406.35</v>
      </c>
      <c r="L502" s="271">
        <v>399</v>
      </c>
      <c r="M502" s="271">
        <v>117.59757</v>
      </c>
      <c r="N502" s="1"/>
      <c r="O502" s="1"/>
    </row>
    <row r="503" spans="1:15" ht="12.75" customHeight="1">
      <c r="A503" s="30">
        <v>493</v>
      </c>
      <c r="B503" s="242" t="s">
        <v>526</v>
      </c>
      <c r="C503" s="287">
        <v>238.35</v>
      </c>
      <c r="D503" s="287">
        <v>238.43333333333331</v>
      </c>
      <c r="E503" s="272">
        <v>233.91666666666663</v>
      </c>
      <c r="F503" s="272">
        <v>229.48333333333332</v>
      </c>
      <c r="G503" s="272">
        <v>224.96666666666664</v>
      </c>
      <c r="H503" s="272">
        <v>242.86666666666662</v>
      </c>
      <c r="I503" s="272">
        <v>247.38333333333333</v>
      </c>
      <c r="J503" s="272">
        <v>251.81666666666661</v>
      </c>
      <c r="K503" s="271">
        <v>242.95</v>
      </c>
      <c r="L503" s="271">
        <v>234</v>
      </c>
      <c r="M503" s="271">
        <v>6.1352599999999997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16.2</v>
      </c>
      <c r="D504" s="287">
        <v>16.133333333333333</v>
      </c>
      <c r="E504" s="272">
        <v>15.916666666666664</v>
      </c>
      <c r="F504" s="272">
        <v>15.633333333333331</v>
      </c>
      <c r="G504" s="272">
        <v>15.416666666666663</v>
      </c>
      <c r="H504" s="272">
        <v>16.416666666666664</v>
      </c>
      <c r="I504" s="272">
        <v>16.633333333333333</v>
      </c>
      <c r="J504" s="272">
        <v>16.916666666666668</v>
      </c>
      <c r="K504" s="271">
        <v>16.350000000000001</v>
      </c>
      <c r="L504" s="271">
        <v>15.85</v>
      </c>
      <c r="M504" s="271">
        <v>1013.21244</v>
      </c>
      <c r="N504" s="1"/>
      <c r="O504" s="1"/>
    </row>
    <row r="505" spans="1:15" ht="12.75" customHeight="1">
      <c r="A505" s="30">
        <v>495</v>
      </c>
      <c r="B505" s="242" t="s">
        <v>866</v>
      </c>
      <c r="C505" s="242">
        <v>9683.25</v>
      </c>
      <c r="D505" s="287">
        <v>9671.7833333333328</v>
      </c>
      <c r="E505" s="272">
        <v>9568.5166666666664</v>
      </c>
      <c r="F505" s="272">
        <v>9453.7833333333328</v>
      </c>
      <c r="G505" s="272">
        <v>9350.5166666666664</v>
      </c>
      <c r="H505" s="272">
        <v>9786.5166666666664</v>
      </c>
      <c r="I505" s="272">
        <v>9889.7833333333328</v>
      </c>
      <c r="J505" s="272">
        <v>10004.516666666666</v>
      </c>
      <c r="K505" s="271">
        <v>9775.0499999999993</v>
      </c>
      <c r="L505" s="271">
        <v>9557.0499999999993</v>
      </c>
      <c r="M505" s="271">
        <v>4.2849999999999999E-2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251.35</v>
      </c>
      <c r="D506" s="287">
        <v>251.51666666666665</v>
      </c>
      <c r="E506" s="272">
        <v>248.2833333333333</v>
      </c>
      <c r="F506" s="272">
        <v>245.21666666666664</v>
      </c>
      <c r="G506" s="272">
        <v>241.98333333333329</v>
      </c>
      <c r="H506" s="272">
        <v>254.58333333333331</v>
      </c>
      <c r="I506" s="272">
        <v>257.81666666666666</v>
      </c>
      <c r="J506" s="272">
        <v>260.88333333333333</v>
      </c>
      <c r="K506" s="271">
        <v>254.75</v>
      </c>
      <c r="L506" s="271">
        <v>248.45</v>
      </c>
      <c r="M506" s="271">
        <v>62.926220000000001</v>
      </c>
      <c r="N506" s="1"/>
      <c r="O506" s="1"/>
    </row>
    <row r="507" spans="1:15" ht="12.75" customHeight="1">
      <c r="A507" s="30">
        <v>497</v>
      </c>
      <c r="B507" s="242" t="s">
        <v>527</v>
      </c>
      <c r="C507" s="242">
        <v>230</v>
      </c>
      <c r="D507" s="287">
        <v>228.71666666666667</v>
      </c>
      <c r="E507" s="272">
        <v>225.48333333333335</v>
      </c>
      <c r="F507" s="272">
        <v>220.96666666666667</v>
      </c>
      <c r="G507" s="272">
        <v>217.73333333333335</v>
      </c>
      <c r="H507" s="272">
        <v>233.23333333333335</v>
      </c>
      <c r="I507" s="272">
        <v>236.46666666666664</v>
      </c>
      <c r="J507" s="272">
        <v>240.98333333333335</v>
      </c>
      <c r="K507" s="271">
        <v>231.95</v>
      </c>
      <c r="L507" s="271">
        <v>224.2</v>
      </c>
      <c r="M507" s="271">
        <v>6.5745500000000003</v>
      </c>
      <c r="N507" s="1"/>
      <c r="O507" s="1"/>
    </row>
    <row r="508" spans="1:15" ht="12.75" customHeight="1">
      <c r="A508" s="30">
        <v>498</v>
      </c>
      <c r="B508" s="242" t="s">
        <v>838</v>
      </c>
      <c r="C508" s="242">
        <v>59.2</v>
      </c>
      <c r="D508" s="287">
        <v>59.366666666666667</v>
      </c>
      <c r="E508" s="272">
        <v>58.183333333333337</v>
      </c>
      <c r="F508" s="272">
        <v>57.166666666666671</v>
      </c>
      <c r="G508" s="272">
        <v>55.983333333333341</v>
      </c>
      <c r="H508" s="272">
        <v>60.383333333333333</v>
      </c>
      <c r="I508" s="272">
        <v>61.566666666666656</v>
      </c>
      <c r="J508" s="272">
        <v>62.583333333333329</v>
      </c>
      <c r="K508" s="271">
        <v>60.55</v>
      </c>
      <c r="L508" s="271">
        <v>58.35</v>
      </c>
      <c r="M508" s="271">
        <v>984.93347000000006</v>
      </c>
      <c r="N508" s="1"/>
      <c r="O508" s="1"/>
    </row>
    <row r="509" spans="1:15" ht="12.75" customHeight="1">
      <c r="A509" s="30">
        <v>499</v>
      </c>
      <c r="B509" s="242" t="s">
        <v>825</v>
      </c>
      <c r="C509" s="287">
        <v>377.45</v>
      </c>
      <c r="D509" s="272">
        <v>376.13333333333338</v>
      </c>
      <c r="E509" s="272">
        <v>372.66666666666674</v>
      </c>
      <c r="F509" s="272">
        <v>367.88333333333338</v>
      </c>
      <c r="G509" s="272">
        <v>364.41666666666674</v>
      </c>
      <c r="H509" s="272">
        <v>380.91666666666674</v>
      </c>
      <c r="I509" s="272">
        <v>384.38333333333333</v>
      </c>
      <c r="J509" s="271">
        <v>389.16666666666674</v>
      </c>
      <c r="K509" s="271">
        <v>379.6</v>
      </c>
      <c r="L509" s="271">
        <v>371.35</v>
      </c>
      <c r="M509" s="242">
        <v>5.2200600000000001</v>
      </c>
      <c r="N509" s="1"/>
      <c r="O509" s="1"/>
    </row>
    <row r="510" spans="1:15" ht="12.75" customHeight="1">
      <c r="A510" s="30">
        <v>500</v>
      </c>
      <c r="B510" s="242" t="s">
        <v>528</v>
      </c>
      <c r="C510" s="287">
        <v>1595.7</v>
      </c>
      <c r="D510" s="272">
        <v>1593.5166666666667</v>
      </c>
      <c r="E510" s="272">
        <v>1583.1833333333334</v>
      </c>
      <c r="F510" s="272">
        <v>1570.6666666666667</v>
      </c>
      <c r="G510" s="272">
        <v>1560.3333333333335</v>
      </c>
      <c r="H510" s="272">
        <v>1606.0333333333333</v>
      </c>
      <c r="I510" s="272">
        <v>1616.3666666666668</v>
      </c>
      <c r="J510" s="271">
        <v>1628.8833333333332</v>
      </c>
      <c r="K510" s="271">
        <v>1603.85</v>
      </c>
      <c r="L510" s="271">
        <v>1581</v>
      </c>
      <c r="M510" s="242">
        <v>0.21981999999999999</v>
      </c>
      <c r="N510" s="1"/>
      <c r="O510" s="1"/>
    </row>
    <row r="511" spans="1:15" ht="12.75" customHeight="1">
      <c r="B511" s="1" t="s">
        <v>529</v>
      </c>
      <c r="C511" s="1">
        <v>2149</v>
      </c>
      <c r="D511" s="1">
        <v>2160.9666666666667</v>
      </c>
      <c r="E511" s="1">
        <v>2132.0333333333333</v>
      </c>
      <c r="F511" s="1">
        <v>2115.0666666666666</v>
      </c>
      <c r="G511" s="1">
        <v>2086.1333333333332</v>
      </c>
      <c r="H511" s="1">
        <v>2177.9333333333334</v>
      </c>
      <c r="I511" s="1">
        <v>2206.8666666666668</v>
      </c>
      <c r="J511" s="1">
        <v>2223.8333333333335</v>
      </c>
      <c r="K511" s="1">
        <v>2189.9</v>
      </c>
      <c r="L511" s="1">
        <v>2144</v>
      </c>
      <c r="M511" s="1">
        <v>0.36320999999999998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8"/>
      <c r="B5" s="499"/>
      <c r="C5" s="498"/>
      <c r="D5" s="49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500" t="s">
        <v>531</v>
      </c>
      <c r="C7" s="499"/>
      <c r="D7" s="7">
        <f>Main!B10</f>
        <v>44803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44802</v>
      </c>
      <c r="B10" s="29">
        <v>513119</v>
      </c>
      <c r="C10" s="28" t="s">
        <v>1144</v>
      </c>
      <c r="D10" s="28" t="s">
        <v>1145</v>
      </c>
      <c r="E10" s="28" t="s">
        <v>541</v>
      </c>
      <c r="F10" s="87">
        <v>10000</v>
      </c>
      <c r="G10" s="29">
        <v>115.7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44802</v>
      </c>
      <c r="B11" s="29">
        <v>543453</v>
      </c>
      <c r="C11" s="28" t="s">
        <v>1146</v>
      </c>
      <c r="D11" s="28" t="s">
        <v>1147</v>
      </c>
      <c r="E11" s="28" t="s">
        <v>540</v>
      </c>
      <c r="F11" s="87">
        <v>48000</v>
      </c>
      <c r="G11" s="29">
        <v>59.88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44802</v>
      </c>
      <c r="B12" s="29">
        <v>543453</v>
      </c>
      <c r="C12" s="28" t="s">
        <v>1146</v>
      </c>
      <c r="D12" s="28" t="s">
        <v>1148</v>
      </c>
      <c r="E12" s="28" t="s">
        <v>541</v>
      </c>
      <c r="F12" s="87">
        <v>51000</v>
      </c>
      <c r="G12" s="29">
        <v>59.18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44802</v>
      </c>
      <c r="B13" s="29">
        <v>543453</v>
      </c>
      <c r="C13" s="28" t="s">
        <v>1146</v>
      </c>
      <c r="D13" s="28" t="s">
        <v>1149</v>
      </c>
      <c r="E13" s="28" t="s">
        <v>541</v>
      </c>
      <c r="F13" s="87">
        <v>36000</v>
      </c>
      <c r="G13" s="29">
        <v>56.91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44802</v>
      </c>
      <c r="B14" s="29">
        <v>540697</v>
      </c>
      <c r="C14" s="28" t="s">
        <v>1150</v>
      </c>
      <c r="D14" s="28" t="s">
        <v>1151</v>
      </c>
      <c r="E14" s="28" t="s">
        <v>541</v>
      </c>
      <c r="F14" s="87">
        <v>64318</v>
      </c>
      <c r="G14" s="29">
        <v>0.87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44802</v>
      </c>
      <c r="B15" s="29">
        <v>531300</v>
      </c>
      <c r="C15" s="28" t="s">
        <v>1152</v>
      </c>
      <c r="D15" s="28" t="s">
        <v>1153</v>
      </c>
      <c r="E15" s="28" t="s">
        <v>541</v>
      </c>
      <c r="F15" s="87">
        <v>150000</v>
      </c>
      <c r="G15" s="29">
        <v>3.66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44802</v>
      </c>
      <c r="B16" s="29">
        <v>531300</v>
      </c>
      <c r="C16" s="28" t="s">
        <v>1152</v>
      </c>
      <c r="D16" s="28" t="s">
        <v>1154</v>
      </c>
      <c r="E16" s="28" t="s">
        <v>540</v>
      </c>
      <c r="F16" s="87">
        <v>150000</v>
      </c>
      <c r="G16" s="29">
        <v>3.66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44802</v>
      </c>
      <c r="B17" s="29">
        <v>500023</v>
      </c>
      <c r="C17" s="28" t="s">
        <v>1155</v>
      </c>
      <c r="D17" s="28" t="s">
        <v>1156</v>
      </c>
      <c r="E17" s="28" t="s">
        <v>541</v>
      </c>
      <c r="F17" s="87">
        <v>178000</v>
      </c>
      <c r="G17" s="29">
        <v>90.08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44802</v>
      </c>
      <c r="B18" s="29">
        <v>500023</v>
      </c>
      <c r="C18" s="28" t="s">
        <v>1155</v>
      </c>
      <c r="D18" s="28" t="s">
        <v>1157</v>
      </c>
      <c r="E18" s="28" t="s">
        <v>540</v>
      </c>
      <c r="F18" s="87">
        <v>98000</v>
      </c>
      <c r="G18" s="29">
        <v>90.17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44802</v>
      </c>
      <c r="B19" s="29">
        <v>509053</v>
      </c>
      <c r="C19" s="28" t="s">
        <v>1022</v>
      </c>
      <c r="D19" s="28" t="s">
        <v>1083</v>
      </c>
      <c r="E19" s="28" t="s">
        <v>540</v>
      </c>
      <c r="F19" s="87">
        <v>259355</v>
      </c>
      <c r="G19" s="29">
        <v>25.46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44802</v>
      </c>
      <c r="B20" s="29">
        <v>509053</v>
      </c>
      <c r="C20" s="28" t="s">
        <v>1022</v>
      </c>
      <c r="D20" s="28" t="s">
        <v>1083</v>
      </c>
      <c r="E20" s="28" t="s">
        <v>541</v>
      </c>
      <c r="F20" s="87">
        <v>449627</v>
      </c>
      <c r="G20" s="29">
        <v>25.7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44802</v>
      </c>
      <c r="B21" s="29">
        <v>509053</v>
      </c>
      <c r="C21" s="28" t="s">
        <v>1022</v>
      </c>
      <c r="D21" s="28" t="s">
        <v>1111</v>
      </c>
      <c r="E21" s="28" t="s">
        <v>541</v>
      </c>
      <c r="F21" s="87">
        <v>398623</v>
      </c>
      <c r="G21" s="29">
        <v>25.7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44802</v>
      </c>
      <c r="B22" s="29">
        <v>509053</v>
      </c>
      <c r="C22" s="28" t="s">
        <v>1022</v>
      </c>
      <c r="D22" s="28" t="s">
        <v>1111</v>
      </c>
      <c r="E22" s="28" t="s">
        <v>540</v>
      </c>
      <c r="F22" s="87">
        <v>225000</v>
      </c>
      <c r="G22" s="29">
        <v>25.45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44802</v>
      </c>
      <c r="B23" s="29">
        <v>534731</v>
      </c>
      <c r="C23" s="28" t="s">
        <v>1158</v>
      </c>
      <c r="D23" s="28" t="s">
        <v>1159</v>
      </c>
      <c r="E23" s="28" t="s">
        <v>540</v>
      </c>
      <c r="F23" s="87">
        <v>111612</v>
      </c>
      <c r="G23" s="29">
        <v>1.26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44802</v>
      </c>
      <c r="B24" s="29">
        <v>507486</v>
      </c>
      <c r="C24" s="28" t="s">
        <v>1160</v>
      </c>
      <c r="D24" s="28" t="s">
        <v>1161</v>
      </c>
      <c r="E24" s="28" t="s">
        <v>540</v>
      </c>
      <c r="F24" s="87">
        <v>26336</v>
      </c>
      <c r="G24" s="29">
        <v>50.45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44802</v>
      </c>
      <c r="B25" s="29">
        <v>512301</v>
      </c>
      <c r="C25" s="28" t="s">
        <v>1162</v>
      </c>
      <c r="D25" s="28" t="s">
        <v>1163</v>
      </c>
      <c r="E25" s="28" t="s">
        <v>541</v>
      </c>
      <c r="F25" s="87">
        <v>53647</v>
      </c>
      <c r="G25" s="29">
        <v>4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44802</v>
      </c>
      <c r="B26" s="29">
        <v>540023</v>
      </c>
      <c r="C26" s="28" t="s">
        <v>1042</v>
      </c>
      <c r="D26" s="28" t="s">
        <v>1043</v>
      </c>
      <c r="E26" s="28" t="s">
        <v>541</v>
      </c>
      <c r="F26" s="87">
        <v>122516</v>
      </c>
      <c r="G26" s="29">
        <v>108.5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44802</v>
      </c>
      <c r="B27" s="29">
        <v>540023</v>
      </c>
      <c r="C27" s="28" t="s">
        <v>1042</v>
      </c>
      <c r="D27" s="28" t="s">
        <v>1164</v>
      </c>
      <c r="E27" s="28" t="s">
        <v>540</v>
      </c>
      <c r="F27" s="87">
        <v>76100</v>
      </c>
      <c r="G27" s="29">
        <v>108.4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44802</v>
      </c>
      <c r="B28" s="29">
        <v>540023</v>
      </c>
      <c r="C28" s="28" t="s">
        <v>1042</v>
      </c>
      <c r="D28" s="28" t="s">
        <v>1164</v>
      </c>
      <c r="E28" s="28" t="s">
        <v>541</v>
      </c>
      <c r="F28" s="87">
        <v>107543</v>
      </c>
      <c r="G28" s="29">
        <v>108.5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44802</v>
      </c>
      <c r="B29" s="29">
        <v>512379</v>
      </c>
      <c r="C29" s="28" t="s">
        <v>1084</v>
      </c>
      <c r="D29" s="28" t="s">
        <v>1085</v>
      </c>
      <c r="E29" s="28" t="s">
        <v>541</v>
      </c>
      <c r="F29" s="87">
        <v>2352877</v>
      </c>
      <c r="G29" s="29">
        <v>33.32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44802</v>
      </c>
      <c r="B30" s="29">
        <v>539559</v>
      </c>
      <c r="C30" s="28" t="s">
        <v>1165</v>
      </c>
      <c r="D30" s="28" t="s">
        <v>1166</v>
      </c>
      <c r="E30" s="28" t="s">
        <v>541</v>
      </c>
      <c r="F30" s="87">
        <v>58500</v>
      </c>
      <c r="G30" s="29">
        <v>81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44802</v>
      </c>
      <c r="B31" s="29">
        <v>539559</v>
      </c>
      <c r="C31" s="28" t="s">
        <v>1165</v>
      </c>
      <c r="D31" s="28" t="s">
        <v>1167</v>
      </c>
      <c r="E31" s="28" t="s">
        <v>540</v>
      </c>
      <c r="F31" s="87">
        <v>20000</v>
      </c>
      <c r="G31" s="29">
        <v>81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44802</v>
      </c>
      <c r="B32" s="29">
        <v>539559</v>
      </c>
      <c r="C32" s="28" t="s">
        <v>1165</v>
      </c>
      <c r="D32" s="28" t="s">
        <v>1168</v>
      </c>
      <c r="E32" s="28" t="s">
        <v>540</v>
      </c>
      <c r="F32" s="87">
        <v>123966</v>
      </c>
      <c r="G32" s="29">
        <v>81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44802</v>
      </c>
      <c r="B33" s="29">
        <v>539559</v>
      </c>
      <c r="C33" s="28" t="s">
        <v>1165</v>
      </c>
      <c r="D33" s="28" t="s">
        <v>1164</v>
      </c>
      <c r="E33" s="28" t="s">
        <v>540</v>
      </c>
      <c r="F33" s="87">
        <v>5157</v>
      </c>
      <c r="G33" s="29">
        <v>85.04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44802</v>
      </c>
      <c r="B34" s="29">
        <v>539559</v>
      </c>
      <c r="C34" s="28" t="s">
        <v>1165</v>
      </c>
      <c r="D34" s="28" t="s">
        <v>1164</v>
      </c>
      <c r="E34" s="28" t="s">
        <v>541</v>
      </c>
      <c r="F34" s="87">
        <v>50000</v>
      </c>
      <c r="G34" s="29">
        <v>81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44802</v>
      </c>
      <c r="B35" s="29">
        <v>539559</v>
      </c>
      <c r="C35" s="28" t="s">
        <v>1165</v>
      </c>
      <c r="D35" s="28" t="s">
        <v>1169</v>
      </c>
      <c r="E35" s="28" t="s">
        <v>541</v>
      </c>
      <c r="F35" s="87">
        <v>32000</v>
      </c>
      <c r="G35" s="29">
        <v>81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44802</v>
      </c>
      <c r="B36" s="29">
        <v>543516</v>
      </c>
      <c r="C36" s="28" t="s">
        <v>1086</v>
      </c>
      <c r="D36" s="28" t="s">
        <v>1170</v>
      </c>
      <c r="E36" s="28" t="s">
        <v>541</v>
      </c>
      <c r="F36" s="87">
        <v>14000</v>
      </c>
      <c r="G36" s="29">
        <v>52.18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44802</v>
      </c>
      <c r="B37" s="29">
        <v>543516</v>
      </c>
      <c r="C37" s="28" t="s">
        <v>1086</v>
      </c>
      <c r="D37" s="28" t="s">
        <v>1087</v>
      </c>
      <c r="E37" s="28" t="s">
        <v>540</v>
      </c>
      <c r="F37" s="87">
        <v>8000</v>
      </c>
      <c r="G37" s="29">
        <v>52.25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44802</v>
      </c>
      <c r="B38" s="29">
        <v>543516</v>
      </c>
      <c r="C38" s="28" t="s">
        <v>1086</v>
      </c>
      <c r="D38" s="28" t="s">
        <v>1171</v>
      </c>
      <c r="E38" s="28" t="s">
        <v>540</v>
      </c>
      <c r="F38" s="87">
        <v>8000</v>
      </c>
      <c r="G38" s="29">
        <v>52.25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44802</v>
      </c>
      <c r="B39" s="29">
        <v>543516</v>
      </c>
      <c r="C39" s="28" t="s">
        <v>1086</v>
      </c>
      <c r="D39" s="28" t="s">
        <v>1111</v>
      </c>
      <c r="E39" s="28" t="s">
        <v>541</v>
      </c>
      <c r="F39" s="87">
        <v>20000</v>
      </c>
      <c r="G39" s="29">
        <v>52.33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44802</v>
      </c>
      <c r="B40" s="29">
        <v>540811</v>
      </c>
      <c r="C40" s="28" t="s">
        <v>1172</v>
      </c>
      <c r="D40" s="28" t="s">
        <v>1173</v>
      </c>
      <c r="E40" s="28" t="s">
        <v>541</v>
      </c>
      <c r="F40" s="87">
        <v>70000</v>
      </c>
      <c r="G40" s="29">
        <v>9.85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44802</v>
      </c>
      <c r="B41" s="29">
        <v>540811</v>
      </c>
      <c r="C41" s="28" t="s">
        <v>1172</v>
      </c>
      <c r="D41" s="28" t="s">
        <v>1174</v>
      </c>
      <c r="E41" s="28" t="s">
        <v>541</v>
      </c>
      <c r="F41" s="87">
        <v>50000</v>
      </c>
      <c r="G41" s="29">
        <v>9.91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44802</v>
      </c>
      <c r="B42" s="29">
        <v>540811</v>
      </c>
      <c r="C42" s="28" t="s">
        <v>1172</v>
      </c>
      <c r="D42" s="28" t="s">
        <v>1174</v>
      </c>
      <c r="E42" s="28" t="s">
        <v>540</v>
      </c>
      <c r="F42" s="87">
        <v>50000</v>
      </c>
      <c r="G42" s="29">
        <v>9.9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44802</v>
      </c>
      <c r="B43" s="29">
        <v>540811</v>
      </c>
      <c r="C43" s="28" t="s">
        <v>1172</v>
      </c>
      <c r="D43" s="28" t="s">
        <v>1175</v>
      </c>
      <c r="E43" s="28" t="s">
        <v>541</v>
      </c>
      <c r="F43" s="87">
        <v>110000</v>
      </c>
      <c r="G43" s="29">
        <v>10.050000000000001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44802</v>
      </c>
      <c r="B44" s="29">
        <v>543475</v>
      </c>
      <c r="C44" s="28" t="s">
        <v>1106</v>
      </c>
      <c r="D44" s="28" t="s">
        <v>1176</v>
      </c>
      <c r="E44" s="28" t="s">
        <v>541</v>
      </c>
      <c r="F44" s="87">
        <v>11200</v>
      </c>
      <c r="G44" s="29">
        <v>163.19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44802</v>
      </c>
      <c r="B45" s="29">
        <v>543475</v>
      </c>
      <c r="C45" s="28" t="s">
        <v>1106</v>
      </c>
      <c r="D45" s="28" t="s">
        <v>1177</v>
      </c>
      <c r="E45" s="28" t="s">
        <v>540</v>
      </c>
      <c r="F45" s="87">
        <v>11200</v>
      </c>
      <c r="G45" s="29">
        <v>171.44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44802</v>
      </c>
      <c r="B46" s="29">
        <v>542918</v>
      </c>
      <c r="C46" s="28" t="s">
        <v>1178</v>
      </c>
      <c r="D46" s="28" t="s">
        <v>1179</v>
      </c>
      <c r="E46" s="28" t="s">
        <v>541</v>
      </c>
      <c r="F46" s="87">
        <v>52800</v>
      </c>
      <c r="G46" s="29">
        <v>30.54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44802</v>
      </c>
      <c r="B47" s="29">
        <v>543538</v>
      </c>
      <c r="C47" s="28" t="s">
        <v>1062</v>
      </c>
      <c r="D47" s="28" t="s">
        <v>1040</v>
      </c>
      <c r="E47" s="28" t="s">
        <v>541</v>
      </c>
      <c r="F47" s="87">
        <v>54400</v>
      </c>
      <c r="G47" s="29">
        <v>144.30000000000001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44802</v>
      </c>
      <c r="B48" s="29">
        <v>543538</v>
      </c>
      <c r="C48" s="28" t="s">
        <v>1062</v>
      </c>
      <c r="D48" s="28" t="s">
        <v>944</v>
      </c>
      <c r="E48" s="28" t="s">
        <v>541</v>
      </c>
      <c r="F48" s="87">
        <v>19200</v>
      </c>
      <c r="G48" s="29">
        <v>144.30000000000001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44802</v>
      </c>
      <c r="B49" s="29">
        <v>543538</v>
      </c>
      <c r="C49" s="28" t="s">
        <v>1062</v>
      </c>
      <c r="D49" s="28" t="s">
        <v>944</v>
      </c>
      <c r="E49" s="28" t="s">
        <v>540</v>
      </c>
      <c r="F49" s="87">
        <v>19200</v>
      </c>
      <c r="G49" s="29">
        <v>144.30000000000001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44802</v>
      </c>
      <c r="B50" s="29">
        <v>543538</v>
      </c>
      <c r="C50" s="28" t="s">
        <v>1062</v>
      </c>
      <c r="D50" s="28" t="s">
        <v>1180</v>
      </c>
      <c r="E50" s="28" t="s">
        <v>540</v>
      </c>
      <c r="F50" s="87">
        <v>62400</v>
      </c>
      <c r="G50" s="29">
        <v>144.30000000000001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44802</v>
      </c>
      <c r="B51" s="29">
        <v>532543</v>
      </c>
      <c r="C51" s="28" t="s">
        <v>1181</v>
      </c>
      <c r="D51" s="28" t="s">
        <v>1182</v>
      </c>
      <c r="E51" s="28" t="s">
        <v>540</v>
      </c>
      <c r="F51" s="87">
        <v>290000</v>
      </c>
      <c r="G51" s="29">
        <v>62.28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44802</v>
      </c>
      <c r="B52" s="29">
        <v>532543</v>
      </c>
      <c r="C52" s="28" t="s">
        <v>1181</v>
      </c>
      <c r="D52" s="28" t="s">
        <v>1183</v>
      </c>
      <c r="E52" s="28" t="s">
        <v>541</v>
      </c>
      <c r="F52" s="87">
        <v>300000</v>
      </c>
      <c r="G52" s="29">
        <v>62.3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44802</v>
      </c>
      <c r="B53" s="29">
        <v>532467</v>
      </c>
      <c r="C53" s="28" t="s">
        <v>1107</v>
      </c>
      <c r="D53" s="28" t="s">
        <v>1108</v>
      </c>
      <c r="E53" s="28" t="s">
        <v>540</v>
      </c>
      <c r="F53" s="87">
        <v>20395</v>
      </c>
      <c r="G53" s="29">
        <v>87.1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44802</v>
      </c>
      <c r="B54" s="29">
        <v>532467</v>
      </c>
      <c r="C54" s="28" t="s">
        <v>1107</v>
      </c>
      <c r="D54" s="28" t="s">
        <v>1108</v>
      </c>
      <c r="E54" s="28" t="s">
        <v>541</v>
      </c>
      <c r="F54" s="87">
        <v>60770</v>
      </c>
      <c r="G54" s="29">
        <v>86.93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44802</v>
      </c>
      <c r="B55" s="29">
        <v>540377</v>
      </c>
      <c r="C55" s="28" t="s">
        <v>1044</v>
      </c>
      <c r="D55" s="28" t="s">
        <v>1184</v>
      </c>
      <c r="E55" s="28" t="s">
        <v>540</v>
      </c>
      <c r="F55" s="87">
        <v>96000</v>
      </c>
      <c r="G55" s="29">
        <v>108.39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44802</v>
      </c>
      <c r="B56" s="29">
        <v>540377</v>
      </c>
      <c r="C56" s="28" t="s">
        <v>1044</v>
      </c>
      <c r="D56" s="28" t="s">
        <v>1185</v>
      </c>
      <c r="E56" s="28" t="s">
        <v>541</v>
      </c>
      <c r="F56" s="87">
        <v>18000</v>
      </c>
      <c r="G56" s="29">
        <v>109.97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44802</v>
      </c>
      <c r="B57" s="29">
        <v>540377</v>
      </c>
      <c r="C57" s="28" t="s">
        <v>1044</v>
      </c>
      <c r="D57" s="28" t="s">
        <v>1109</v>
      </c>
      <c r="E57" s="28" t="s">
        <v>541</v>
      </c>
      <c r="F57" s="87">
        <v>24000</v>
      </c>
      <c r="G57" s="29">
        <v>106.81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44802</v>
      </c>
      <c r="B58" s="29">
        <v>540377</v>
      </c>
      <c r="C58" s="28" t="s">
        <v>1044</v>
      </c>
      <c r="D58" s="28" t="s">
        <v>1186</v>
      </c>
      <c r="E58" s="28" t="s">
        <v>541</v>
      </c>
      <c r="F58" s="87">
        <v>48000</v>
      </c>
      <c r="G58" s="29">
        <v>109.09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44802</v>
      </c>
      <c r="B59" s="29">
        <v>540377</v>
      </c>
      <c r="C59" s="28" t="s">
        <v>1044</v>
      </c>
      <c r="D59" s="28" t="s">
        <v>1187</v>
      </c>
      <c r="E59" s="28" t="s">
        <v>541</v>
      </c>
      <c r="F59" s="87">
        <v>18000</v>
      </c>
      <c r="G59" s="29">
        <v>109.58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44802</v>
      </c>
      <c r="B60" s="29">
        <v>511628</v>
      </c>
      <c r="C60" s="28" t="s">
        <v>1188</v>
      </c>
      <c r="D60" s="28" t="s">
        <v>1189</v>
      </c>
      <c r="E60" s="28" t="s">
        <v>541</v>
      </c>
      <c r="F60" s="87">
        <v>37573</v>
      </c>
      <c r="G60" s="29">
        <v>91.07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44802</v>
      </c>
      <c r="B61" s="29">
        <v>543420</v>
      </c>
      <c r="C61" s="28" t="s">
        <v>1023</v>
      </c>
      <c r="D61" s="28" t="s">
        <v>944</v>
      </c>
      <c r="E61" s="28" t="s">
        <v>541</v>
      </c>
      <c r="F61" s="87">
        <v>125000</v>
      </c>
      <c r="G61" s="29">
        <v>21.2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44802</v>
      </c>
      <c r="B62" s="29">
        <v>543286</v>
      </c>
      <c r="C62" s="28" t="s">
        <v>1190</v>
      </c>
      <c r="D62" s="28" t="s">
        <v>1191</v>
      </c>
      <c r="E62" s="28" t="s">
        <v>541</v>
      </c>
      <c r="F62" s="87">
        <v>54000</v>
      </c>
      <c r="G62" s="29">
        <v>16.3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44802</v>
      </c>
      <c r="B63" s="29">
        <v>543286</v>
      </c>
      <c r="C63" s="28" t="s">
        <v>1190</v>
      </c>
      <c r="D63" s="28" t="s">
        <v>1192</v>
      </c>
      <c r="E63" s="28" t="s">
        <v>541</v>
      </c>
      <c r="F63" s="87">
        <v>6000</v>
      </c>
      <c r="G63" s="29">
        <v>16.3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44802</v>
      </c>
      <c r="B64" s="29">
        <v>543286</v>
      </c>
      <c r="C64" s="28" t="s">
        <v>1190</v>
      </c>
      <c r="D64" s="28" t="s">
        <v>1192</v>
      </c>
      <c r="E64" s="28" t="s">
        <v>541</v>
      </c>
      <c r="F64" s="87">
        <v>30000</v>
      </c>
      <c r="G64" s="29">
        <v>16.3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44802</v>
      </c>
      <c r="B65" s="29">
        <v>543286</v>
      </c>
      <c r="C65" s="28" t="s">
        <v>1190</v>
      </c>
      <c r="D65" s="28" t="s">
        <v>1193</v>
      </c>
      <c r="E65" s="28" t="s">
        <v>541</v>
      </c>
      <c r="F65" s="87">
        <v>36000</v>
      </c>
      <c r="G65" s="29">
        <v>16.3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44802</v>
      </c>
      <c r="B66" s="29">
        <v>500458</v>
      </c>
      <c r="C66" s="28" t="s">
        <v>1194</v>
      </c>
      <c r="D66" s="28" t="s">
        <v>1195</v>
      </c>
      <c r="E66" s="28" t="s">
        <v>541</v>
      </c>
      <c r="F66" s="87">
        <v>14999</v>
      </c>
      <c r="G66" s="29">
        <v>13.72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44802</v>
      </c>
      <c r="B67" s="29">
        <v>500458</v>
      </c>
      <c r="C67" s="28" t="s">
        <v>1194</v>
      </c>
      <c r="D67" s="28" t="s">
        <v>1195</v>
      </c>
      <c r="E67" s="28" t="s">
        <v>541</v>
      </c>
      <c r="F67" s="87">
        <v>69943</v>
      </c>
      <c r="G67" s="29">
        <v>12.46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44802</v>
      </c>
      <c r="B68" s="29">
        <v>539686</v>
      </c>
      <c r="C68" s="28" t="s">
        <v>1196</v>
      </c>
      <c r="D68" s="28" t="s">
        <v>1197</v>
      </c>
      <c r="E68" s="28" t="s">
        <v>541</v>
      </c>
      <c r="F68" s="87">
        <v>150000</v>
      </c>
      <c r="G68" s="29">
        <v>334.16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44802</v>
      </c>
      <c r="B69" s="29">
        <v>539686</v>
      </c>
      <c r="C69" s="28" t="s">
        <v>1196</v>
      </c>
      <c r="D69" s="28" t="s">
        <v>1184</v>
      </c>
      <c r="E69" s="28" t="s">
        <v>541</v>
      </c>
      <c r="F69" s="87">
        <v>100000</v>
      </c>
      <c r="G69" s="29">
        <v>340.9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44802</v>
      </c>
      <c r="B70" s="29">
        <v>539199</v>
      </c>
      <c r="C70" s="28" t="s">
        <v>1198</v>
      </c>
      <c r="D70" s="28" t="s">
        <v>1199</v>
      </c>
      <c r="E70" s="28" t="s">
        <v>541</v>
      </c>
      <c r="F70" s="87">
        <v>27382</v>
      </c>
      <c r="G70" s="29">
        <v>182.45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44802</v>
      </c>
      <c r="B71" s="29">
        <v>543207</v>
      </c>
      <c r="C71" s="28" t="s">
        <v>1200</v>
      </c>
      <c r="D71" s="28" t="s">
        <v>1201</v>
      </c>
      <c r="E71" s="28" t="s">
        <v>541</v>
      </c>
      <c r="F71" s="87">
        <v>84379</v>
      </c>
      <c r="G71" s="29">
        <v>4.6100000000000003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44802</v>
      </c>
      <c r="B72" s="29">
        <v>543305</v>
      </c>
      <c r="C72" s="28" t="s">
        <v>1110</v>
      </c>
      <c r="D72" s="28" t="s">
        <v>1105</v>
      </c>
      <c r="E72" s="28" t="s">
        <v>541</v>
      </c>
      <c r="F72" s="87">
        <v>24000</v>
      </c>
      <c r="G72" s="29">
        <v>8.8800000000000008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44802</v>
      </c>
      <c r="B73" s="29">
        <v>543305</v>
      </c>
      <c r="C73" s="28" t="s">
        <v>1110</v>
      </c>
      <c r="D73" s="28" t="s">
        <v>1105</v>
      </c>
      <c r="E73" s="28" t="s">
        <v>541</v>
      </c>
      <c r="F73" s="87">
        <v>18000</v>
      </c>
      <c r="G73" s="29">
        <v>9.1300000000000008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44802</v>
      </c>
      <c r="B74" s="29">
        <v>543578</v>
      </c>
      <c r="C74" s="28" t="s">
        <v>1202</v>
      </c>
      <c r="D74" s="28" t="s">
        <v>1203</v>
      </c>
      <c r="E74" s="28" t="s">
        <v>541</v>
      </c>
      <c r="F74" s="87">
        <v>20000</v>
      </c>
      <c r="G74" s="29">
        <v>53.85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44802</v>
      </c>
      <c r="B75" s="29">
        <v>543578</v>
      </c>
      <c r="C75" s="28" t="s">
        <v>1202</v>
      </c>
      <c r="D75" s="28" t="s">
        <v>1204</v>
      </c>
      <c r="E75" s="28" t="s">
        <v>541</v>
      </c>
      <c r="F75" s="87">
        <v>40000</v>
      </c>
      <c r="G75" s="29">
        <v>53.85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44802</v>
      </c>
      <c r="B76" s="29">
        <v>543578</v>
      </c>
      <c r="C76" s="28" t="s">
        <v>1202</v>
      </c>
      <c r="D76" s="28" t="s">
        <v>1147</v>
      </c>
      <c r="E76" s="28" t="s">
        <v>541</v>
      </c>
      <c r="F76" s="87">
        <v>24000</v>
      </c>
      <c r="G76" s="29">
        <v>51.3</v>
      </c>
      <c r="H76" s="29" t="s">
        <v>306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44802</v>
      </c>
      <c r="B77" s="29">
        <v>543578</v>
      </c>
      <c r="C77" s="28" t="s">
        <v>1202</v>
      </c>
      <c r="D77" s="28" t="s">
        <v>1177</v>
      </c>
      <c r="E77" s="28" t="s">
        <v>541</v>
      </c>
      <c r="F77" s="87">
        <v>24000</v>
      </c>
      <c r="G77" s="29">
        <v>53.43</v>
      </c>
      <c r="H77" s="29" t="s">
        <v>306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44802</v>
      </c>
      <c r="B78" s="29">
        <v>543578</v>
      </c>
      <c r="C78" s="28" t="s">
        <v>1202</v>
      </c>
      <c r="D78" s="28" t="s">
        <v>1177</v>
      </c>
      <c r="E78" s="28" t="s">
        <v>541</v>
      </c>
      <c r="F78" s="87">
        <v>32000</v>
      </c>
      <c r="G78" s="29">
        <v>53.85</v>
      </c>
      <c r="H78" s="29" t="s">
        <v>306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44802</v>
      </c>
      <c r="B79" s="29">
        <v>543578</v>
      </c>
      <c r="C79" s="28" t="s">
        <v>1202</v>
      </c>
      <c r="D79" s="28" t="s">
        <v>1205</v>
      </c>
      <c r="E79" s="28" t="s">
        <v>541</v>
      </c>
      <c r="F79" s="87">
        <v>48000</v>
      </c>
      <c r="G79" s="29">
        <v>53.85</v>
      </c>
      <c r="H79" s="29" t="s">
        <v>306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44802</v>
      </c>
      <c r="B80" s="29">
        <v>539143</v>
      </c>
      <c r="C80" s="28" t="s">
        <v>1206</v>
      </c>
      <c r="D80" s="28" t="s">
        <v>944</v>
      </c>
      <c r="E80" s="28" t="s">
        <v>541</v>
      </c>
      <c r="F80" s="87">
        <v>750000</v>
      </c>
      <c r="G80" s="29">
        <v>22.56</v>
      </c>
      <c r="H80" s="29" t="s">
        <v>306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44802</v>
      </c>
      <c r="B81" s="29">
        <v>524031</v>
      </c>
      <c r="C81" s="28" t="s">
        <v>1207</v>
      </c>
      <c r="D81" s="28" t="s">
        <v>944</v>
      </c>
      <c r="E81" s="28" t="s">
        <v>541</v>
      </c>
      <c r="F81" s="87">
        <v>3892</v>
      </c>
      <c r="G81" s="29">
        <v>7.93</v>
      </c>
      <c r="H81" s="29" t="s">
        <v>306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44802</v>
      </c>
      <c r="B82" s="29">
        <v>524031</v>
      </c>
      <c r="C82" s="28" t="s">
        <v>1207</v>
      </c>
      <c r="D82" s="28" t="s">
        <v>944</v>
      </c>
      <c r="E82" s="28" t="s">
        <v>541</v>
      </c>
      <c r="F82" s="87">
        <v>48310</v>
      </c>
      <c r="G82" s="29">
        <v>7.19</v>
      </c>
      <c r="H82" s="29" t="s">
        <v>306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44802</v>
      </c>
      <c r="B83" s="29">
        <v>513403</v>
      </c>
      <c r="C83" s="28" t="s">
        <v>1208</v>
      </c>
      <c r="D83" s="28" t="s">
        <v>1209</v>
      </c>
      <c r="E83" s="28" t="s">
        <v>541</v>
      </c>
      <c r="F83" s="87">
        <v>73213</v>
      </c>
      <c r="G83" s="29">
        <v>7.77</v>
      </c>
      <c r="H83" s="29" t="s">
        <v>306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44802</v>
      </c>
      <c r="B84" s="29">
        <v>513403</v>
      </c>
      <c r="C84" s="28" t="s">
        <v>1208</v>
      </c>
      <c r="D84" s="28" t="s">
        <v>1209</v>
      </c>
      <c r="E84" s="28" t="s">
        <v>541</v>
      </c>
      <c r="F84" s="87">
        <v>500</v>
      </c>
      <c r="G84" s="29">
        <v>8.52</v>
      </c>
      <c r="H84" s="29" t="s">
        <v>306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44802</v>
      </c>
      <c r="B85" s="29">
        <v>500367</v>
      </c>
      <c r="C85" s="28" t="s">
        <v>1210</v>
      </c>
      <c r="D85" s="28" t="s">
        <v>1211</v>
      </c>
      <c r="E85" s="28" t="s">
        <v>541</v>
      </c>
      <c r="F85" s="87">
        <v>321712</v>
      </c>
      <c r="G85" s="29">
        <v>91.58</v>
      </c>
      <c r="H85" s="29" t="s">
        <v>306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44802</v>
      </c>
      <c r="B86" s="29">
        <v>516110</v>
      </c>
      <c r="C86" s="28" t="s">
        <v>1212</v>
      </c>
      <c r="D86" s="28" t="s">
        <v>1213</v>
      </c>
      <c r="E86" s="28" t="s">
        <v>541</v>
      </c>
      <c r="F86" s="87">
        <v>256572</v>
      </c>
      <c r="G86" s="29">
        <v>22.1</v>
      </c>
      <c r="H86" s="29" t="s">
        <v>306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44802</v>
      </c>
      <c r="B87" s="29">
        <v>511760</v>
      </c>
      <c r="C87" s="28" t="s">
        <v>1112</v>
      </c>
      <c r="D87" s="28" t="s">
        <v>1113</v>
      </c>
      <c r="E87" s="28" t="s">
        <v>541</v>
      </c>
      <c r="F87" s="87">
        <v>1281214</v>
      </c>
      <c r="G87" s="29">
        <v>0.88</v>
      </c>
      <c r="H87" s="29" t="s">
        <v>306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44802</v>
      </c>
      <c r="B88" s="29">
        <v>512197</v>
      </c>
      <c r="C88" s="28" t="s">
        <v>1088</v>
      </c>
      <c r="D88" s="28" t="s">
        <v>1214</v>
      </c>
      <c r="E88" s="28" t="s">
        <v>541</v>
      </c>
      <c r="F88" s="87">
        <v>16500</v>
      </c>
      <c r="G88" s="29">
        <v>2.16</v>
      </c>
      <c r="H88" s="29" t="s">
        <v>306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44802</v>
      </c>
      <c r="B89" s="29">
        <v>512197</v>
      </c>
      <c r="C89" s="28" t="s">
        <v>1088</v>
      </c>
      <c r="D89" s="28" t="s">
        <v>1089</v>
      </c>
      <c r="E89" s="28" t="s">
        <v>541</v>
      </c>
      <c r="F89" s="87">
        <v>51258</v>
      </c>
      <c r="G89" s="29">
        <v>2.16</v>
      </c>
      <c r="H89" s="29" t="s">
        <v>306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44802</v>
      </c>
      <c r="B90" s="29">
        <v>542034</v>
      </c>
      <c r="C90" s="28" t="s">
        <v>1215</v>
      </c>
      <c r="D90" s="28" t="s">
        <v>1216</v>
      </c>
      <c r="E90" s="28" t="s">
        <v>541</v>
      </c>
      <c r="F90" s="87">
        <v>66282</v>
      </c>
      <c r="G90" s="29">
        <v>64.81</v>
      </c>
      <c r="H90" s="29" t="s">
        <v>306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44802</v>
      </c>
      <c r="B91" s="29">
        <v>542034</v>
      </c>
      <c r="C91" s="28" t="s">
        <v>1215</v>
      </c>
      <c r="D91" s="28" t="s">
        <v>1216</v>
      </c>
      <c r="E91" s="28" t="s">
        <v>541</v>
      </c>
      <c r="F91" s="87">
        <v>27604</v>
      </c>
      <c r="G91" s="29">
        <v>67.900000000000006</v>
      </c>
      <c r="H91" s="29" t="s">
        <v>306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44802</v>
      </c>
      <c r="B92" s="29">
        <v>542034</v>
      </c>
      <c r="C92" s="28" t="s">
        <v>1215</v>
      </c>
      <c r="D92" s="28" t="s">
        <v>944</v>
      </c>
      <c r="E92" s="28" t="s">
        <v>541</v>
      </c>
      <c r="F92" s="87">
        <v>70973</v>
      </c>
      <c r="G92" s="29">
        <v>55.61</v>
      </c>
      <c r="H92" s="29" t="s">
        <v>306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44802</v>
      </c>
      <c r="B93" s="29">
        <v>542034</v>
      </c>
      <c r="C93" s="28" t="s">
        <v>1215</v>
      </c>
      <c r="D93" s="28" t="s">
        <v>944</v>
      </c>
      <c r="E93" s="28" t="s">
        <v>541</v>
      </c>
      <c r="F93" s="87">
        <v>113346</v>
      </c>
      <c r="G93" s="29">
        <v>55.6</v>
      </c>
      <c r="H93" s="29" t="s">
        <v>306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44802</v>
      </c>
      <c r="B94" s="29">
        <v>542034</v>
      </c>
      <c r="C94" s="28" t="s">
        <v>1215</v>
      </c>
      <c r="D94" s="28" t="s">
        <v>1217</v>
      </c>
      <c r="E94" s="28" t="s">
        <v>541</v>
      </c>
      <c r="F94" s="87">
        <v>127500</v>
      </c>
      <c r="G94" s="29">
        <v>55.73</v>
      </c>
      <c r="H94" s="29" t="s">
        <v>306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44802</v>
      </c>
      <c r="B95" s="29">
        <v>513515</v>
      </c>
      <c r="C95" s="28" t="s">
        <v>1218</v>
      </c>
      <c r="D95" s="28" t="s">
        <v>1219</v>
      </c>
      <c r="E95" s="28" t="s">
        <v>541</v>
      </c>
      <c r="F95" s="87">
        <v>197373</v>
      </c>
      <c r="G95" s="29">
        <v>2.08</v>
      </c>
      <c r="H95" s="29" t="s">
        <v>306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44802</v>
      </c>
      <c r="B96" s="29">
        <v>513515</v>
      </c>
      <c r="C96" s="28" t="s">
        <v>1218</v>
      </c>
      <c r="D96" s="28" t="s">
        <v>1220</v>
      </c>
      <c r="E96" s="28" t="s">
        <v>541</v>
      </c>
      <c r="F96" s="87">
        <v>200000</v>
      </c>
      <c r="G96" s="29">
        <v>2.08</v>
      </c>
      <c r="H96" s="29" t="s">
        <v>306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44802</v>
      </c>
      <c r="B97" s="29">
        <v>511447</v>
      </c>
      <c r="C97" s="28" t="s">
        <v>1221</v>
      </c>
      <c r="D97" s="28" t="s">
        <v>1222</v>
      </c>
      <c r="E97" s="28" t="s">
        <v>541</v>
      </c>
      <c r="F97" s="87">
        <v>90000</v>
      </c>
      <c r="G97" s="29">
        <v>12.2</v>
      </c>
      <c r="H97" s="29" t="s">
        <v>306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44802</v>
      </c>
      <c r="B98" s="29">
        <v>511447</v>
      </c>
      <c r="C98" s="28" t="s">
        <v>1221</v>
      </c>
      <c r="D98" s="28" t="s">
        <v>1223</v>
      </c>
      <c r="E98" s="28" t="s">
        <v>541</v>
      </c>
      <c r="F98" s="87">
        <v>150000</v>
      </c>
      <c r="G98" s="29">
        <v>12.2</v>
      </c>
      <c r="H98" s="29" t="s">
        <v>306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44802</v>
      </c>
      <c r="B99" s="29">
        <v>513307</v>
      </c>
      <c r="C99" s="28" t="s">
        <v>1224</v>
      </c>
      <c r="D99" s="28" t="s">
        <v>1225</v>
      </c>
      <c r="E99" s="28" t="s">
        <v>541</v>
      </c>
      <c r="F99" s="87">
        <v>8883</v>
      </c>
      <c r="G99" s="29">
        <v>53.68</v>
      </c>
      <c r="H99" s="29" t="s">
        <v>306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44802</v>
      </c>
      <c r="B100" s="29">
        <v>513307</v>
      </c>
      <c r="C100" s="28" t="s">
        <v>1224</v>
      </c>
      <c r="D100" s="28" t="s">
        <v>1225</v>
      </c>
      <c r="E100" s="28" t="s">
        <v>541</v>
      </c>
      <c r="F100" s="87">
        <v>1286</v>
      </c>
      <c r="G100" s="29">
        <v>51.47</v>
      </c>
      <c r="H100" s="29" t="s">
        <v>306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44802</v>
      </c>
      <c r="B101" s="29">
        <v>539871</v>
      </c>
      <c r="C101" s="28" t="s">
        <v>507</v>
      </c>
      <c r="D101" s="28" t="s">
        <v>1226</v>
      </c>
      <c r="E101" s="28" t="s">
        <v>541</v>
      </c>
      <c r="F101" s="87">
        <v>320000</v>
      </c>
      <c r="G101" s="29">
        <v>615.14</v>
      </c>
      <c r="H101" s="29" t="s">
        <v>306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44802</v>
      </c>
      <c r="B102" s="29">
        <v>538569</v>
      </c>
      <c r="C102" s="28" t="s">
        <v>1227</v>
      </c>
      <c r="D102" s="28" t="s">
        <v>1228</v>
      </c>
      <c r="E102" s="28" t="s">
        <v>541</v>
      </c>
      <c r="F102" s="87">
        <v>300000</v>
      </c>
      <c r="G102" s="29">
        <v>2.75</v>
      </c>
      <c r="H102" s="29" t="s">
        <v>306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44802</v>
      </c>
      <c r="B103" s="29">
        <v>538569</v>
      </c>
      <c r="C103" s="28" t="s">
        <v>1227</v>
      </c>
      <c r="D103" s="28" t="s">
        <v>1063</v>
      </c>
      <c r="E103" s="28" t="s">
        <v>541</v>
      </c>
      <c r="F103" s="87">
        <v>400500</v>
      </c>
      <c r="G103" s="29">
        <v>2.75</v>
      </c>
      <c r="H103" s="29" t="s">
        <v>306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44802</v>
      </c>
      <c r="B104" s="29">
        <v>539040</v>
      </c>
      <c r="C104" s="28" t="s">
        <v>1229</v>
      </c>
      <c r="D104" s="28" t="s">
        <v>1230</v>
      </c>
      <c r="E104" s="28" t="s">
        <v>541</v>
      </c>
      <c r="F104" s="87">
        <v>25000</v>
      </c>
      <c r="G104" s="29">
        <v>18.350000000000001</v>
      </c>
      <c r="H104" s="29" t="s">
        <v>306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44802</v>
      </c>
      <c r="B105" s="29" t="s">
        <v>1024</v>
      </c>
      <c r="C105" s="28" t="s">
        <v>1025</v>
      </c>
      <c r="D105" s="28" t="s">
        <v>1090</v>
      </c>
      <c r="E105" s="28" t="s">
        <v>540</v>
      </c>
      <c r="F105" s="87">
        <v>59238</v>
      </c>
      <c r="G105" s="29">
        <v>42.5</v>
      </c>
      <c r="H105" s="29" t="s">
        <v>816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44802</v>
      </c>
      <c r="B106" s="29" t="s">
        <v>1024</v>
      </c>
      <c r="C106" s="28" t="s">
        <v>1025</v>
      </c>
      <c r="D106" s="28" t="s">
        <v>1027</v>
      </c>
      <c r="E106" s="28" t="s">
        <v>540</v>
      </c>
      <c r="F106" s="87">
        <v>213822</v>
      </c>
      <c r="G106" s="29">
        <v>42.56</v>
      </c>
      <c r="H106" s="29" t="s">
        <v>816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44802</v>
      </c>
      <c r="B107" s="29" t="s">
        <v>1024</v>
      </c>
      <c r="C107" s="28" t="s">
        <v>1025</v>
      </c>
      <c r="D107" s="28" t="s">
        <v>1064</v>
      </c>
      <c r="E107" s="28" t="s">
        <v>540</v>
      </c>
      <c r="F107" s="87">
        <v>121616</v>
      </c>
      <c r="G107" s="29">
        <v>42.44</v>
      </c>
      <c r="H107" s="29" t="s">
        <v>816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44802</v>
      </c>
      <c r="B108" s="29" t="s">
        <v>1231</v>
      </c>
      <c r="C108" s="28" t="s">
        <v>1232</v>
      </c>
      <c r="D108" s="28" t="s">
        <v>1233</v>
      </c>
      <c r="E108" s="28" t="s">
        <v>540</v>
      </c>
      <c r="F108" s="87">
        <v>1100000</v>
      </c>
      <c r="G108" s="29">
        <v>230</v>
      </c>
      <c r="H108" s="29" t="s">
        <v>816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44802</v>
      </c>
      <c r="B109" s="29" t="s">
        <v>1234</v>
      </c>
      <c r="C109" s="28" t="s">
        <v>1235</v>
      </c>
      <c r="D109" s="28" t="s">
        <v>1236</v>
      </c>
      <c r="E109" s="28" t="s">
        <v>540</v>
      </c>
      <c r="F109" s="87">
        <v>24000</v>
      </c>
      <c r="G109" s="29">
        <v>192</v>
      </c>
      <c r="H109" s="29" t="s">
        <v>816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44802</v>
      </c>
      <c r="B110" s="29" t="s">
        <v>1234</v>
      </c>
      <c r="C110" s="28" t="s">
        <v>1235</v>
      </c>
      <c r="D110" s="28" t="s">
        <v>1237</v>
      </c>
      <c r="E110" s="28" t="s">
        <v>540</v>
      </c>
      <c r="F110" s="87">
        <v>24000</v>
      </c>
      <c r="G110" s="29">
        <v>192.5</v>
      </c>
      <c r="H110" s="29" t="s">
        <v>816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44802</v>
      </c>
      <c r="B111" s="29" t="s">
        <v>1238</v>
      </c>
      <c r="C111" s="28" t="s">
        <v>1239</v>
      </c>
      <c r="D111" s="28" t="s">
        <v>1240</v>
      </c>
      <c r="E111" s="28" t="s">
        <v>540</v>
      </c>
      <c r="F111" s="87">
        <v>84232</v>
      </c>
      <c r="G111" s="29">
        <v>21.5</v>
      </c>
      <c r="H111" s="29" t="s">
        <v>816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44802</v>
      </c>
      <c r="B112" s="29" t="s">
        <v>1241</v>
      </c>
      <c r="C112" s="28" t="s">
        <v>1242</v>
      </c>
      <c r="D112" s="28" t="s">
        <v>1243</v>
      </c>
      <c r="E112" s="28" t="s">
        <v>540</v>
      </c>
      <c r="F112" s="87">
        <v>60000</v>
      </c>
      <c r="G112" s="29">
        <v>212.59</v>
      </c>
      <c r="H112" s="29" t="s">
        <v>816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44802</v>
      </c>
      <c r="B113" s="29" t="s">
        <v>1244</v>
      </c>
      <c r="C113" s="28" t="s">
        <v>1245</v>
      </c>
      <c r="D113" s="28" t="s">
        <v>1236</v>
      </c>
      <c r="E113" s="28" t="s">
        <v>540</v>
      </c>
      <c r="F113" s="87">
        <v>76000</v>
      </c>
      <c r="G113" s="29">
        <v>145.41</v>
      </c>
      <c r="H113" s="29" t="s">
        <v>816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44802</v>
      </c>
      <c r="B114" s="29" t="s">
        <v>1181</v>
      </c>
      <c r="C114" s="28" t="s">
        <v>1246</v>
      </c>
      <c r="D114" s="28" t="s">
        <v>1182</v>
      </c>
      <c r="E114" s="28" t="s">
        <v>540</v>
      </c>
      <c r="F114" s="87">
        <v>21654</v>
      </c>
      <c r="G114" s="29">
        <v>62.88</v>
      </c>
      <c r="H114" s="29" t="s">
        <v>816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44802</v>
      </c>
      <c r="B115" s="29" t="s">
        <v>1023</v>
      </c>
      <c r="C115" s="28" t="s">
        <v>1026</v>
      </c>
      <c r="D115" s="28" t="s">
        <v>1204</v>
      </c>
      <c r="E115" s="28" t="s">
        <v>540</v>
      </c>
      <c r="F115" s="87">
        <v>125000</v>
      </c>
      <c r="G115" s="29">
        <v>21.15</v>
      </c>
      <c r="H115" s="29" t="s">
        <v>816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44802</v>
      </c>
      <c r="B116" s="29" t="s">
        <v>1023</v>
      </c>
      <c r="C116" s="28" t="s">
        <v>1026</v>
      </c>
      <c r="D116" s="28" t="s">
        <v>1247</v>
      </c>
      <c r="E116" s="28" t="s">
        <v>540</v>
      </c>
      <c r="F116" s="87">
        <v>200000</v>
      </c>
      <c r="G116" s="29">
        <v>21</v>
      </c>
      <c r="H116" s="29" t="s">
        <v>816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44802</v>
      </c>
      <c r="B117" s="29" t="s">
        <v>1248</v>
      </c>
      <c r="C117" s="28" t="s">
        <v>1249</v>
      </c>
      <c r="D117" s="28" t="s">
        <v>1250</v>
      </c>
      <c r="E117" s="28" t="s">
        <v>540</v>
      </c>
      <c r="F117" s="87">
        <v>154403</v>
      </c>
      <c r="G117" s="29">
        <v>117.44</v>
      </c>
      <c r="H117" s="29" t="s">
        <v>816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44802</v>
      </c>
      <c r="B118" s="29" t="s">
        <v>430</v>
      </c>
      <c r="C118" s="28" t="s">
        <v>1251</v>
      </c>
      <c r="D118" s="28" t="s">
        <v>973</v>
      </c>
      <c r="E118" s="28" t="s">
        <v>540</v>
      </c>
      <c r="F118" s="87">
        <v>1052471</v>
      </c>
      <c r="G118" s="29">
        <v>384.87</v>
      </c>
      <c r="H118" s="29" t="s">
        <v>816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44802</v>
      </c>
      <c r="B119" s="29" t="s">
        <v>183</v>
      </c>
      <c r="C119" s="28" t="s">
        <v>1065</v>
      </c>
      <c r="D119" s="28" t="s">
        <v>1066</v>
      </c>
      <c r="E119" s="28" t="s">
        <v>540</v>
      </c>
      <c r="F119" s="87">
        <v>3071666</v>
      </c>
      <c r="G119" s="29">
        <v>122.09</v>
      </c>
      <c r="H119" s="29" t="s">
        <v>816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44802</v>
      </c>
      <c r="B120" s="29" t="s">
        <v>1252</v>
      </c>
      <c r="C120" s="28" t="s">
        <v>1253</v>
      </c>
      <c r="D120" s="28" t="s">
        <v>1254</v>
      </c>
      <c r="E120" s="28" t="s">
        <v>540</v>
      </c>
      <c r="F120" s="87">
        <v>84531</v>
      </c>
      <c r="G120" s="29">
        <v>1002.68</v>
      </c>
      <c r="H120" s="29" t="s">
        <v>816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44802</v>
      </c>
      <c r="B121" s="29" t="s">
        <v>1252</v>
      </c>
      <c r="C121" s="28" t="s">
        <v>1253</v>
      </c>
      <c r="D121" s="28" t="s">
        <v>973</v>
      </c>
      <c r="E121" s="28" t="s">
        <v>540</v>
      </c>
      <c r="F121" s="87">
        <v>80258</v>
      </c>
      <c r="G121" s="29">
        <v>1006.2</v>
      </c>
      <c r="H121" s="29" t="s">
        <v>816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44802</v>
      </c>
      <c r="B122" s="29" t="s">
        <v>1255</v>
      </c>
      <c r="C122" s="28" t="s">
        <v>1256</v>
      </c>
      <c r="D122" s="28" t="s">
        <v>973</v>
      </c>
      <c r="E122" s="28" t="s">
        <v>540</v>
      </c>
      <c r="F122" s="87">
        <v>360030</v>
      </c>
      <c r="G122" s="29">
        <v>487.46</v>
      </c>
      <c r="H122" s="29" t="s">
        <v>816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44802</v>
      </c>
      <c r="B123" s="29" t="s">
        <v>1114</v>
      </c>
      <c r="C123" s="28" t="s">
        <v>1115</v>
      </c>
      <c r="D123" s="28" t="s">
        <v>973</v>
      </c>
      <c r="E123" s="28" t="s">
        <v>540</v>
      </c>
      <c r="F123" s="87">
        <v>1615211</v>
      </c>
      <c r="G123" s="29">
        <v>327.27999999999997</v>
      </c>
      <c r="H123" s="29" t="s">
        <v>816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44802</v>
      </c>
      <c r="B124" s="29" t="s">
        <v>1114</v>
      </c>
      <c r="C124" s="28" t="s">
        <v>1115</v>
      </c>
      <c r="D124" s="28" t="s">
        <v>1257</v>
      </c>
      <c r="E124" s="28" t="s">
        <v>540</v>
      </c>
      <c r="F124" s="87">
        <v>1117327</v>
      </c>
      <c r="G124" s="29">
        <v>327.91</v>
      </c>
      <c r="H124" s="29" t="s">
        <v>816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44802</v>
      </c>
      <c r="B125" s="29" t="s">
        <v>1114</v>
      </c>
      <c r="C125" s="28" t="s">
        <v>1115</v>
      </c>
      <c r="D125" s="28" t="s">
        <v>1116</v>
      </c>
      <c r="E125" s="28" t="s">
        <v>540</v>
      </c>
      <c r="F125" s="87">
        <v>1410576</v>
      </c>
      <c r="G125" s="29">
        <v>324.89</v>
      </c>
      <c r="H125" s="29" t="s">
        <v>816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44802</v>
      </c>
      <c r="B126" s="29" t="s">
        <v>1258</v>
      </c>
      <c r="C126" s="28" t="s">
        <v>1041</v>
      </c>
      <c r="D126" s="28" t="s">
        <v>1259</v>
      </c>
      <c r="E126" s="28" t="s">
        <v>540</v>
      </c>
      <c r="F126" s="87">
        <v>31001</v>
      </c>
      <c r="G126" s="29">
        <v>3.75</v>
      </c>
      <c r="H126" s="29" t="s">
        <v>816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44802</v>
      </c>
      <c r="B127" s="29" t="s">
        <v>1117</v>
      </c>
      <c r="C127" s="28" t="s">
        <v>1118</v>
      </c>
      <c r="D127" s="28" t="s">
        <v>1260</v>
      </c>
      <c r="E127" s="28" t="s">
        <v>540</v>
      </c>
      <c r="F127" s="87">
        <v>68000</v>
      </c>
      <c r="G127" s="29">
        <v>43.51</v>
      </c>
      <c r="H127" s="29" t="s">
        <v>816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44802</v>
      </c>
      <c r="B128" s="29" t="s">
        <v>1261</v>
      </c>
      <c r="C128" s="28" t="s">
        <v>1262</v>
      </c>
      <c r="D128" s="28" t="s">
        <v>1263</v>
      </c>
      <c r="E128" s="28" t="s">
        <v>541</v>
      </c>
      <c r="F128" s="87">
        <v>150000</v>
      </c>
      <c r="G128" s="29">
        <v>25.64</v>
      </c>
      <c r="H128" s="29" t="s">
        <v>816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44802</v>
      </c>
      <c r="B129" s="29" t="s">
        <v>1261</v>
      </c>
      <c r="C129" s="28" t="s">
        <v>1262</v>
      </c>
      <c r="D129" s="28" t="s">
        <v>1264</v>
      </c>
      <c r="E129" s="28" t="s">
        <v>541</v>
      </c>
      <c r="F129" s="87">
        <v>120000</v>
      </c>
      <c r="G129" s="29">
        <v>26.82</v>
      </c>
      <c r="H129" s="29" t="s">
        <v>816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44802</v>
      </c>
      <c r="B130" s="29" t="s">
        <v>1024</v>
      </c>
      <c r="C130" s="28" t="s">
        <v>1025</v>
      </c>
      <c r="D130" s="28" t="s">
        <v>1027</v>
      </c>
      <c r="E130" s="28" t="s">
        <v>541</v>
      </c>
      <c r="F130" s="87">
        <v>213822</v>
      </c>
      <c r="G130" s="29">
        <v>42.41</v>
      </c>
      <c r="H130" s="29" t="s">
        <v>816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44802</v>
      </c>
      <c r="B131" s="29" t="s">
        <v>1024</v>
      </c>
      <c r="C131" s="28" t="s">
        <v>1025</v>
      </c>
      <c r="D131" s="28" t="s">
        <v>1090</v>
      </c>
      <c r="E131" s="28" t="s">
        <v>541</v>
      </c>
      <c r="F131" s="87">
        <v>59238</v>
      </c>
      <c r="G131" s="29">
        <v>42.64</v>
      </c>
      <c r="H131" s="29" t="s">
        <v>816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44802</v>
      </c>
      <c r="B132" s="29" t="s">
        <v>1024</v>
      </c>
      <c r="C132" s="28" t="s">
        <v>1025</v>
      </c>
      <c r="D132" s="28" t="s">
        <v>1064</v>
      </c>
      <c r="E132" s="28" t="s">
        <v>541</v>
      </c>
      <c r="F132" s="87">
        <v>109140</v>
      </c>
      <c r="G132" s="29">
        <v>42.54</v>
      </c>
      <c r="H132" s="29" t="s">
        <v>816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44802</v>
      </c>
      <c r="B133" s="29" t="s">
        <v>1265</v>
      </c>
      <c r="C133" s="28" t="s">
        <v>1266</v>
      </c>
      <c r="D133" s="28" t="s">
        <v>1267</v>
      </c>
      <c r="E133" s="28" t="s">
        <v>541</v>
      </c>
      <c r="F133" s="87">
        <v>438781</v>
      </c>
      <c r="G133" s="29">
        <v>44.48</v>
      </c>
      <c r="H133" s="29" t="s">
        <v>816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44802</v>
      </c>
      <c r="B134" s="29" t="s">
        <v>1234</v>
      </c>
      <c r="C134" s="28" t="s">
        <v>1235</v>
      </c>
      <c r="D134" s="28" t="s">
        <v>1236</v>
      </c>
      <c r="E134" s="28" t="s">
        <v>541</v>
      </c>
      <c r="F134" s="87">
        <v>24000</v>
      </c>
      <c r="G134" s="29">
        <v>192.5</v>
      </c>
      <c r="H134" s="29" t="s">
        <v>816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44802</v>
      </c>
      <c r="B135" s="29" t="s">
        <v>1234</v>
      </c>
      <c r="C135" s="28" t="s">
        <v>1235</v>
      </c>
      <c r="D135" s="28" t="s">
        <v>1268</v>
      </c>
      <c r="E135" s="28" t="s">
        <v>541</v>
      </c>
      <c r="F135" s="87">
        <v>24000</v>
      </c>
      <c r="G135" s="29">
        <v>192</v>
      </c>
      <c r="H135" s="29" t="s">
        <v>816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44802</v>
      </c>
      <c r="B136" s="29" t="s">
        <v>1238</v>
      </c>
      <c r="C136" s="28" t="s">
        <v>1239</v>
      </c>
      <c r="D136" s="28" t="s">
        <v>1269</v>
      </c>
      <c r="E136" s="28" t="s">
        <v>541</v>
      </c>
      <c r="F136" s="87">
        <v>84232</v>
      </c>
      <c r="G136" s="29">
        <v>21.5</v>
      </c>
      <c r="H136" s="29" t="s">
        <v>816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44802</v>
      </c>
      <c r="B137" s="29" t="s">
        <v>1244</v>
      </c>
      <c r="C137" s="28" t="s">
        <v>1245</v>
      </c>
      <c r="D137" s="28" t="s">
        <v>1236</v>
      </c>
      <c r="E137" s="28" t="s">
        <v>541</v>
      </c>
      <c r="F137" s="87">
        <v>76000</v>
      </c>
      <c r="G137" s="29">
        <v>145.93</v>
      </c>
      <c r="H137" s="29" t="s">
        <v>816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44802</v>
      </c>
      <c r="B138" s="29" t="s">
        <v>1181</v>
      </c>
      <c r="C138" s="28" t="s">
        <v>1246</v>
      </c>
      <c r="D138" s="28" t="s">
        <v>1182</v>
      </c>
      <c r="E138" s="28" t="s">
        <v>541</v>
      </c>
      <c r="F138" s="87">
        <v>311654</v>
      </c>
      <c r="G138" s="29">
        <v>62.52</v>
      </c>
      <c r="H138" s="29" t="s">
        <v>816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44802</v>
      </c>
      <c r="B139" s="29" t="s">
        <v>1023</v>
      </c>
      <c r="C139" s="28" t="s">
        <v>1026</v>
      </c>
      <c r="D139" s="28" t="s">
        <v>1247</v>
      </c>
      <c r="E139" s="28" t="s">
        <v>541</v>
      </c>
      <c r="F139" s="87">
        <v>200000</v>
      </c>
      <c r="G139" s="29">
        <v>21.13</v>
      </c>
      <c r="H139" s="29" t="s">
        <v>816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44802</v>
      </c>
      <c r="B140" s="29" t="s">
        <v>1023</v>
      </c>
      <c r="C140" s="28" t="s">
        <v>1026</v>
      </c>
      <c r="D140" s="28" t="s">
        <v>1091</v>
      </c>
      <c r="E140" s="28" t="s">
        <v>541</v>
      </c>
      <c r="F140" s="87">
        <v>386728</v>
      </c>
      <c r="G140" s="29">
        <v>21.09</v>
      </c>
      <c r="H140" s="29" t="s">
        <v>816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44802</v>
      </c>
      <c r="B141" s="29" t="s">
        <v>1248</v>
      </c>
      <c r="C141" s="28" t="s">
        <v>1249</v>
      </c>
      <c r="D141" s="28" t="s">
        <v>1250</v>
      </c>
      <c r="E141" s="28" t="s">
        <v>541</v>
      </c>
      <c r="F141" s="87">
        <v>134403</v>
      </c>
      <c r="G141" s="29">
        <v>117.5</v>
      </c>
      <c r="H141" s="29" t="s">
        <v>816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44802</v>
      </c>
      <c r="B142" s="29" t="s">
        <v>430</v>
      </c>
      <c r="C142" s="28" t="s">
        <v>1251</v>
      </c>
      <c r="D142" s="28" t="s">
        <v>973</v>
      </c>
      <c r="E142" s="28" t="s">
        <v>541</v>
      </c>
      <c r="F142" s="87">
        <v>1052471</v>
      </c>
      <c r="G142" s="29">
        <v>385.37</v>
      </c>
      <c r="H142" s="29" t="s">
        <v>816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44802</v>
      </c>
      <c r="B143" s="29" t="s">
        <v>1270</v>
      </c>
      <c r="C143" s="28" t="s">
        <v>1271</v>
      </c>
      <c r="D143" s="28" t="s">
        <v>1272</v>
      </c>
      <c r="E143" s="28" t="s">
        <v>541</v>
      </c>
      <c r="F143" s="87">
        <v>180000</v>
      </c>
      <c r="G143" s="29">
        <v>12.25</v>
      </c>
      <c r="H143" s="29" t="s">
        <v>816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44802</v>
      </c>
      <c r="B144" s="29" t="s">
        <v>183</v>
      </c>
      <c r="C144" s="28" t="s">
        <v>1065</v>
      </c>
      <c r="D144" s="28" t="s">
        <v>1066</v>
      </c>
      <c r="E144" s="28" t="s">
        <v>541</v>
      </c>
      <c r="F144" s="87">
        <v>3152676</v>
      </c>
      <c r="G144" s="29">
        <v>122.19</v>
      </c>
      <c r="H144" s="29" t="s">
        <v>816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44802</v>
      </c>
      <c r="B145" s="29" t="s">
        <v>1252</v>
      </c>
      <c r="C145" s="28" t="s">
        <v>1253</v>
      </c>
      <c r="D145" s="28" t="s">
        <v>1254</v>
      </c>
      <c r="E145" s="28" t="s">
        <v>541</v>
      </c>
      <c r="F145" s="87">
        <v>81741</v>
      </c>
      <c r="G145" s="29">
        <v>1004.68</v>
      </c>
      <c r="H145" s="29" t="s">
        <v>816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44802</v>
      </c>
      <c r="B146" s="29" t="s">
        <v>1252</v>
      </c>
      <c r="C146" s="28" t="s">
        <v>1253</v>
      </c>
      <c r="D146" s="28" t="s">
        <v>973</v>
      </c>
      <c r="E146" s="28" t="s">
        <v>541</v>
      </c>
      <c r="F146" s="87">
        <v>80258</v>
      </c>
      <c r="G146" s="29">
        <v>1006.95</v>
      </c>
      <c r="H146" s="29" t="s">
        <v>816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44802</v>
      </c>
      <c r="B147" s="29" t="s">
        <v>1273</v>
      </c>
      <c r="C147" s="28" t="s">
        <v>1274</v>
      </c>
      <c r="D147" s="28" t="s">
        <v>1275</v>
      </c>
      <c r="E147" s="28" t="s">
        <v>541</v>
      </c>
      <c r="F147" s="87">
        <v>158640</v>
      </c>
      <c r="G147" s="29">
        <v>8.73</v>
      </c>
      <c r="H147" s="29" t="s">
        <v>816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44802</v>
      </c>
      <c r="B148" s="29" t="s">
        <v>1119</v>
      </c>
      <c r="C148" s="28" t="s">
        <v>1120</v>
      </c>
      <c r="D148" s="28" t="s">
        <v>1276</v>
      </c>
      <c r="E148" s="28" t="s">
        <v>541</v>
      </c>
      <c r="F148" s="87">
        <v>64000</v>
      </c>
      <c r="G148" s="29">
        <v>109.8</v>
      </c>
      <c r="H148" s="29" t="s">
        <v>816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44802</v>
      </c>
      <c r="B149" s="29" t="s">
        <v>1255</v>
      </c>
      <c r="C149" s="28" t="s">
        <v>1256</v>
      </c>
      <c r="D149" s="28" t="s">
        <v>973</v>
      </c>
      <c r="E149" s="28" t="s">
        <v>541</v>
      </c>
      <c r="F149" s="87">
        <v>360030</v>
      </c>
      <c r="G149" s="29">
        <v>488.05</v>
      </c>
      <c r="H149" s="29" t="s">
        <v>816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44802</v>
      </c>
      <c r="B150" s="29" t="s">
        <v>1114</v>
      </c>
      <c r="C150" s="28" t="s">
        <v>1115</v>
      </c>
      <c r="D150" s="28" t="s">
        <v>973</v>
      </c>
      <c r="E150" s="28" t="s">
        <v>541</v>
      </c>
      <c r="F150" s="87">
        <v>1615211</v>
      </c>
      <c r="G150" s="29">
        <v>327.55</v>
      </c>
      <c r="H150" s="29" t="s">
        <v>816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44802</v>
      </c>
      <c r="B151" s="29" t="s">
        <v>1114</v>
      </c>
      <c r="C151" s="28" t="s">
        <v>1115</v>
      </c>
      <c r="D151" s="28" t="s">
        <v>1116</v>
      </c>
      <c r="E151" s="28" t="s">
        <v>541</v>
      </c>
      <c r="F151" s="87">
        <v>1410576</v>
      </c>
      <c r="G151" s="29">
        <v>325.10000000000002</v>
      </c>
      <c r="H151" s="29" t="s">
        <v>816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44802</v>
      </c>
      <c r="B152" s="29" t="s">
        <v>1114</v>
      </c>
      <c r="C152" s="28" t="s">
        <v>1115</v>
      </c>
      <c r="D152" s="28" t="s">
        <v>1257</v>
      </c>
      <c r="E152" s="28" t="s">
        <v>541</v>
      </c>
      <c r="F152" s="87">
        <v>1117327</v>
      </c>
      <c r="G152" s="29">
        <v>328.14</v>
      </c>
      <c r="H152" s="29" t="s">
        <v>816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44802</v>
      </c>
      <c r="B153" s="29" t="s">
        <v>1258</v>
      </c>
      <c r="C153" s="28" t="s">
        <v>1041</v>
      </c>
      <c r="D153" s="28" t="s">
        <v>1277</v>
      </c>
      <c r="E153" s="28" t="s">
        <v>541</v>
      </c>
      <c r="F153" s="87">
        <v>31000</v>
      </c>
      <c r="G153" s="29">
        <v>3.75</v>
      </c>
      <c r="H153" s="29" t="s">
        <v>816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44802</v>
      </c>
      <c r="B154" s="29" t="s">
        <v>1258</v>
      </c>
      <c r="C154" s="28" t="s">
        <v>1041</v>
      </c>
      <c r="D154" s="28" t="s">
        <v>1278</v>
      </c>
      <c r="E154" s="28" t="s">
        <v>541</v>
      </c>
      <c r="F154" s="87">
        <v>41301</v>
      </c>
      <c r="G154" s="29">
        <v>3.15</v>
      </c>
      <c r="H154" s="29" t="s">
        <v>816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44802</v>
      </c>
      <c r="B155" s="29" t="s">
        <v>507</v>
      </c>
      <c r="C155" s="28" t="s">
        <v>1279</v>
      </c>
      <c r="D155" s="28" t="s">
        <v>1226</v>
      </c>
      <c r="E155" s="28" t="s">
        <v>541</v>
      </c>
      <c r="F155" s="87">
        <v>268707</v>
      </c>
      <c r="G155" s="29">
        <v>614.79</v>
      </c>
      <c r="H155" s="29" t="s">
        <v>816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23"/>
  <sheetViews>
    <sheetView zoomScale="85" zoomScaleNormal="85" workbookViewId="0">
      <selection activeCell="K146" sqref="K1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893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44803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784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0"/>
      <c r="D10" s="391" t="s">
        <v>75</v>
      </c>
      <c r="E10" s="392" t="s">
        <v>826</v>
      </c>
      <c r="F10" s="301">
        <v>678</v>
      </c>
      <c r="G10" s="301">
        <v>635</v>
      </c>
      <c r="H10" s="301">
        <v>719</v>
      </c>
      <c r="I10" s="393" t="s">
        <v>830</v>
      </c>
      <c r="J10" s="329" t="s">
        <v>939</v>
      </c>
      <c r="K10" s="329">
        <f t="shared" ref="K10" si="0">H10-F10</f>
        <v>41</v>
      </c>
      <c r="L10" s="330">
        <f t="shared" ref="L10" si="1">(F10*-0.7)/100</f>
        <v>-4.7459999999999996</v>
      </c>
      <c r="M10" s="331">
        <f t="shared" ref="M10" si="2">(K10+L10)/F10</f>
        <v>5.3471976401179941E-2</v>
      </c>
      <c r="N10" s="304" t="s">
        <v>555</v>
      </c>
      <c r="O10" s="324">
        <v>44784</v>
      </c>
      <c r="P10" s="30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3">
        <v>2</v>
      </c>
      <c r="B11" s="349">
        <v>44748</v>
      </c>
      <c r="C11" s="350"/>
      <c r="D11" s="351" t="s">
        <v>464</v>
      </c>
      <c r="E11" s="352" t="s">
        <v>826</v>
      </c>
      <c r="F11" s="323">
        <v>121.4</v>
      </c>
      <c r="G11" s="323">
        <v>113.4</v>
      </c>
      <c r="H11" s="323">
        <v>128.5</v>
      </c>
      <c r="I11" s="353" t="s">
        <v>874</v>
      </c>
      <c r="J11" s="329" t="s">
        <v>888</v>
      </c>
      <c r="K11" s="329">
        <f t="shared" ref="K11:K12" si="3">H11-F11</f>
        <v>7.0999999999999943</v>
      </c>
      <c r="L11" s="330">
        <f t="shared" ref="L11:L12" si="4">(F11*-0.7)/100</f>
        <v>-0.8498</v>
      </c>
      <c r="M11" s="331">
        <f t="shared" ref="M11:M12" si="5">(K11+L11)/F11</f>
        <v>5.1484349258649045E-2</v>
      </c>
      <c r="N11" s="304" t="s">
        <v>555</v>
      </c>
      <c r="O11" s="324">
        <v>44774</v>
      </c>
      <c r="P11" s="30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0"/>
      <c r="D12" s="391" t="s">
        <v>135</v>
      </c>
      <c r="E12" s="392" t="s">
        <v>826</v>
      </c>
      <c r="F12" s="301">
        <v>68.099999999999994</v>
      </c>
      <c r="G12" s="301">
        <v>64.599999999999994</v>
      </c>
      <c r="H12" s="301">
        <v>72.2</v>
      </c>
      <c r="I12" s="393" t="s">
        <v>945</v>
      </c>
      <c r="J12" s="329" t="s">
        <v>954</v>
      </c>
      <c r="K12" s="329">
        <f t="shared" si="3"/>
        <v>4.1000000000000085</v>
      </c>
      <c r="L12" s="330">
        <f t="shared" si="4"/>
        <v>-0.47669999999999996</v>
      </c>
      <c r="M12" s="331">
        <f t="shared" si="5"/>
        <v>5.3205580029368704E-2</v>
      </c>
      <c r="N12" s="304" t="s">
        <v>555</v>
      </c>
      <c r="O12" s="324">
        <v>44789</v>
      </c>
      <c r="P12" s="304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3">
        <v>4</v>
      </c>
      <c r="B13" s="349">
        <v>44768</v>
      </c>
      <c r="C13" s="350"/>
      <c r="D13" s="351" t="s">
        <v>502</v>
      </c>
      <c r="E13" s="352" t="s">
        <v>557</v>
      </c>
      <c r="F13" s="323">
        <v>1030</v>
      </c>
      <c r="G13" s="323">
        <v>970</v>
      </c>
      <c r="H13" s="323">
        <v>1094</v>
      </c>
      <c r="I13" s="353" t="s">
        <v>833</v>
      </c>
      <c r="J13" s="329" t="s">
        <v>924</v>
      </c>
      <c r="K13" s="329">
        <f t="shared" ref="K13" si="6">H13-F13</f>
        <v>64</v>
      </c>
      <c r="L13" s="330">
        <f t="shared" ref="L13" si="7">(F13*-0.7)/100</f>
        <v>-7.21</v>
      </c>
      <c r="M13" s="331">
        <f t="shared" ref="M13" si="8">(K13+L13)/F13</f>
        <v>5.5135922330097085E-2</v>
      </c>
      <c r="N13" s="304" t="s">
        <v>555</v>
      </c>
      <c r="O13" s="324">
        <v>44778</v>
      </c>
      <c r="P13" s="30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4">
        <v>5</v>
      </c>
      <c r="B14" s="395">
        <v>44770</v>
      </c>
      <c r="C14" s="396"/>
      <c r="D14" s="397" t="s">
        <v>825</v>
      </c>
      <c r="E14" s="398" t="s">
        <v>557</v>
      </c>
      <c r="F14" s="394">
        <v>350</v>
      </c>
      <c r="G14" s="394">
        <v>329</v>
      </c>
      <c r="H14" s="394">
        <v>370</v>
      </c>
      <c r="I14" s="399" t="s">
        <v>877</v>
      </c>
      <c r="J14" s="400" t="s">
        <v>831</v>
      </c>
      <c r="K14" s="400">
        <f t="shared" ref="K14" si="9">H14-F14</f>
        <v>20</v>
      </c>
      <c r="L14" s="401">
        <f t="shared" ref="L14" si="10">(F14*-0.7)/100</f>
        <v>-2.4499999999999997</v>
      </c>
      <c r="M14" s="402">
        <f t="shared" ref="M14" si="11">(K14+L14)/F14</f>
        <v>5.0142857142857142E-2</v>
      </c>
      <c r="N14" s="403" t="s">
        <v>555</v>
      </c>
      <c r="O14" s="404">
        <v>44784</v>
      </c>
      <c r="P14" s="403"/>
      <c r="Q14" s="219"/>
      <c r="R14" s="219" t="s">
        <v>828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09">
        <v>6</v>
      </c>
      <c r="B15" s="410">
        <v>44785</v>
      </c>
      <c r="C15" s="411"/>
      <c r="D15" s="412" t="s">
        <v>69</v>
      </c>
      <c r="E15" s="413" t="s">
        <v>557</v>
      </c>
      <c r="F15" s="409">
        <v>1905</v>
      </c>
      <c r="G15" s="409">
        <v>1750</v>
      </c>
      <c r="H15" s="409">
        <v>1982.5</v>
      </c>
      <c r="I15" s="414" t="s">
        <v>950</v>
      </c>
      <c r="J15" s="415" t="s">
        <v>955</v>
      </c>
      <c r="K15" s="415">
        <f t="shared" ref="K15" si="12">H15-F15</f>
        <v>77.5</v>
      </c>
      <c r="L15" s="416">
        <f t="shared" ref="L15" si="13">(F15*-0.7)/100</f>
        <v>-13.335000000000001</v>
      </c>
      <c r="M15" s="417">
        <f t="shared" ref="M15" si="14">(K15+L15)/F15</f>
        <v>3.3682414698162723E-2</v>
      </c>
      <c r="N15" s="418" t="s">
        <v>555</v>
      </c>
      <c r="O15" s="419">
        <v>44789</v>
      </c>
      <c r="P15" s="418"/>
      <c r="Q15" s="219"/>
      <c r="R15" s="219" t="s">
        <v>556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5"/>
      <c r="D16" s="406" t="s">
        <v>259</v>
      </c>
      <c r="E16" s="407" t="s">
        <v>557</v>
      </c>
      <c r="F16" s="224" t="s">
        <v>1007</v>
      </c>
      <c r="G16" s="224">
        <v>229</v>
      </c>
      <c r="H16" s="224"/>
      <c r="I16" s="408" t="s">
        <v>1008</v>
      </c>
      <c r="J16" s="255" t="s">
        <v>558</v>
      </c>
      <c r="K16" s="255"/>
      <c r="L16" s="256"/>
      <c r="M16" s="257"/>
      <c r="N16" s="255"/>
      <c r="O16" s="278"/>
      <c r="P16" s="255"/>
      <c r="Q16" s="219"/>
      <c r="R16" s="219" t="s">
        <v>556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464">
        <v>8</v>
      </c>
      <c r="B17" s="465">
        <v>44795</v>
      </c>
      <c r="C17" s="466"/>
      <c r="D17" s="467" t="s">
        <v>519</v>
      </c>
      <c r="E17" s="468" t="s">
        <v>557</v>
      </c>
      <c r="F17" s="464">
        <v>327.5</v>
      </c>
      <c r="G17" s="464">
        <v>298</v>
      </c>
      <c r="H17" s="464">
        <v>344.5</v>
      </c>
      <c r="I17" s="469" t="s">
        <v>1014</v>
      </c>
      <c r="J17" s="453" t="s">
        <v>1067</v>
      </c>
      <c r="K17" s="453">
        <f t="shared" ref="K17" si="15">H17-F17</f>
        <v>17</v>
      </c>
      <c r="L17" s="454">
        <f t="shared" ref="L17" si="16">(F17*-0.7)/100</f>
        <v>-2.2924999999999995</v>
      </c>
      <c r="M17" s="455">
        <f t="shared" ref="M17" si="17">(K17+L17)/F17</f>
        <v>4.4908396946564885E-2</v>
      </c>
      <c r="N17" s="453" t="s">
        <v>555</v>
      </c>
      <c r="O17" s="456">
        <v>44798</v>
      </c>
      <c r="P17" s="453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1">
        <v>9</v>
      </c>
      <c r="B18" s="362">
        <v>44795</v>
      </c>
      <c r="C18" s="319"/>
      <c r="D18" s="320" t="s">
        <v>1015</v>
      </c>
      <c r="E18" s="321" t="s">
        <v>557</v>
      </c>
      <c r="F18" s="361" t="s">
        <v>1016</v>
      </c>
      <c r="G18" s="361">
        <v>2480</v>
      </c>
      <c r="H18" s="361"/>
      <c r="I18" s="322" t="s">
        <v>1017</v>
      </c>
      <c r="J18" s="436" t="s">
        <v>558</v>
      </c>
      <c r="K18" s="436"/>
      <c r="L18" s="313"/>
      <c r="M18" s="314"/>
      <c r="N18" s="436"/>
      <c r="O18" s="315"/>
      <c r="P18" s="436"/>
      <c r="Q18" s="219"/>
      <c r="R18" s="219" t="s">
        <v>556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9" customFormat="1" ht="13.9" customHeight="1">
      <c r="A19" s="409">
        <v>10</v>
      </c>
      <c r="B19" s="410">
        <v>44796</v>
      </c>
      <c r="C19" s="411"/>
      <c r="D19" s="412" t="s">
        <v>129</v>
      </c>
      <c r="E19" s="413" t="s">
        <v>557</v>
      </c>
      <c r="F19" s="409">
        <v>405</v>
      </c>
      <c r="G19" s="409">
        <v>375</v>
      </c>
      <c r="H19" s="409">
        <v>424</v>
      </c>
      <c r="I19" s="414" t="s">
        <v>1032</v>
      </c>
      <c r="J19" s="453" t="s">
        <v>1045</v>
      </c>
      <c r="K19" s="453">
        <f t="shared" ref="K19" si="18">H19-F19</f>
        <v>19</v>
      </c>
      <c r="L19" s="454">
        <f t="shared" ref="L19" si="19">(F19*-0.7)/100</f>
        <v>-2.835</v>
      </c>
      <c r="M19" s="455">
        <f t="shared" ref="M19" si="20">(K19+L19)/F19</f>
        <v>3.9913580246913577E-2</v>
      </c>
      <c r="N19" s="453" t="s">
        <v>555</v>
      </c>
      <c r="O19" s="456">
        <v>44797</v>
      </c>
      <c r="P19" s="453"/>
      <c r="Q19" s="219"/>
      <c r="R19" s="219" t="s">
        <v>556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9" customFormat="1" ht="13.9" customHeight="1">
      <c r="A20" s="361">
        <v>11</v>
      </c>
      <c r="B20" s="362">
        <v>44802</v>
      </c>
      <c r="C20" s="319"/>
      <c r="D20" s="320" t="s">
        <v>356</v>
      </c>
      <c r="E20" s="321" t="s">
        <v>557</v>
      </c>
      <c r="F20" s="361" t="s">
        <v>1124</v>
      </c>
      <c r="G20" s="361">
        <v>1540</v>
      </c>
      <c r="H20" s="361"/>
      <c r="I20" s="322" t="s">
        <v>1125</v>
      </c>
      <c r="J20" s="436" t="s">
        <v>558</v>
      </c>
      <c r="K20" s="436"/>
      <c r="L20" s="313"/>
      <c r="M20" s="314"/>
      <c r="N20" s="436"/>
      <c r="O20" s="315"/>
      <c r="P20" s="436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s="259" customFormat="1" ht="13.9" customHeight="1">
      <c r="A21" s="361">
        <v>12</v>
      </c>
      <c r="B21" s="362">
        <v>44802</v>
      </c>
      <c r="C21" s="319"/>
      <c r="D21" s="320" t="s">
        <v>394</v>
      </c>
      <c r="E21" s="321" t="s">
        <v>557</v>
      </c>
      <c r="F21" s="361" t="s">
        <v>1126</v>
      </c>
      <c r="G21" s="361">
        <v>149.5</v>
      </c>
      <c r="H21" s="361"/>
      <c r="I21" s="322" t="s">
        <v>1127</v>
      </c>
      <c r="J21" s="436" t="s">
        <v>558</v>
      </c>
      <c r="K21" s="436"/>
      <c r="L21" s="313"/>
      <c r="M21" s="314"/>
      <c r="N21" s="436"/>
      <c r="O21" s="315"/>
      <c r="P21" s="436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3.9" customHeight="1">
      <c r="A22" s="311"/>
      <c r="B22" s="308"/>
      <c r="C22" s="319"/>
      <c r="D22" s="320"/>
      <c r="E22" s="321"/>
      <c r="F22" s="311"/>
      <c r="G22" s="311"/>
      <c r="H22" s="311"/>
      <c r="I22" s="322"/>
      <c r="J22" s="312"/>
      <c r="K22" s="312"/>
      <c r="L22" s="313"/>
      <c r="M22" s="314"/>
      <c r="N22" s="312"/>
      <c r="O22" s="315"/>
      <c r="P22" s="313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H23" s="103"/>
      <c r="I23" s="104"/>
      <c r="J23" s="105"/>
      <c r="K23" s="105"/>
      <c r="L23" s="106"/>
      <c r="M23" s="107"/>
      <c r="N23" s="108"/>
      <c r="O23" s="109"/>
      <c r="P23" s="110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</row>
    <row r="24" spans="1:56" ht="14.25" customHeight="1">
      <c r="A24" s="99"/>
      <c r="B24" s="100"/>
      <c r="C24" s="101"/>
      <c r="D24" s="102"/>
      <c r="E24" s="103"/>
      <c r="F24" s="103"/>
      <c r="G24" s="99"/>
      <c r="H24" s="103"/>
      <c r="I24" s="104"/>
      <c r="J24" s="105"/>
      <c r="K24" s="105"/>
      <c r="L24" s="106"/>
      <c r="M24" s="107"/>
      <c r="N24" s="108"/>
      <c r="O24" s="109"/>
      <c r="P24" s="110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1" t="s">
        <v>559</v>
      </c>
      <c r="B25" s="112"/>
      <c r="C25" s="113"/>
      <c r="D25" s="114"/>
      <c r="E25" s="115"/>
      <c r="F25" s="115"/>
      <c r="G25" s="115"/>
      <c r="H25" s="115"/>
      <c r="I25" s="115"/>
      <c r="J25" s="116"/>
      <c r="K25" s="115"/>
      <c r="L25" s="117"/>
      <c r="M25" s="56"/>
      <c r="N25" s="116"/>
      <c r="O25" s="11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8" t="s">
        <v>560</v>
      </c>
      <c r="B26" s="111"/>
      <c r="C26" s="111"/>
      <c r="D26" s="111"/>
      <c r="E26" s="41"/>
      <c r="F26" s="119" t="s">
        <v>561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 t="s">
        <v>562</v>
      </c>
      <c r="B27" s="111"/>
      <c r="C27" s="111"/>
      <c r="D27" s="111" t="s">
        <v>815</v>
      </c>
      <c r="E27" s="6"/>
      <c r="F27" s="119" t="s">
        <v>563</v>
      </c>
      <c r="G27" s="6"/>
      <c r="H27" s="6"/>
      <c r="I27" s="6"/>
      <c r="J27" s="120"/>
      <c r="K27" s="121"/>
      <c r="L27" s="121"/>
      <c r="M27" s="122"/>
      <c r="N27" s="1"/>
      <c r="O27" s="123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1"/>
      <c r="B28" s="111"/>
      <c r="C28" s="111"/>
      <c r="D28" s="111"/>
      <c r="E28" s="6"/>
      <c r="F28" s="6"/>
      <c r="G28" s="6"/>
      <c r="H28" s="6"/>
      <c r="I28" s="6"/>
      <c r="J28" s="124"/>
      <c r="K28" s="121"/>
      <c r="L28" s="121"/>
      <c r="M28" s="6"/>
      <c r="N28" s="125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6" t="s">
        <v>564</v>
      </c>
      <c r="C29" s="126"/>
      <c r="D29" s="126"/>
      <c r="E29" s="126"/>
      <c r="F29" s="127"/>
      <c r="G29" s="6"/>
      <c r="H29" s="6"/>
      <c r="I29" s="128"/>
      <c r="J29" s="129"/>
      <c r="K29" s="130"/>
      <c r="L29" s="129"/>
      <c r="M29" s="6"/>
      <c r="N29" s="1"/>
      <c r="O29" s="1"/>
      <c r="P29" s="1"/>
      <c r="R29" s="56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95" t="s">
        <v>16</v>
      </c>
      <c r="B30" s="96" t="s">
        <v>532</v>
      </c>
      <c r="C30" s="98"/>
      <c r="D30" s="97" t="s">
        <v>543</v>
      </c>
      <c r="E30" s="96" t="s">
        <v>544</v>
      </c>
      <c r="F30" s="96" t="s">
        <v>545</v>
      </c>
      <c r="G30" s="96" t="s">
        <v>565</v>
      </c>
      <c r="H30" s="96" t="s">
        <v>547</v>
      </c>
      <c r="I30" s="96" t="s">
        <v>548</v>
      </c>
      <c r="J30" s="96" t="s">
        <v>549</v>
      </c>
      <c r="K30" s="96" t="s">
        <v>566</v>
      </c>
      <c r="L30" s="132" t="s">
        <v>551</v>
      </c>
      <c r="M30" s="98" t="s">
        <v>552</v>
      </c>
      <c r="N30" s="95" t="s">
        <v>553</v>
      </c>
      <c r="O30" s="261" t="s">
        <v>554</v>
      </c>
      <c r="P30" s="243"/>
      <c r="Q30" s="1"/>
      <c r="R30" s="258"/>
      <c r="S30" s="258"/>
      <c r="T30" s="258"/>
      <c r="U30" s="252"/>
      <c r="V30" s="252"/>
      <c r="W30" s="252"/>
      <c r="X30" s="252"/>
      <c r="Y30" s="2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327" customFormat="1" ht="15" customHeight="1">
      <c r="A31" s="364">
        <v>1</v>
      </c>
      <c r="B31" s="334">
        <v>44771</v>
      </c>
      <c r="C31" s="365"/>
      <c r="D31" s="366" t="s">
        <v>270</v>
      </c>
      <c r="E31" s="301" t="s">
        <v>557</v>
      </c>
      <c r="F31" s="301">
        <v>2305</v>
      </c>
      <c r="G31" s="301">
        <v>2240</v>
      </c>
      <c r="H31" s="301">
        <v>2368</v>
      </c>
      <c r="I31" s="301" t="s">
        <v>887</v>
      </c>
      <c r="J31" s="329" t="s">
        <v>895</v>
      </c>
      <c r="K31" s="329">
        <f t="shared" ref="K31" si="21">H31-F31</f>
        <v>63</v>
      </c>
      <c r="L31" s="330">
        <f t="shared" ref="L31" si="22">(F31*-0.7)/100</f>
        <v>-16.135000000000002</v>
      </c>
      <c r="M31" s="331">
        <f t="shared" ref="M31" si="23">(K31+L31)/F31</f>
        <v>2.0331887201735354E-2</v>
      </c>
      <c r="N31" s="304" t="s">
        <v>555</v>
      </c>
      <c r="O31" s="324">
        <v>44775</v>
      </c>
      <c r="P31" s="243"/>
      <c r="Q31" s="259"/>
      <c r="R31" s="260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6"/>
      <c r="AJ31" s="317"/>
      <c r="AK31" s="326"/>
      <c r="AL31" s="326"/>
    </row>
    <row r="32" spans="1:56" s="327" customFormat="1" ht="15" customHeight="1">
      <c r="A32" s="367">
        <v>2</v>
      </c>
      <c r="B32" s="328">
        <v>44775</v>
      </c>
      <c r="C32" s="368"/>
      <c r="D32" s="369" t="s">
        <v>464</v>
      </c>
      <c r="E32" s="323" t="s">
        <v>557</v>
      </c>
      <c r="F32" s="323">
        <v>128</v>
      </c>
      <c r="G32" s="323">
        <v>123</v>
      </c>
      <c r="H32" s="323">
        <v>131.25</v>
      </c>
      <c r="I32" s="323" t="s">
        <v>894</v>
      </c>
      <c r="J32" s="329" t="s">
        <v>896</v>
      </c>
      <c r="K32" s="329">
        <f t="shared" ref="K32" si="24">H32-F32</f>
        <v>3.25</v>
      </c>
      <c r="L32" s="330">
        <f>(F32*-0.07)/100</f>
        <v>-8.9600000000000013E-2</v>
      </c>
      <c r="M32" s="331">
        <f t="shared" ref="M32" si="25">(K32+L32)/F32</f>
        <v>2.4690625000000001E-2</v>
      </c>
      <c r="N32" s="304" t="s">
        <v>555</v>
      </c>
      <c r="O32" s="324">
        <v>44775</v>
      </c>
      <c r="P32" s="243"/>
      <c r="Q32" s="259"/>
      <c r="R32" s="260" t="s">
        <v>556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6"/>
      <c r="AJ32" s="317"/>
      <c r="AK32" s="326"/>
      <c r="AL32" s="326"/>
    </row>
    <row r="33" spans="1:38" s="327" customFormat="1" ht="15" customHeight="1">
      <c r="A33" s="374">
        <v>3</v>
      </c>
      <c r="B33" s="335">
        <v>44775</v>
      </c>
      <c r="C33" s="375"/>
      <c r="D33" s="376" t="s">
        <v>898</v>
      </c>
      <c r="E33" s="371" t="s">
        <v>557</v>
      </c>
      <c r="F33" s="371">
        <v>2405</v>
      </c>
      <c r="G33" s="371">
        <v>2330</v>
      </c>
      <c r="H33" s="371">
        <v>2330</v>
      </c>
      <c r="I33" s="371" t="s">
        <v>897</v>
      </c>
      <c r="J33" s="377" t="s">
        <v>911</v>
      </c>
      <c r="K33" s="377">
        <f t="shared" ref="K33:K34" si="26">H33-F33</f>
        <v>-75</v>
      </c>
      <c r="L33" s="378">
        <f>(F33*-0.07)/100</f>
        <v>-1.6835000000000002</v>
      </c>
      <c r="M33" s="379">
        <f t="shared" ref="M33:M34" si="27">(K33+L33)/F33</f>
        <v>-3.1885031185031186E-2</v>
      </c>
      <c r="N33" s="338" t="s">
        <v>567</v>
      </c>
      <c r="O33" s="380">
        <v>44777</v>
      </c>
      <c r="P33" s="243"/>
      <c r="Q33" s="259"/>
      <c r="R33" s="260" t="s">
        <v>828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6"/>
      <c r="AJ33" s="317"/>
      <c r="AK33" s="326"/>
      <c r="AL33" s="326"/>
    </row>
    <row r="34" spans="1:38" s="327" customFormat="1" ht="15" customHeight="1">
      <c r="A34" s="367">
        <v>4</v>
      </c>
      <c r="B34" s="328">
        <v>44775</v>
      </c>
      <c r="C34" s="368"/>
      <c r="D34" s="369" t="s">
        <v>117</v>
      </c>
      <c r="E34" s="323" t="s">
        <v>557</v>
      </c>
      <c r="F34" s="323">
        <v>536.5</v>
      </c>
      <c r="G34" s="323">
        <v>519</v>
      </c>
      <c r="H34" s="323">
        <v>548</v>
      </c>
      <c r="I34" s="323" t="s">
        <v>899</v>
      </c>
      <c r="J34" s="329" t="s">
        <v>956</v>
      </c>
      <c r="K34" s="329">
        <f t="shared" si="26"/>
        <v>11.5</v>
      </c>
      <c r="L34" s="330">
        <f t="shared" ref="L34" si="28">(F34*-0.7)/100</f>
        <v>-3.7554999999999996</v>
      </c>
      <c r="M34" s="331">
        <f t="shared" si="27"/>
        <v>1.4435228331780056E-2</v>
      </c>
      <c r="N34" s="304" t="s">
        <v>555</v>
      </c>
      <c r="O34" s="324">
        <v>44789</v>
      </c>
      <c r="P34" s="243"/>
      <c r="Q34" s="259"/>
      <c r="R34" s="260" t="s">
        <v>556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6"/>
      <c r="AJ34" s="317"/>
      <c r="AK34" s="326"/>
      <c r="AL34" s="326"/>
    </row>
    <row r="35" spans="1:38" s="327" customFormat="1" ht="15" customHeight="1">
      <c r="A35" s="367">
        <v>5</v>
      </c>
      <c r="B35" s="328">
        <v>44778</v>
      </c>
      <c r="C35" s="368"/>
      <c r="D35" s="369" t="s">
        <v>66</v>
      </c>
      <c r="E35" s="323" t="s">
        <v>557</v>
      </c>
      <c r="F35" s="323">
        <v>2145</v>
      </c>
      <c r="G35" s="323">
        <v>2070</v>
      </c>
      <c r="H35" s="323">
        <v>2192.5</v>
      </c>
      <c r="I35" s="323" t="s">
        <v>923</v>
      </c>
      <c r="J35" s="329" t="s">
        <v>709</v>
      </c>
      <c r="K35" s="329">
        <f t="shared" ref="K35" si="29">H35-F35</f>
        <v>47.5</v>
      </c>
      <c r="L35" s="330">
        <f t="shared" ref="L35" si="30">(F35*-0.7)/100</f>
        <v>-15.015000000000001</v>
      </c>
      <c r="M35" s="331">
        <f t="shared" ref="M35" si="31">(K35+L35)/F35</f>
        <v>1.5144522144522145E-2</v>
      </c>
      <c r="N35" s="304" t="s">
        <v>555</v>
      </c>
      <c r="O35" s="324">
        <v>44785</v>
      </c>
      <c r="P35" s="243"/>
      <c r="Q35" s="259"/>
      <c r="R35" s="260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6"/>
      <c r="AJ35" s="317"/>
      <c r="AK35" s="326"/>
      <c r="AL35" s="326"/>
    </row>
    <row r="36" spans="1:38" s="327" customFormat="1" ht="15" customHeight="1">
      <c r="A36" s="367">
        <v>6</v>
      </c>
      <c r="B36" s="328">
        <v>44781</v>
      </c>
      <c r="C36" s="368"/>
      <c r="D36" s="369" t="s">
        <v>925</v>
      </c>
      <c r="E36" s="323" t="s">
        <v>557</v>
      </c>
      <c r="F36" s="323">
        <v>825</v>
      </c>
      <c r="G36" s="323">
        <v>799</v>
      </c>
      <c r="H36" s="323">
        <v>834.5</v>
      </c>
      <c r="I36" s="323" t="s">
        <v>926</v>
      </c>
      <c r="J36" s="329" t="s">
        <v>927</v>
      </c>
      <c r="K36" s="329">
        <f t="shared" ref="K36:K38" si="32">H36-F36</f>
        <v>9.5</v>
      </c>
      <c r="L36" s="330">
        <f>(F36*-0.07)/100</f>
        <v>-0.57750000000000012</v>
      </c>
      <c r="M36" s="331">
        <f t="shared" ref="M36:M38" si="33">(K36+L36)/F36</f>
        <v>1.0815151515151514E-2</v>
      </c>
      <c r="N36" s="304" t="s">
        <v>555</v>
      </c>
      <c r="O36" s="324">
        <v>44781</v>
      </c>
      <c r="P36" s="243"/>
      <c r="Q36" s="259"/>
      <c r="R36" s="260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6"/>
      <c r="AJ36" s="317"/>
      <c r="AK36" s="326"/>
      <c r="AL36" s="326"/>
    </row>
    <row r="37" spans="1:38" s="327" customFormat="1" ht="15" customHeight="1">
      <c r="A37" s="367">
        <v>7</v>
      </c>
      <c r="B37" s="328">
        <v>44784</v>
      </c>
      <c r="C37" s="368"/>
      <c r="D37" s="369" t="s">
        <v>111</v>
      </c>
      <c r="E37" s="323" t="s">
        <v>557</v>
      </c>
      <c r="F37" s="323">
        <v>465</v>
      </c>
      <c r="G37" s="323">
        <v>452</v>
      </c>
      <c r="H37" s="323">
        <v>477.5</v>
      </c>
      <c r="I37" s="323" t="s">
        <v>943</v>
      </c>
      <c r="J37" s="329" t="s">
        <v>948</v>
      </c>
      <c r="K37" s="329">
        <f t="shared" si="32"/>
        <v>12.5</v>
      </c>
      <c r="L37" s="330">
        <f t="shared" ref="L37:L38" si="34">(F37*-0.7)/100</f>
        <v>-3.2549999999999999</v>
      </c>
      <c r="M37" s="331">
        <f t="shared" si="33"/>
        <v>1.9881720430107528E-2</v>
      </c>
      <c r="N37" s="304" t="s">
        <v>555</v>
      </c>
      <c r="O37" s="324">
        <v>44785</v>
      </c>
      <c r="P37" s="243"/>
      <c r="Q37" s="259"/>
      <c r="R37" s="260" t="s">
        <v>556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6"/>
      <c r="AJ37" s="317"/>
      <c r="AK37" s="326"/>
      <c r="AL37" s="326"/>
    </row>
    <row r="38" spans="1:38" s="327" customFormat="1" ht="15" customHeight="1">
      <c r="A38" s="367">
        <v>8</v>
      </c>
      <c r="B38" s="328">
        <v>44785</v>
      </c>
      <c r="C38" s="368"/>
      <c r="D38" s="369" t="s">
        <v>946</v>
      </c>
      <c r="E38" s="323" t="s">
        <v>557</v>
      </c>
      <c r="F38" s="323">
        <v>948</v>
      </c>
      <c r="G38" s="323">
        <v>920</v>
      </c>
      <c r="H38" s="323">
        <v>974.5</v>
      </c>
      <c r="I38" s="323" t="s">
        <v>947</v>
      </c>
      <c r="J38" s="329" t="s">
        <v>958</v>
      </c>
      <c r="K38" s="329">
        <f t="shared" si="32"/>
        <v>26.5</v>
      </c>
      <c r="L38" s="330">
        <f t="shared" si="34"/>
        <v>-6.6359999999999992</v>
      </c>
      <c r="M38" s="331">
        <f t="shared" si="33"/>
        <v>2.0953586497890295E-2</v>
      </c>
      <c r="N38" s="304" t="s">
        <v>555</v>
      </c>
      <c r="O38" s="324">
        <v>44789</v>
      </c>
      <c r="P38" s="243"/>
      <c r="Q38" s="259"/>
      <c r="R38" s="260" t="s">
        <v>828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6"/>
      <c r="AJ38" s="317"/>
      <c r="AK38" s="326"/>
      <c r="AL38" s="326"/>
    </row>
    <row r="39" spans="1:38" s="327" customFormat="1" ht="15" customHeight="1">
      <c r="A39" s="367">
        <v>9</v>
      </c>
      <c r="B39" s="328">
        <v>44785</v>
      </c>
      <c r="C39" s="368"/>
      <c r="D39" s="369" t="s">
        <v>353</v>
      </c>
      <c r="E39" s="323" t="s">
        <v>557</v>
      </c>
      <c r="F39" s="323">
        <v>142.5</v>
      </c>
      <c r="G39" s="323">
        <v>138.5</v>
      </c>
      <c r="H39" s="323">
        <v>146.75</v>
      </c>
      <c r="I39" s="323" t="s">
        <v>953</v>
      </c>
      <c r="J39" s="329" t="s">
        <v>956</v>
      </c>
      <c r="K39" s="329">
        <f t="shared" ref="K39:K42" si="35">H39-F39</f>
        <v>4.25</v>
      </c>
      <c r="L39" s="330">
        <f t="shared" ref="L39" si="36">(F39*-0.7)/100</f>
        <v>-0.99750000000000005</v>
      </c>
      <c r="M39" s="331">
        <f t="shared" ref="M39:M42" si="37">(K39+L39)/F39</f>
        <v>2.2824561403508772E-2</v>
      </c>
      <c r="N39" s="304" t="s">
        <v>555</v>
      </c>
      <c r="O39" s="324">
        <v>44789</v>
      </c>
      <c r="P39" s="243"/>
      <c r="Q39" s="259"/>
      <c r="R39" s="260" t="s">
        <v>556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6"/>
      <c r="AJ39" s="317"/>
      <c r="AK39" s="326"/>
      <c r="AL39" s="326"/>
    </row>
    <row r="40" spans="1:38" s="327" customFormat="1" ht="15" customHeight="1">
      <c r="A40" s="367">
        <v>10</v>
      </c>
      <c r="B40" s="328">
        <v>44790</v>
      </c>
      <c r="C40" s="368"/>
      <c r="D40" s="369" t="s">
        <v>984</v>
      </c>
      <c r="E40" s="323" t="s">
        <v>557</v>
      </c>
      <c r="F40" s="323">
        <v>1955</v>
      </c>
      <c r="G40" s="323">
        <v>1895</v>
      </c>
      <c r="H40" s="323">
        <v>2005</v>
      </c>
      <c r="I40" s="323" t="s">
        <v>985</v>
      </c>
      <c r="J40" s="329" t="s">
        <v>878</v>
      </c>
      <c r="K40" s="329">
        <f t="shared" si="35"/>
        <v>50</v>
      </c>
      <c r="L40" s="330">
        <f>(F40*-0.07)/100</f>
        <v>-1.3685000000000003</v>
      </c>
      <c r="M40" s="331">
        <f t="shared" si="37"/>
        <v>2.4875447570332481E-2</v>
      </c>
      <c r="N40" s="304" t="s">
        <v>555</v>
      </c>
      <c r="O40" s="324">
        <v>44790</v>
      </c>
      <c r="P40" s="243"/>
      <c r="Q40" s="259"/>
      <c r="R40" s="260" t="s">
        <v>556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6"/>
      <c r="AJ40" s="317"/>
      <c r="AK40" s="326"/>
      <c r="AL40" s="326"/>
    </row>
    <row r="41" spans="1:38" s="327" customFormat="1" ht="15" customHeight="1">
      <c r="A41" s="374">
        <v>11</v>
      </c>
      <c r="B41" s="335">
        <v>44791</v>
      </c>
      <c r="C41" s="375"/>
      <c r="D41" s="376" t="s">
        <v>324</v>
      </c>
      <c r="E41" s="443" t="s">
        <v>557</v>
      </c>
      <c r="F41" s="443">
        <v>830</v>
      </c>
      <c r="G41" s="443">
        <v>810</v>
      </c>
      <c r="H41" s="443">
        <v>810</v>
      </c>
      <c r="I41" s="443" t="s">
        <v>1002</v>
      </c>
      <c r="J41" s="377" t="s">
        <v>986</v>
      </c>
      <c r="K41" s="377">
        <f t="shared" si="35"/>
        <v>-20</v>
      </c>
      <c r="L41" s="378">
        <f>(F41*-0.7)/100</f>
        <v>-5.81</v>
      </c>
      <c r="M41" s="379">
        <f t="shared" si="37"/>
        <v>-3.1096385542168672E-2</v>
      </c>
      <c r="N41" s="338" t="s">
        <v>567</v>
      </c>
      <c r="O41" s="380">
        <v>44795</v>
      </c>
      <c r="P41" s="243"/>
      <c r="Q41" s="259"/>
      <c r="R41" s="260" t="s">
        <v>556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6"/>
      <c r="AJ41" s="317"/>
      <c r="AK41" s="326"/>
      <c r="AL41" s="326"/>
    </row>
    <row r="42" spans="1:38" s="327" customFormat="1" ht="15" customHeight="1">
      <c r="A42" s="374">
        <v>12</v>
      </c>
      <c r="B42" s="335">
        <v>44791</v>
      </c>
      <c r="C42" s="375"/>
      <c r="D42" s="376" t="s">
        <v>984</v>
      </c>
      <c r="E42" s="443" t="s">
        <v>557</v>
      </c>
      <c r="F42" s="443">
        <v>1940</v>
      </c>
      <c r="G42" s="443">
        <v>1880</v>
      </c>
      <c r="H42" s="443">
        <v>1880</v>
      </c>
      <c r="I42" s="443" t="s">
        <v>1003</v>
      </c>
      <c r="J42" s="377" t="s">
        <v>1021</v>
      </c>
      <c r="K42" s="377">
        <f t="shared" si="35"/>
        <v>-60</v>
      </c>
      <c r="L42" s="378">
        <f>(F42*-0.7)/100</f>
        <v>-13.58</v>
      </c>
      <c r="M42" s="379">
        <f t="shared" si="37"/>
        <v>-3.7927835051546392E-2</v>
      </c>
      <c r="N42" s="338" t="s">
        <v>567</v>
      </c>
      <c r="O42" s="380">
        <v>44795</v>
      </c>
      <c r="P42" s="243"/>
      <c r="Q42" s="259"/>
      <c r="R42" s="260" t="s">
        <v>556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6"/>
      <c r="AJ42" s="317"/>
      <c r="AK42" s="326"/>
      <c r="AL42" s="326"/>
    </row>
    <row r="43" spans="1:38" s="327" customFormat="1" ht="15" customHeight="1">
      <c r="A43" s="367">
        <v>13</v>
      </c>
      <c r="B43" s="328">
        <v>44791</v>
      </c>
      <c r="C43" s="368"/>
      <c r="D43" s="369" t="s">
        <v>43</v>
      </c>
      <c r="E43" s="323" t="s">
        <v>557</v>
      </c>
      <c r="F43" s="323">
        <v>2307.5</v>
      </c>
      <c r="G43" s="323">
        <v>2240</v>
      </c>
      <c r="H43" s="323">
        <v>2358</v>
      </c>
      <c r="I43" s="323" t="s">
        <v>1004</v>
      </c>
      <c r="J43" s="329" t="s">
        <v>878</v>
      </c>
      <c r="K43" s="329">
        <f t="shared" ref="K43" si="38">H43-F43</f>
        <v>50.5</v>
      </c>
      <c r="L43" s="330">
        <f>(F43*-0.7)/100</f>
        <v>-16.1525</v>
      </c>
      <c r="M43" s="331">
        <f t="shared" ref="M43" si="39">(K43+L43)/F43</f>
        <v>1.4885157096424701E-2</v>
      </c>
      <c r="N43" s="304" t="s">
        <v>555</v>
      </c>
      <c r="O43" s="324">
        <v>44795</v>
      </c>
      <c r="P43" s="243"/>
      <c r="Q43" s="259"/>
      <c r="R43" s="260" t="s">
        <v>556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6"/>
      <c r="AJ43" s="317"/>
      <c r="AK43" s="326"/>
      <c r="AL43" s="326"/>
    </row>
    <row r="44" spans="1:38" s="327" customFormat="1" ht="15" customHeight="1">
      <c r="A44" s="367">
        <v>14</v>
      </c>
      <c r="B44" s="328">
        <v>44795</v>
      </c>
      <c r="C44" s="368"/>
      <c r="D44" s="369" t="s">
        <v>177</v>
      </c>
      <c r="E44" s="323" t="s">
        <v>871</v>
      </c>
      <c r="F44" s="323">
        <v>3420</v>
      </c>
      <c r="G44" s="323">
        <v>3525</v>
      </c>
      <c r="H44" s="323">
        <v>3367.5</v>
      </c>
      <c r="I44" s="323" t="s">
        <v>1011</v>
      </c>
      <c r="J44" s="329" t="s">
        <v>1012</v>
      </c>
      <c r="K44" s="329">
        <f>F44-H44</f>
        <v>52.5</v>
      </c>
      <c r="L44" s="330">
        <f>(F44*-0.07)/100</f>
        <v>-2.3940000000000001</v>
      </c>
      <c r="M44" s="331">
        <f t="shared" ref="M44" si="40">(K44+L44)/F44</f>
        <v>1.4650877192982456E-2</v>
      </c>
      <c r="N44" s="304" t="s">
        <v>555</v>
      </c>
      <c r="O44" s="324">
        <v>44795</v>
      </c>
      <c r="P44" s="243"/>
      <c r="Q44" s="259"/>
      <c r="R44" s="260" t="s">
        <v>556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316"/>
      <c r="AJ44" s="317"/>
      <c r="AK44" s="326"/>
      <c r="AL44" s="326"/>
    </row>
    <row r="45" spans="1:38" s="327" customFormat="1" ht="15" customHeight="1">
      <c r="A45" s="367">
        <v>15</v>
      </c>
      <c r="B45" s="328">
        <v>44796</v>
      </c>
      <c r="C45" s="368"/>
      <c r="D45" s="369" t="s">
        <v>177</v>
      </c>
      <c r="E45" s="323" t="s">
        <v>871</v>
      </c>
      <c r="F45" s="323">
        <v>3420</v>
      </c>
      <c r="G45" s="323">
        <v>3525</v>
      </c>
      <c r="H45" s="323">
        <v>3365</v>
      </c>
      <c r="I45" s="323" t="s">
        <v>1011</v>
      </c>
      <c r="J45" s="329" t="s">
        <v>693</v>
      </c>
      <c r="K45" s="329">
        <f>F45-H45</f>
        <v>55</v>
      </c>
      <c r="L45" s="330">
        <f>(F45*-0.07)/100</f>
        <v>-2.3940000000000001</v>
      </c>
      <c r="M45" s="331">
        <f t="shared" ref="M45" si="41">(K45+L45)/F45</f>
        <v>1.538187134502924E-2</v>
      </c>
      <c r="N45" s="304" t="s">
        <v>555</v>
      </c>
      <c r="O45" s="324">
        <v>44796</v>
      </c>
      <c r="P45" s="243"/>
      <c r="Q45" s="259"/>
      <c r="R45" s="260" t="s">
        <v>556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316"/>
      <c r="AJ45" s="317"/>
      <c r="AK45" s="326"/>
      <c r="AL45" s="326"/>
    </row>
    <row r="46" spans="1:38" s="327" customFormat="1" ht="15" customHeight="1">
      <c r="A46" s="307">
        <v>16</v>
      </c>
      <c r="B46" s="362">
        <v>44796</v>
      </c>
      <c r="C46" s="309"/>
      <c r="D46" s="310" t="s">
        <v>131</v>
      </c>
      <c r="E46" s="361" t="s">
        <v>557</v>
      </c>
      <c r="F46" s="361" t="s">
        <v>1030</v>
      </c>
      <c r="G46" s="361">
        <v>1940</v>
      </c>
      <c r="H46" s="361"/>
      <c r="I46" s="361" t="s">
        <v>1031</v>
      </c>
      <c r="J46" s="255" t="s">
        <v>558</v>
      </c>
      <c r="K46" s="255"/>
      <c r="L46" s="256"/>
      <c r="M46" s="257"/>
      <c r="N46" s="255"/>
      <c r="O46" s="221"/>
      <c r="P46" s="243"/>
      <c r="Q46" s="259"/>
      <c r="R46" s="260" t="s">
        <v>556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316"/>
      <c r="AJ46" s="317"/>
      <c r="AK46" s="326"/>
      <c r="AL46" s="326"/>
    </row>
    <row r="47" spans="1:38" s="327" customFormat="1" ht="15" customHeight="1">
      <c r="A47" s="367">
        <v>17</v>
      </c>
      <c r="B47" s="452">
        <v>44797</v>
      </c>
      <c r="C47" s="368"/>
      <c r="D47" s="369" t="s">
        <v>104</v>
      </c>
      <c r="E47" s="323" t="s">
        <v>557</v>
      </c>
      <c r="F47" s="323">
        <v>373.5</v>
      </c>
      <c r="G47" s="323">
        <v>363</v>
      </c>
      <c r="H47" s="323">
        <v>381.5</v>
      </c>
      <c r="I47" s="323" t="s">
        <v>1046</v>
      </c>
      <c r="J47" s="329" t="s">
        <v>870</v>
      </c>
      <c r="K47" s="329">
        <f t="shared" ref="K47:K48" si="42">H47-F47</f>
        <v>8</v>
      </c>
      <c r="L47" s="330">
        <f t="shared" ref="L47:L48" si="43">(F47*-0.07)/100</f>
        <v>-0.26145000000000002</v>
      </c>
      <c r="M47" s="331">
        <f t="shared" ref="M47:M49" si="44">(K47+L47)/F47</f>
        <v>2.07190093708166E-2</v>
      </c>
      <c r="N47" s="304" t="s">
        <v>555</v>
      </c>
      <c r="O47" s="324">
        <v>44797</v>
      </c>
      <c r="P47" s="243"/>
      <c r="Q47" s="259"/>
      <c r="R47" s="260" t="s">
        <v>556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316"/>
      <c r="AJ47" s="317"/>
      <c r="AK47" s="326"/>
      <c r="AL47" s="326"/>
    </row>
    <row r="48" spans="1:38" s="327" customFormat="1" ht="15" customHeight="1">
      <c r="A48" s="367">
        <v>18</v>
      </c>
      <c r="B48" s="452">
        <v>44797</v>
      </c>
      <c r="C48" s="368"/>
      <c r="D48" s="369" t="s">
        <v>825</v>
      </c>
      <c r="E48" s="323" t="s">
        <v>557</v>
      </c>
      <c r="F48" s="323">
        <v>386.5</v>
      </c>
      <c r="G48" s="323">
        <v>374</v>
      </c>
      <c r="H48" s="323">
        <v>393</v>
      </c>
      <c r="I48" s="323" t="s">
        <v>1047</v>
      </c>
      <c r="J48" s="329" t="s">
        <v>1061</v>
      </c>
      <c r="K48" s="329">
        <f t="shared" si="42"/>
        <v>6.5</v>
      </c>
      <c r="L48" s="330">
        <f t="shared" si="43"/>
        <v>-0.27055000000000001</v>
      </c>
      <c r="M48" s="331">
        <f t="shared" si="44"/>
        <v>1.6117593790426907E-2</v>
      </c>
      <c r="N48" s="304" t="s">
        <v>555</v>
      </c>
      <c r="O48" s="324">
        <v>44797</v>
      </c>
      <c r="P48" s="243"/>
      <c r="Q48" s="259"/>
      <c r="R48" s="260" t="s">
        <v>828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316"/>
      <c r="AJ48" s="317"/>
      <c r="AK48" s="326"/>
      <c r="AL48" s="326"/>
    </row>
    <row r="49" spans="1:38" s="327" customFormat="1" ht="13.5" customHeight="1">
      <c r="A49" s="367">
        <v>19</v>
      </c>
      <c r="B49" s="328">
        <v>44798</v>
      </c>
      <c r="C49" s="368"/>
      <c r="D49" s="369" t="s">
        <v>177</v>
      </c>
      <c r="E49" s="323" t="s">
        <v>871</v>
      </c>
      <c r="F49" s="323">
        <v>3435</v>
      </c>
      <c r="G49" s="323">
        <v>3540</v>
      </c>
      <c r="H49" s="323">
        <v>3395</v>
      </c>
      <c r="I49" s="323" t="s">
        <v>1011</v>
      </c>
      <c r="J49" s="329" t="s">
        <v>598</v>
      </c>
      <c r="K49" s="329">
        <f>F49-H49</f>
        <v>40</v>
      </c>
      <c r="L49" s="330">
        <f>(F49*-0.07)/100</f>
        <v>-2.4045000000000001</v>
      </c>
      <c r="M49" s="331">
        <f t="shared" si="44"/>
        <v>1.0944832605531295E-2</v>
      </c>
      <c r="N49" s="304" t="s">
        <v>555</v>
      </c>
      <c r="O49" s="324">
        <v>44798</v>
      </c>
      <c r="P49" s="243"/>
      <c r="Q49" s="259"/>
      <c r="R49" s="260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316"/>
      <c r="AJ49" s="317"/>
      <c r="AK49" s="326"/>
      <c r="AL49" s="326"/>
    </row>
    <row r="50" spans="1:38" s="327" customFormat="1" ht="13.5" customHeight="1">
      <c r="A50" s="307">
        <v>20</v>
      </c>
      <c r="B50" s="362">
        <v>44798</v>
      </c>
      <c r="C50" s="309"/>
      <c r="D50" s="310" t="s">
        <v>324</v>
      </c>
      <c r="E50" s="361" t="s">
        <v>557</v>
      </c>
      <c r="F50" s="361" t="s">
        <v>1068</v>
      </c>
      <c r="G50" s="361">
        <v>798</v>
      </c>
      <c r="H50" s="361"/>
      <c r="I50" s="361" t="s">
        <v>1069</v>
      </c>
      <c r="J50" s="255" t="s">
        <v>558</v>
      </c>
      <c r="K50" s="255"/>
      <c r="L50" s="256"/>
      <c r="M50" s="257"/>
      <c r="N50" s="255"/>
      <c r="O50" s="221"/>
      <c r="P50" s="243"/>
      <c r="Q50" s="259"/>
      <c r="R50" s="260" t="s">
        <v>556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316"/>
      <c r="AJ50" s="317"/>
      <c r="AK50" s="326"/>
      <c r="AL50" s="326"/>
    </row>
    <row r="51" spans="1:38" s="327" customFormat="1" ht="13.5" customHeight="1">
      <c r="A51" s="307">
        <v>21</v>
      </c>
      <c r="B51" s="325">
        <v>44799</v>
      </c>
      <c r="C51" s="309"/>
      <c r="D51" s="310" t="s">
        <v>154</v>
      </c>
      <c r="E51" s="361" t="s">
        <v>557</v>
      </c>
      <c r="F51" s="361" t="s">
        <v>1096</v>
      </c>
      <c r="G51" s="361">
        <v>787</v>
      </c>
      <c r="H51" s="361"/>
      <c r="I51" s="361" t="s">
        <v>1097</v>
      </c>
      <c r="J51" s="255" t="s">
        <v>558</v>
      </c>
      <c r="K51" s="255"/>
      <c r="L51" s="256"/>
      <c r="M51" s="257"/>
      <c r="N51" s="255"/>
      <c r="O51" s="221"/>
      <c r="P51" s="243"/>
      <c r="Q51" s="259"/>
      <c r="R51" s="260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316"/>
      <c r="AJ51" s="317"/>
      <c r="AK51" s="326"/>
      <c r="AL51" s="326"/>
    </row>
    <row r="52" spans="1:38" s="327" customFormat="1" ht="13.5" customHeight="1">
      <c r="A52" s="307"/>
      <c r="B52" s="325"/>
      <c r="C52" s="309"/>
      <c r="D52" s="310"/>
      <c r="E52" s="361"/>
      <c r="F52" s="361"/>
      <c r="G52" s="361"/>
      <c r="H52" s="361"/>
      <c r="I52" s="361"/>
      <c r="J52" s="255"/>
      <c r="K52" s="255"/>
      <c r="L52" s="256"/>
      <c r="M52" s="257"/>
      <c r="N52" s="255"/>
      <c r="O52" s="221"/>
      <c r="P52" s="243"/>
      <c r="Q52" s="259"/>
      <c r="R52" s="260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316"/>
      <c r="AJ52" s="317"/>
      <c r="AK52" s="326"/>
      <c r="AL52" s="326"/>
    </row>
    <row r="53" spans="1:38" s="318" customFormat="1" ht="15" customHeight="1">
      <c r="A53" s="307"/>
      <c r="B53" s="308"/>
      <c r="C53" s="309"/>
      <c r="D53" s="310"/>
      <c r="E53" s="311"/>
      <c r="F53" s="311"/>
      <c r="G53" s="311"/>
      <c r="H53" s="311"/>
      <c r="I53" s="311"/>
      <c r="J53" s="255"/>
      <c r="K53" s="255"/>
      <c r="L53" s="256"/>
      <c r="M53" s="257"/>
      <c r="N53" s="255"/>
      <c r="O53" s="278"/>
      <c r="P53" s="243"/>
      <c r="Q53" s="259"/>
      <c r="R53" s="260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316"/>
      <c r="AJ53" s="317"/>
      <c r="AK53" s="317"/>
      <c r="AL53" s="317"/>
    </row>
    <row r="54" spans="1:38" ht="15" customHeight="1">
      <c r="A54" s="262"/>
      <c r="B54" s="263"/>
      <c r="C54" s="264"/>
      <c r="D54" s="265"/>
      <c r="E54" s="266"/>
      <c r="F54" s="266"/>
      <c r="G54" s="266"/>
      <c r="H54" s="266"/>
      <c r="I54" s="266"/>
      <c r="J54" s="267"/>
      <c r="K54" s="267"/>
      <c r="L54" s="268"/>
      <c r="M54" s="269"/>
      <c r="N54" s="267"/>
      <c r="O54" s="270"/>
      <c r="P54" s="243"/>
      <c r="Q54" s="259"/>
      <c r="R54" s="260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1"/>
      <c r="AI54" s="1"/>
      <c r="AJ54" s="1"/>
      <c r="AK54" s="1"/>
      <c r="AL54" s="1"/>
    </row>
    <row r="55" spans="1:38" ht="44.25" customHeight="1">
      <c r="A55" s="111" t="s">
        <v>559</v>
      </c>
      <c r="B55" s="133"/>
      <c r="C55" s="133"/>
      <c r="D55" s="1"/>
      <c r="E55" s="6"/>
      <c r="F55" s="6"/>
      <c r="G55" s="6"/>
      <c r="H55" s="6" t="s">
        <v>571</v>
      </c>
      <c r="I55" s="6"/>
      <c r="J55" s="6"/>
      <c r="K55" s="107"/>
      <c r="L55" s="135"/>
      <c r="M55" s="107"/>
      <c r="N55" s="108"/>
      <c r="O55" s="107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254"/>
      <c r="AD55" s="254"/>
      <c r="AE55" s="254"/>
      <c r="AF55" s="254"/>
      <c r="AG55" s="254"/>
      <c r="AH55" s="254"/>
    </row>
    <row r="56" spans="1:38" ht="12.75" customHeight="1">
      <c r="A56" s="118" t="s">
        <v>560</v>
      </c>
      <c r="B56" s="111"/>
      <c r="C56" s="111"/>
      <c r="D56" s="111"/>
      <c r="E56" s="41"/>
      <c r="F56" s="119" t="s">
        <v>561</v>
      </c>
      <c r="G56" s="56"/>
      <c r="H56" s="41"/>
      <c r="I56" s="56"/>
      <c r="J56" s="6"/>
      <c r="K56" s="136"/>
      <c r="L56" s="137"/>
      <c r="M56" s="6"/>
      <c r="N56" s="101"/>
      <c r="O56" s="138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8"/>
      <c r="B57" s="111"/>
      <c r="C57" s="111"/>
      <c r="D57" s="111"/>
      <c r="E57" s="6"/>
      <c r="F57" s="119" t="s">
        <v>563</v>
      </c>
      <c r="G57" s="56"/>
      <c r="H57" s="41"/>
      <c r="I57" s="56"/>
      <c r="J57" s="6"/>
      <c r="K57" s="136"/>
      <c r="L57" s="137"/>
      <c r="M57" s="6"/>
      <c r="N57" s="101"/>
      <c r="O57" s="138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11"/>
      <c r="B58" s="111"/>
      <c r="C58" s="111"/>
      <c r="D58" s="111"/>
      <c r="E58" s="6"/>
      <c r="F58" s="6"/>
      <c r="G58" s="6"/>
      <c r="H58" s="6"/>
      <c r="I58" s="6"/>
      <c r="J58" s="124"/>
      <c r="K58" s="121"/>
      <c r="L58" s="122"/>
      <c r="M58" s="6"/>
      <c r="N58" s="125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9" t="s">
        <v>572</v>
      </c>
      <c r="B59" s="139"/>
      <c r="C59" s="139"/>
      <c r="D59" s="139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532</v>
      </c>
      <c r="C60" s="96"/>
      <c r="D60" s="97" t="s">
        <v>543</v>
      </c>
      <c r="E60" s="96" t="s">
        <v>544</v>
      </c>
      <c r="F60" s="96" t="s">
        <v>545</v>
      </c>
      <c r="G60" s="96" t="s">
        <v>565</v>
      </c>
      <c r="H60" s="96" t="s">
        <v>547</v>
      </c>
      <c r="I60" s="96" t="s">
        <v>548</v>
      </c>
      <c r="J60" s="95" t="s">
        <v>549</v>
      </c>
      <c r="K60" s="140" t="s">
        <v>573</v>
      </c>
      <c r="L60" s="98" t="s">
        <v>551</v>
      </c>
      <c r="M60" s="140" t="s">
        <v>574</v>
      </c>
      <c r="N60" s="96" t="s">
        <v>575</v>
      </c>
      <c r="O60" s="95" t="s">
        <v>553</v>
      </c>
      <c r="P60" s="97" t="s">
        <v>554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20" customFormat="1" ht="13.15" customHeight="1">
      <c r="A61" s="301">
        <v>1</v>
      </c>
      <c r="B61" s="300">
        <v>44771</v>
      </c>
      <c r="C61" s="302"/>
      <c r="D61" s="302" t="s">
        <v>881</v>
      </c>
      <c r="E61" s="301" t="s">
        <v>557</v>
      </c>
      <c r="F61" s="301">
        <v>159.35</v>
      </c>
      <c r="G61" s="301">
        <v>155</v>
      </c>
      <c r="H61" s="303">
        <v>162.30000000000001</v>
      </c>
      <c r="I61" s="303" t="s">
        <v>882</v>
      </c>
      <c r="J61" s="304" t="s">
        <v>890</v>
      </c>
      <c r="K61" s="303">
        <f t="shared" ref="K61" si="45">H61-F61</f>
        <v>2.9500000000000171</v>
      </c>
      <c r="L61" s="305">
        <f t="shared" ref="L61" si="46">(H61*N61)*0.07%</f>
        <v>426.03750000000008</v>
      </c>
      <c r="M61" s="306">
        <f t="shared" ref="M61" si="47">(K61*N61)-L61</f>
        <v>10636.462500000063</v>
      </c>
      <c r="N61" s="303">
        <v>3750</v>
      </c>
      <c r="O61" s="304" t="s">
        <v>555</v>
      </c>
      <c r="P61" s="300">
        <v>44774</v>
      </c>
      <c r="Q61" s="222"/>
      <c r="R61" s="226" t="s">
        <v>556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505">
        <v>2</v>
      </c>
      <c r="B62" s="516">
        <v>44771</v>
      </c>
      <c r="C62" s="355"/>
      <c r="D62" s="355" t="s">
        <v>883</v>
      </c>
      <c r="E62" s="354" t="s">
        <v>871</v>
      </c>
      <c r="F62" s="354">
        <v>17130</v>
      </c>
      <c r="G62" s="505">
        <v>17350</v>
      </c>
      <c r="H62" s="339">
        <v>17350</v>
      </c>
      <c r="I62" s="507">
        <v>16900</v>
      </c>
      <c r="J62" s="520" t="s">
        <v>889</v>
      </c>
      <c r="K62" s="363">
        <f>F62-H62</f>
        <v>-220</v>
      </c>
      <c r="L62" s="340">
        <f t="shared" ref="L62" si="48">(H62*N62)*0.07%</f>
        <v>607.25000000000011</v>
      </c>
      <c r="M62" s="505">
        <f>(-171.5*N62)-707</f>
        <v>-9282</v>
      </c>
      <c r="N62" s="505">
        <v>50</v>
      </c>
      <c r="O62" s="507" t="s">
        <v>567</v>
      </c>
      <c r="P62" s="509">
        <v>44774</v>
      </c>
      <c r="Q62" s="222"/>
      <c r="R62" s="226" t="s">
        <v>556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506"/>
      <c r="B63" s="517"/>
      <c r="C63" s="355"/>
      <c r="D63" s="355" t="s">
        <v>884</v>
      </c>
      <c r="E63" s="354" t="s">
        <v>871</v>
      </c>
      <c r="F63" s="354">
        <v>67.5</v>
      </c>
      <c r="G63" s="506"/>
      <c r="H63" s="339">
        <v>19</v>
      </c>
      <c r="I63" s="508"/>
      <c r="J63" s="521"/>
      <c r="K63" s="363">
        <f>F63-H63</f>
        <v>48.5</v>
      </c>
      <c r="L63" s="354">
        <v>100</v>
      </c>
      <c r="M63" s="506"/>
      <c r="N63" s="506"/>
      <c r="O63" s="508"/>
      <c r="P63" s="508"/>
      <c r="Q63" s="222"/>
      <c r="R63" s="226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23">
        <v>3</v>
      </c>
      <c r="B64" s="349">
        <v>44774</v>
      </c>
      <c r="C64" s="302"/>
      <c r="D64" s="302" t="s">
        <v>891</v>
      </c>
      <c r="E64" s="301" t="s">
        <v>557</v>
      </c>
      <c r="F64" s="301">
        <v>1581.5</v>
      </c>
      <c r="G64" s="323">
        <v>1535</v>
      </c>
      <c r="H64" s="303">
        <v>1605</v>
      </c>
      <c r="I64" s="370" t="s">
        <v>892</v>
      </c>
      <c r="J64" s="304" t="s">
        <v>922</v>
      </c>
      <c r="K64" s="303">
        <f t="shared" ref="K64" si="49">H64-F64</f>
        <v>23.5</v>
      </c>
      <c r="L64" s="305">
        <f t="shared" ref="L64" si="50">(H64*N64)*0.07%</f>
        <v>393.22500000000008</v>
      </c>
      <c r="M64" s="306">
        <f t="shared" ref="M64" si="51">(K64*N64)-L64</f>
        <v>7831.7749999999996</v>
      </c>
      <c r="N64" s="303">
        <v>350</v>
      </c>
      <c r="O64" s="304" t="s">
        <v>555</v>
      </c>
      <c r="P64" s="300">
        <v>44778</v>
      </c>
      <c r="Q64" s="222"/>
      <c r="R64" s="226" t="s">
        <v>828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01">
        <v>4</v>
      </c>
      <c r="B65" s="300">
        <v>44775</v>
      </c>
      <c r="C65" s="302"/>
      <c r="D65" s="302" t="s">
        <v>900</v>
      </c>
      <c r="E65" s="301" t="s">
        <v>557</v>
      </c>
      <c r="F65" s="301">
        <v>3050</v>
      </c>
      <c r="G65" s="301">
        <v>2995</v>
      </c>
      <c r="H65" s="303">
        <v>3080</v>
      </c>
      <c r="I65" s="303" t="s">
        <v>901</v>
      </c>
      <c r="J65" s="304" t="s">
        <v>570</v>
      </c>
      <c r="K65" s="303">
        <f t="shared" ref="K65" si="52">H65-F65</f>
        <v>30</v>
      </c>
      <c r="L65" s="305">
        <f t="shared" ref="L65" si="53">(H65*N65)*0.07%</f>
        <v>539.00000000000011</v>
      </c>
      <c r="M65" s="306">
        <f t="shared" ref="M65" si="54">(K65*N65)-L65</f>
        <v>6961</v>
      </c>
      <c r="N65" s="303">
        <v>250</v>
      </c>
      <c r="O65" s="304" t="s">
        <v>555</v>
      </c>
      <c r="P65" s="300">
        <v>44776</v>
      </c>
      <c r="Q65" s="222"/>
      <c r="R65" s="226" t="s">
        <v>556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23">
        <v>5</v>
      </c>
      <c r="B66" s="349">
        <v>44776</v>
      </c>
      <c r="C66" s="302"/>
      <c r="D66" s="302" t="s">
        <v>883</v>
      </c>
      <c r="E66" s="301" t="s">
        <v>871</v>
      </c>
      <c r="F66" s="301">
        <v>17370</v>
      </c>
      <c r="G66" s="323">
        <v>17530</v>
      </c>
      <c r="H66" s="303">
        <v>17270</v>
      </c>
      <c r="I66" s="370">
        <v>17000</v>
      </c>
      <c r="J66" s="304" t="s">
        <v>817</v>
      </c>
      <c r="K66" s="303">
        <f>F66-H66</f>
        <v>100</v>
      </c>
      <c r="L66" s="305">
        <f t="shared" ref="L66:L67" si="55">(H66*N66)*0.07%</f>
        <v>604.45000000000005</v>
      </c>
      <c r="M66" s="306">
        <f t="shared" ref="M66:M67" si="56">(K66*N66)-L66</f>
        <v>4395.55</v>
      </c>
      <c r="N66" s="303">
        <v>50</v>
      </c>
      <c r="O66" s="304" t="s">
        <v>555</v>
      </c>
      <c r="P66" s="300">
        <v>44776</v>
      </c>
      <c r="Q66" s="222"/>
      <c r="R66" s="226" t="s">
        <v>556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323">
        <v>6</v>
      </c>
      <c r="B67" s="349">
        <v>44776</v>
      </c>
      <c r="C67" s="302"/>
      <c r="D67" s="302" t="s">
        <v>903</v>
      </c>
      <c r="E67" s="301" t="s">
        <v>871</v>
      </c>
      <c r="F67" s="301">
        <v>1800</v>
      </c>
      <c r="G67" s="323">
        <v>1840</v>
      </c>
      <c r="H67" s="303">
        <v>1787.5</v>
      </c>
      <c r="I67" s="303" t="s">
        <v>904</v>
      </c>
      <c r="J67" s="304" t="s">
        <v>916</v>
      </c>
      <c r="K67" s="303">
        <f>F67-H67</f>
        <v>12.5</v>
      </c>
      <c r="L67" s="305">
        <f t="shared" si="55"/>
        <v>375.37500000000006</v>
      </c>
      <c r="M67" s="306">
        <f t="shared" si="56"/>
        <v>3374.625</v>
      </c>
      <c r="N67" s="303">
        <v>300</v>
      </c>
      <c r="O67" s="304" t="s">
        <v>555</v>
      </c>
      <c r="P67" s="300">
        <v>44777</v>
      </c>
      <c r="Q67" s="222"/>
      <c r="R67" s="226" t="s">
        <v>556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23">
        <v>7</v>
      </c>
      <c r="B68" s="349">
        <v>44776</v>
      </c>
      <c r="C68" s="302"/>
      <c r="D68" s="302" t="s">
        <v>883</v>
      </c>
      <c r="E68" s="301" t="s">
        <v>871</v>
      </c>
      <c r="F68" s="301">
        <v>17340</v>
      </c>
      <c r="G68" s="323">
        <v>17510</v>
      </c>
      <c r="H68" s="303">
        <v>17210</v>
      </c>
      <c r="I68" s="370">
        <v>17000</v>
      </c>
      <c r="J68" s="304" t="s">
        <v>912</v>
      </c>
      <c r="K68" s="303">
        <f>F68-H68</f>
        <v>130</v>
      </c>
      <c r="L68" s="305">
        <f t="shared" ref="L68:L69" si="57">(H68*N68)*0.07%</f>
        <v>602.35000000000014</v>
      </c>
      <c r="M68" s="306">
        <f t="shared" ref="M68:M69" si="58">(K68*N68)-L68</f>
        <v>5897.65</v>
      </c>
      <c r="N68" s="303">
        <v>50</v>
      </c>
      <c r="O68" s="304" t="s">
        <v>555</v>
      </c>
      <c r="P68" s="300">
        <v>44777</v>
      </c>
      <c r="Q68" s="222"/>
      <c r="R68" s="226" t="s">
        <v>556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371">
        <v>8</v>
      </c>
      <c r="B69" s="373">
        <v>44776</v>
      </c>
      <c r="C69" s="355"/>
      <c r="D69" s="355" t="s">
        <v>905</v>
      </c>
      <c r="E69" s="354" t="s">
        <v>557</v>
      </c>
      <c r="F69" s="354">
        <v>630</v>
      </c>
      <c r="G69" s="371">
        <v>615</v>
      </c>
      <c r="H69" s="339">
        <v>616</v>
      </c>
      <c r="I69" s="372" t="s">
        <v>906</v>
      </c>
      <c r="J69" s="338" t="s">
        <v>913</v>
      </c>
      <c r="K69" s="339">
        <f t="shared" ref="K69" si="59">H69-F69</f>
        <v>-14</v>
      </c>
      <c r="L69" s="340">
        <f t="shared" si="57"/>
        <v>323.40000000000003</v>
      </c>
      <c r="M69" s="341">
        <f t="shared" si="58"/>
        <v>-10823.4</v>
      </c>
      <c r="N69" s="339">
        <v>750</v>
      </c>
      <c r="O69" s="338" t="s">
        <v>567</v>
      </c>
      <c r="P69" s="342">
        <v>44777</v>
      </c>
      <c r="Q69" s="222"/>
      <c r="R69" s="226" t="s">
        <v>828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23">
        <v>9</v>
      </c>
      <c r="B70" s="349">
        <v>44776</v>
      </c>
      <c r="C70" s="302"/>
      <c r="D70" s="302" t="s">
        <v>907</v>
      </c>
      <c r="E70" s="301" t="s">
        <v>557</v>
      </c>
      <c r="F70" s="301">
        <v>2380</v>
      </c>
      <c r="G70" s="323">
        <v>2340</v>
      </c>
      <c r="H70" s="303">
        <v>2415</v>
      </c>
      <c r="I70" s="370" t="s">
        <v>908</v>
      </c>
      <c r="J70" s="304" t="s">
        <v>879</v>
      </c>
      <c r="K70" s="303">
        <f t="shared" ref="K70" si="60">H70-F70</f>
        <v>35</v>
      </c>
      <c r="L70" s="305">
        <f t="shared" ref="L70:L71" si="61">(H70*N70)*0.07%</f>
        <v>507.15000000000009</v>
      </c>
      <c r="M70" s="306">
        <f t="shared" ref="M70:M71" si="62">(K70*N70)-L70</f>
        <v>9992.85</v>
      </c>
      <c r="N70" s="303">
        <v>300</v>
      </c>
      <c r="O70" s="304" t="s">
        <v>555</v>
      </c>
      <c r="P70" s="300">
        <v>44777</v>
      </c>
      <c r="Q70" s="222"/>
      <c r="R70" s="226" t="s">
        <v>556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85">
        <v>10</v>
      </c>
      <c r="B71" s="387">
        <v>44777</v>
      </c>
      <c r="C71" s="355"/>
      <c r="D71" s="355" t="s">
        <v>883</v>
      </c>
      <c r="E71" s="354" t="s">
        <v>871</v>
      </c>
      <c r="F71" s="354">
        <v>17375</v>
      </c>
      <c r="G71" s="385">
        <v>17530</v>
      </c>
      <c r="H71" s="339">
        <v>17530</v>
      </c>
      <c r="I71" s="386">
        <v>17000</v>
      </c>
      <c r="J71" s="338" t="s">
        <v>928</v>
      </c>
      <c r="K71" s="339">
        <f>F71-H71</f>
        <v>-155</v>
      </c>
      <c r="L71" s="340">
        <f t="shared" si="61"/>
        <v>613.55000000000007</v>
      </c>
      <c r="M71" s="341">
        <f t="shared" si="62"/>
        <v>-8363.5499999999993</v>
      </c>
      <c r="N71" s="339">
        <v>50</v>
      </c>
      <c r="O71" s="338" t="s">
        <v>567</v>
      </c>
      <c r="P71" s="342">
        <v>44781</v>
      </c>
      <c r="Q71" s="222"/>
      <c r="R71" s="226" t="s">
        <v>556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385">
        <v>11</v>
      </c>
      <c r="B72" s="387">
        <v>44781</v>
      </c>
      <c r="C72" s="355"/>
      <c r="D72" s="355" t="s">
        <v>929</v>
      </c>
      <c r="E72" s="354" t="s">
        <v>871</v>
      </c>
      <c r="F72" s="354">
        <v>733</v>
      </c>
      <c r="G72" s="385">
        <v>743</v>
      </c>
      <c r="H72" s="339">
        <v>743</v>
      </c>
      <c r="I72" s="386" t="s">
        <v>930</v>
      </c>
      <c r="J72" s="338" t="s">
        <v>931</v>
      </c>
      <c r="K72" s="339">
        <f>F72-H72</f>
        <v>-10</v>
      </c>
      <c r="L72" s="340">
        <f t="shared" ref="L72" si="63">(H72*N72)*0.07%</f>
        <v>624.12000000000012</v>
      </c>
      <c r="M72" s="341">
        <f t="shared" ref="M72" si="64">(K72*N72)-L72</f>
        <v>-12624.12</v>
      </c>
      <c r="N72" s="339">
        <v>1200</v>
      </c>
      <c r="O72" s="338" t="s">
        <v>567</v>
      </c>
      <c r="P72" s="342">
        <v>44781</v>
      </c>
      <c r="Q72" s="222"/>
      <c r="R72" s="226" t="s">
        <v>556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420">
        <v>12</v>
      </c>
      <c r="B73" s="422">
        <v>44781</v>
      </c>
      <c r="C73" s="355"/>
      <c r="D73" s="355" t="s">
        <v>932</v>
      </c>
      <c r="E73" s="354" t="s">
        <v>871</v>
      </c>
      <c r="F73" s="354">
        <v>955</v>
      </c>
      <c r="G73" s="420">
        <v>973</v>
      </c>
      <c r="H73" s="339">
        <v>969.5</v>
      </c>
      <c r="I73" s="421" t="s">
        <v>933</v>
      </c>
      <c r="J73" s="338" t="s">
        <v>979</v>
      </c>
      <c r="K73" s="339">
        <f>F73-H73</f>
        <v>-14.5</v>
      </c>
      <c r="L73" s="340">
        <f t="shared" ref="L73" si="65">(H73*N73)*0.07%</f>
        <v>475.05500000000006</v>
      </c>
      <c r="M73" s="341">
        <f t="shared" ref="M73" si="66">(K73*N73)-L73</f>
        <v>-10625.055</v>
      </c>
      <c r="N73" s="339">
        <v>700</v>
      </c>
      <c r="O73" s="338" t="s">
        <v>567</v>
      </c>
      <c r="P73" s="342">
        <v>44790</v>
      </c>
      <c r="Q73" s="222"/>
      <c r="R73" s="226" t="s">
        <v>556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323">
        <v>13</v>
      </c>
      <c r="B74" s="349">
        <v>44781</v>
      </c>
      <c r="C74" s="302"/>
      <c r="D74" s="302" t="s">
        <v>891</v>
      </c>
      <c r="E74" s="301" t="s">
        <v>557</v>
      </c>
      <c r="F74" s="301">
        <v>1600</v>
      </c>
      <c r="G74" s="323">
        <v>1563</v>
      </c>
      <c r="H74" s="323">
        <v>1622.5</v>
      </c>
      <c r="I74" s="370" t="s">
        <v>934</v>
      </c>
      <c r="J74" s="304" t="s">
        <v>869</v>
      </c>
      <c r="K74" s="303">
        <f t="shared" ref="K74:K75" si="67">H74-F74</f>
        <v>22.5</v>
      </c>
      <c r="L74" s="305">
        <f t="shared" ref="L74:L75" si="68">(H74*N74)*0.07%</f>
        <v>397.51250000000005</v>
      </c>
      <c r="M74" s="306">
        <f t="shared" ref="M74:M75" si="69">(K74*N74)-L74</f>
        <v>7477.4875000000002</v>
      </c>
      <c r="N74" s="303">
        <v>350</v>
      </c>
      <c r="O74" s="304" t="s">
        <v>555</v>
      </c>
      <c r="P74" s="300">
        <v>44783</v>
      </c>
      <c r="Q74" s="222"/>
      <c r="R74" s="226" t="s">
        <v>828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443">
        <v>14</v>
      </c>
      <c r="B75" s="445">
        <v>44783</v>
      </c>
      <c r="C75" s="355"/>
      <c r="D75" s="355" t="s">
        <v>891</v>
      </c>
      <c r="E75" s="354" t="s">
        <v>557</v>
      </c>
      <c r="F75" s="354">
        <v>1594.5</v>
      </c>
      <c r="G75" s="443">
        <v>1557</v>
      </c>
      <c r="H75" s="339">
        <v>1557</v>
      </c>
      <c r="I75" s="444" t="s">
        <v>892</v>
      </c>
      <c r="J75" s="338" t="s">
        <v>986</v>
      </c>
      <c r="K75" s="339">
        <f t="shared" si="67"/>
        <v>-37.5</v>
      </c>
      <c r="L75" s="340">
        <f t="shared" si="68"/>
        <v>381.46500000000003</v>
      </c>
      <c r="M75" s="341">
        <f t="shared" si="69"/>
        <v>-13506.465</v>
      </c>
      <c r="N75" s="339">
        <v>350</v>
      </c>
      <c r="O75" s="338" t="s">
        <v>567</v>
      </c>
      <c r="P75" s="342">
        <v>44795</v>
      </c>
      <c r="Q75" s="222"/>
      <c r="R75" s="226" t="s">
        <v>828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23">
        <v>15</v>
      </c>
      <c r="B76" s="349">
        <v>44783</v>
      </c>
      <c r="C76" s="302"/>
      <c r="D76" s="302" t="s">
        <v>935</v>
      </c>
      <c r="E76" s="301" t="s">
        <v>557</v>
      </c>
      <c r="F76" s="301">
        <v>374</v>
      </c>
      <c r="G76" s="323">
        <v>365</v>
      </c>
      <c r="H76" s="303">
        <v>380</v>
      </c>
      <c r="I76" s="303" t="s">
        <v>936</v>
      </c>
      <c r="J76" s="304" t="s">
        <v>949</v>
      </c>
      <c r="K76" s="303">
        <f t="shared" ref="K76" si="70">H76-F76</f>
        <v>6</v>
      </c>
      <c r="L76" s="305">
        <f t="shared" ref="L76:L78" si="71">(H76*N76)*0.07%</f>
        <v>399.00000000000006</v>
      </c>
      <c r="M76" s="306">
        <f t="shared" ref="M76:M78" si="72">(K76*N76)-L76</f>
        <v>8601</v>
      </c>
      <c r="N76" s="303">
        <v>1500</v>
      </c>
      <c r="O76" s="304" t="s">
        <v>555</v>
      </c>
      <c r="P76" s="300">
        <v>44785</v>
      </c>
      <c r="Q76" s="222"/>
      <c r="R76" s="226" t="s">
        <v>828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23">
        <v>16</v>
      </c>
      <c r="B77" s="349">
        <v>44784</v>
      </c>
      <c r="C77" s="302"/>
      <c r="D77" s="302" t="s">
        <v>940</v>
      </c>
      <c r="E77" s="301" t="s">
        <v>871</v>
      </c>
      <c r="F77" s="301">
        <v>714</v>
      </c>
      <c r="G77" s="323">
        <v>726</v>
      </c>
      <c r="H77" s="303">
        <v>705.5</v>
      </c>
      <c r="I77" s="303" t="s">
        <v>941</v>
      </c>
      <c r="J77" s="304" t="s">
        <v>963</v>
      </c>
      <c r="K77" s="303">
        <f>F77-H77</f>
        <v>8.5</v>
      </c>
      <c r="L77" s="305">
        <f t="shared" si="71"/>
        <v>469.15750000000008</v>
      </c>
      <c r="M77" s="306">
        <f t="shared" si="72"/>
        <v>7605.8424999999997</v>
      </c>
      <c r="N77" s="303">
        <v>950</v>
      </c>
      <c r="O77" s="304" t="s">
        <v>555</v>
      </c>
      <c r="P77" s="300">
        <v>44789</v>
      </c>
      <c r="Q77" s="222"/>
      <c r="R77" s="226" t="s">
        <v>556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420">
        <v>17</v>
      </c>
      <c r="B78" s="422">
        <v>44789</v>
      </c>
      <c r="C78" s="355"/>
      <c r="D78" s="355" t="s">
        <v>883</v>
      </c>
      <c r="E78" s="354" t="s">
        <v>871</v>
      </c>
      <c r="F78" s="354">
        <v>17790</v>
      </c>
      <c r="G78" s="420">
        <v>17930</v>
      </c>
      <c r="H78" s="339">
        <v>17930</v>
      </c>
      <c r="I78" s="339" t="s">
        <v>957</v>
      </c>
      <c r="J78" s="338" t="s">
        <v>980</v>
      </c>
      <c r="K78" s="339">
        <f>F78-H78</f>
        <v>-140</v>
      </c>
      <c r="L78" s="340">
        <f t="shared" si="71"/>
        <v>627.55000000000007</v>
      </c>
      <c r="M78" s="341">
        <f t="shared" si="72"/>
        <v>-7627.55</v>
      </c>
      <c r="N78" s="339">
        <v>50</v>
      </c>
      <c r="O78" s="338" t="s">
        <v>567</v>
      </c>
      <c r="P78" s="342">
        <v>44790</v>
      </c>
      <c r="Q78" s="222"/>
      <c r="R78" s="226" t="s">
        <v>556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3">
        <v>18</v>
      </c>
      <c r="B79" s="349">
        <v>44789</v>
      </c>
      <c r="C79" s="302"/>
      <c r="D79" s="302" t="s">
        <v>961</v>
      </c>
      <c r="E79" s="301" t="s">
        <v>557</v>
      </c>
      <c r="F79" s="301">
        <v>796</v>
      </c>
      <c r="G79" s="323">
        <v>776</v>
      </c>
      <c r="H79" s="303">
        <v>809</v>
      </c>
      <c r="I79" s="303" t="s">
        <v>962</v>
      </c>
      <c r="J79" s="304" t="s">
        <v>964</v>
      </c>
      <c r="K79" s="303">
        <f t="shared" ref="K79" si="73">H79-F79</f>
        <v>13</v>
      </c>
      <c r="L79" s="305">
        <f t="shared" ref="L79" si="74">(H79*N79)*0.07%</f>
        <v>353.93750000000006</v>
      </c>
      <c r="M79" s="306">
        <f t="shared" ref="M79" si="75">(K79*N79)-L79</f>
        <v>7771.0625</v>
      </c>
      <c r="N79" s="303">
        <v>625</v>
      </c>
      <c r="O79" s="304" t="s">
        <v>555</v>
      </c>
      <c r="P79" s="300">
        <v>44789</v>
      </c>
      <c r="Q79" s="222"/>
      <c r="R79" s="226" t="s">
        <v>828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3">
        <v>19</v>
      </c>
      <c r="B80" s="349">
        <v>44789</v>
      </c>
      <c r="C80" s="302"/>
      <c r="D80" s="302" t="s">
        <v>965</v>
      </c>
      <c r="E80" s="301" t="s">
        <v>557</v>
      </c>
      <c r="F80" s="301">
        <v>386</v>
      </c>
      <c r="G80" s="323">
        <v>377</v>
      </c>
      <c r="H80" s="303">
        <v>394</v>
      </c>
      <c r="I80" s="303" t="s">
        <v>966</v>
      </c>
      <c r="J80" s="304" t="s">
        <v>870</v>
      </c>
      <c r="K80" s="303">
        <f t="shared" ref="K80:K81" si="76">H80-F80</f>
        <v>8</v>
      </c>
      <c r="L80" s="305">
        <f t="shared" ref="L80:L81" si="77">(H80*N80)*0.07%</f>
        <v>317.17000000000007</v>
      </c>
      <c r="M80" s="306">
        <f t="shared" ref="M80:M81" si="78">(K80*N80)-L80</f>
        <v>8882.83</v>
      </c>
      <c r="N80" s="303">
        <v>1150</v>
      </c>
      <c r="O80" s="304" t="s">
        <v>555</v>
      </c>
      <c r="P80" s="300">
        <v>44790</v>
      </c>
      <c r="Q80" s="222"/>
      <c r="R80" s="226" t="s">
        <v>556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323">
        <v>20</v>
      </c>
      <c r="B81" s="349">
        <v>44789</v>
      </c>
      <c r="C81" s="302"/>
      <c r="D81" s="302" t="s">
        <v>967</v>
      </c>
      <c r="E81" s="301" t="s">
        <v>557</v>
      </c>
      <c r="F81" s="301">
        <v>244.5</v>
      </c>
      <c r="G81" s="323">
        <v>239</v>
      </c>
      <c r="H81" s="303">
        <v>248.5</v>
      </c>
      <c r="I81" s="303" t="s">
        <v>968</v>
      </c>
      <c r="J81" s="304" t="s">
        <v>987</v>
      </c>
      <c r="K81" s="303">
        <f t="shared" si="76"/>
        <v>4</v>
      </c>
      <c r="L81" s="305">
        <f t="shared" si="77"/>
        <v>434.87500000000006</v>
      </c>
      <c r="M81" s="306">
        <f t="shared" si="78"/>
        <v>9565.125</v>
      </c>
      <c r="N81" s="303">
        <v>2500</v>
      </c>
      <c r="O81" s="304" t="s">
        <v>555</v>
      </c>
      <c r="P81" s="300">
        <v>44791</v>
      </c>
      <c r="Q81" s="222"/>
      <c r="R81" s="226" t="s">
        <v>556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428">
        <v>21</v>
      </c>
      <c r="B82" s="429">
        <v>44789</v>
      </c>
      <c r="C82" s="355"/>
      <c r="D82" s="355" t="s">
        <v>969</v>
      </c>
      <c r="E82" s="354" t="s">
        <v>557</v>
      </c>
      <c r="F82" s="354">
        <v>1265</v>
      </c>
      <c r="G82" s="428">
        <v>1245</v>
      </c>
      <c r="H82" s="339">
        <v>1245</v>
      </c>
      <c r="I82" s="339" t="s">
        <v>970</v>
      </c>
      <c r="J82" s="338" t="s">
        <v>986</v>
      </c>
      <c r="K82" s="339">
        <f t="shared" ref="K82" si="79">H82-F82</f>
        <v>-20</v>
      </c>
      <c r="L82" s="340">
        <f t="shared" ref="L82" si="80">(H82*N82)*0.07%</f>
        <v>522.90000000000009</v>
      </c>
      <c r="M82" s="341">
        <f t="shared" ref="M82" si="81">(K82*N82)-L82</f>
        <v>-12522.9</v>
      </c>
      <c r="N82" s="339">
        <v>600</v>
      </c>
      <c r="O82" s="338" t="s">
        <v>567</v>
      </c>
      <c r="P82" s="342">
        <v>44791</v>
      </c>
      <c r="Q82" s="222"/>
      <c r="R82" s="226" t="s">
        <v>828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23">
        <v>22</v>
      </c>
      <c r="B83" s="349">
        <v>44790</v>
      </c>
      <c r="C83" s="302"/>
      <c r="D83" s="302" t="s">
        <v>876</v>
      </c>
      <c r="E83" s="301" t="s">
        <v>557</v>
      </c>
      <c r="F83" s="301">
        <v>2370</v>
      </c>
      <c r="G83" s="323">
        <v>2300</v>
      </c>
      <c r="H83" s="303">
        <v>2410</v>
      </c>
      <c r="I83" s="303" t="s">
        <v>981</v>
      </c>
      <c r="J83" s="304" t="s">
        <v>598</v>
      </c>
      <c r="K83" s="303">
        <f t="shared" ref="K83" si="82">H83-F83</f>
        <v>40</v>
      </c>
      <c r="L83" s="305">
        <f t="shared" ref="L83" si="83">(H83*N83)*0.07%</f>
        <v>295.22500000000002</v>
      </c>
      <c r="M83" s="306">
        <f t="shared" ref="M83" si="84">(K83*N83)-L83</f>
        <v>6704.7749999999996</v>
      </c>
      <c r="N83" s="303">
        <v>175</v>
      </c>
      <c r="O83" s="304" t="s">
        <v>555</v>
      </c>
      <c r="P83" s="300">
        <v>44790</v>
      </c>
      <c r="Q83" s="222"/>
      <c r="R83" s="226" t="s">
        <v>828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3">
        <v>23</v>
      </c>
      <c r="B84" s="349">
        <v>44790</v>
      </c>
      <c r="C84" s="302"/>
      <c r="D84" s="302" t="s">
        <v>982</v>
      </c>
      <c r="E84" s="301" t="s">
        <v>557</v>
      </c>
      <c r="F84" s="301">
        <v>3885</v>
      </c>
      <c r="G84" s="323">
        <v>3815</v>
      </c>
      <c r="H84" s="303">
        <v>3945</v>
      </c>
      <c r="I84" s="303" t="s">
        <v>983</v>
      </c>
      <c r="J84" s="304" t="s">
        <v>763</v>
      </c>
      <c r="K84" s="303">
        <f t="shared" ref="K84:K85" si="85">H84-F84</f>
        <v>60</v>
      </c>
      <c r="L84" s="305">
        <f t="shared" ref="L84:L85" si="86">(H84*N84)*0.07%</f>
        <v>414.22500000000008</v>
      </c>
      <c r="M84" s="306">
        <f t="shared" ref="M84:M85" si="87">(K84*N84)-L84</f>
        <v>8585.7749999999996</v>
      </c>
      <c r="N84" s="303">
        <v>150</v>
      </c>
      <c r="O84" s="304" t="s">
        <v>555</v>
      </c>
      <c r="P84" s="300">
        <v>44790</v>
      </c>
      <c r="Q84" s="222"/>
      <c r="R84" s="226" t="s">
        <v>556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23">
        <v>24</v>
      </c>
      <c r="B85" s="349">
        <v>44791</v>
      </c>
      <c r="C85" s="302"/>
      <c r="D85" s="302" t="s">
        <v>876</v>
      </c>
      <c r="E85" s="301" t="s">
        <v>557</v>
      </c>
      <c r="F85" s="301">
        <v>2365</v>
      </c>
      <c r="G85" s="323">
        <v>2300</v>
      </c>
      <c r="H85" s="303">
        <v>2415</v>
      </c>
      <c r="I85" s="303" t="s">
        <v>981</v>
      </c>
      <c r="J85" s="304" t="s">
        <v>878</v>
      </c>
      <c r="K85" s="303">
        <f t="shared" si="85"/>
        <v>50</v>
      </c>
      <c r="L85" s="305">
        <f t="shared" si="86"/>
        <v>295.83750000000003</v>
      </c>
      <c r="M85" s="306">
        <f t="shared" si="87"/>
        <v>8454.1625000000004</v>
      </c>
      <c r="N85" s="303">
        <v>175</v>
      </c>
      <c r="O85" s="304" t="s">
        <v>555</v>
      </c>
      <c r="P85" s="300">
        <v>44791</v>
      </c>
      <c r="Q85" s="222"/>
      <c r="R85" s="226" t="s">
        <v>828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3">
        <v>25</v>
      </c>
      <c r="B86" s="349">
        <v>44791</v>
      </c>
      <c r="C86" s="302"/>
      <c r="D86" s="302" t="s">
        <v>982</v>
      </c>
      <c r="E86" s="301" t="s">
        <v>557</v>
      </c>
      <c r="F86" s="301">
        <v>3840</v>
      </c>
      <c r="G86" s="323">
        <v>3770</v>
      </c>
      <c r="H86" s="303">
        <v>3922.5</v>
      </c>
      <c r="I86" s="303" t="s">
        <v>999</v>
      </c>
      <c r="J86" s="304" t="s">
        <v>818</v>
      </c>
      <c r="K86" s="303">
        <f t="shared" ref="K86" si="88">H86-F86</f>
        <v>82.5</v>
      </c>
      <c r="L86" s="305">
        <f t="shared" ref="L86" si="89">(H86*N86)*0.07%</f>
        <v>411.86250000000007</v>
      </c>
      <c r="M86" s="306">
        <f t="shared" ref="M86" si="90">(K86*N86)-L86</f>
        <v>11963.137500000001</v>
      </c>
      <c r="N86" s="303">
        <v>150</v>
      </c>
      <c r="O86" s="304" t="s">
        <v>555</v>
      </c>
      <c r="P86" s="300">
        <v>44792</v>
      </c>
      <c r="Q86" s="222"/>
      <c r="R86" s="226" t="s">
        <v>556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435">
        <v>26</v>
      </c>
      <c r="B87" s="437">
        <v>44791</v>
      </c>
      <c r="C87" s="355"/>
      <c r="D87" s="355" t="s">
        <v>1000</v>
      </c>
      <c r="E87" s="354" t="s">
        <v>557</v>
      </c>
      <c r="F87" s="354">
        <v>761</v>
      </c>
      <c r="G87" s="435">
        <v>748</v>
      </c>
      <c r="H87" s="339">
        <v>748</v>
      </c>
      <c r="I87" s="339" t="s">
        <v>1001</v>
      </c>
      <c r="J87" s="338" t="s">
        <v>873</v>
      </c>
      <c r="K87" s="339">
        <f t="shared" ref="K87" si="91">H87-F87</f>
        <v>-13</v>
      </c>
      <c r="L87" s="340">
        <f t="shared" ref="L87" si="92">(H87*N87)*0.07%</f>
        <v>523.6</v>
      </c>
      <c r="M87" s="341">
        <f t="shared" ref="M87" si="93">(K87*N87)-L87</f>
        <v>-13523.6</v>
      </c>
      <c r="N87" s="339">
        <v>1000</v>
      </c>
      <c r="O87" s="338" t="s">
        <v>567</v>
      </c>
      <c r="P87" s="342">
        <v>44792</v>
      </c>
      <c r="Q87" s="222"/>
      <c r="R87" s="226" t="s">
        <v>828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446">
        <v>27</v>
      </c>
      <c r="B88" s="447">
        <v>44792</v>
      </c>
      <c r="C88" s="357"/>
      <c r="D88" s="357" t="s">
        <v>1009</v>
      </c>
      <c r="E88" s="356" t="s">
        <v>557</v>
      </c>
      <c r="F88" s="356">
        <v>2630</v>
      </c>
      <c r="G88" s="446">
        <v>2580</v>
      </c>
      <c r="H88" s="345">
        <v>2630</v>
      </c>
      <c r="I88" s="345" t="s">
        <v>1010</v>
      </c>
      <c r="J88" s="344" t="s">
        <v>1013</v>
      </c>
      <c r="K88" s="345">
        <f t="shared" ref="K88:K89" si="94">H88-F88</f>
        <v>0</v>
      </c>
      <c r="L88" s="346">
        <f t="shared" ref="L88:L89" si="95">(H88*N88)*0.07%</f>
        <v>460.25000000000006</v>
      </c>
      <c r="M88" s="347">
        <f t="shared" ref="M88:M89" si="96">(K88*N88)-L88</f>
        <v>-460.25000000000006</v>
      </c>
      <c r="N88" s="345">
        <v>250</v>
      </c>
      <c r="O88" s="344" t="s">
        <v>676</v>
      </c>
      <c r="P88" s="348">
        <v>44795</v>
      </c>
      <c r="Q88" s="222"/>
      <c r="R88" s="226" t="s">
        <v>556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449">
        <v>28</v>
      </c>
      <c r="B89" s="450">
        <v>44795</v>
      </c>
      <c r="C89" s="355"/>
      <c r="D89" s="355" t="s">
        <v>982</v>
      </c>
      <c r="E89" s="354" t="s">
        <v>557</v>
      </c>
      <c r="F89" s="354">
        <v>3775</v>
      </c>
      <c r="G89" s="449">
        <v>3700</v>
      </c>
      <c r="H89" s="339">
        <v>3700</v>
      </c>
      <c r="I89" s="339" t="s">
        <v>867</v>
      </c>
      <c r="J89" s="338" t="s">
        <v>911</v>
      </c>
      <c r="K89" s="339">
        <f t="shared" si="94"/>
        <v>-75</v>
      </c>
      <c r="L89" s="340">
        <f t="shared" si="95"/>
        <v>388.50000000000006</v>
      </c>
      <c r="M89" s="341">
        <f t="shared" si="96"/>
        <v>-11638.5</v>
      </c>
      <c r="N89" s="339">
        <v>150</v>
      </c>
      <c r="O89" s="338" t="s">
        <v>567</v>
      </c>
      <c r="P89" s="342">
        <v>44796</v>
      </c>
      <c r="Q89" s="222"/>
      <c r="R89" s="226" t="s">
        <v>828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462">
        <v>29</v>
      </c>
      <c r="B90" s="463">
        <v>44796</v>
      </c>
      <c r="C90" s="355"/>
      <c r="D90" s="355" t="s">
        <v>1033</v>
      </c>
      <c r="E90" s="354" t="s">
        <v>557</v>
      </c>
      <c r="F90" s="354">
        <v>2130</v>
      </c>
      <c r="G90" s="462">
        <v>2088</v>
      </c>
      <c r="H90" s="339">
        <v>2088</v>
      </c>
      <c r="I90" s="339" t="s">
        <v>1034</v>
      </c>
      <c r="J90" s="338" t="s">
        <v>1070</v>
      </c>
      <c r="K90" s="339">
        <f t="shared" ref="K90" si="97">H90-F90</f>
        <v>-42</v>
      </c>
      <c r="L90" s="340">
        <f t="shared" ref="L90" si="98">(H90*N90)*0.07%</f>
        <v>438.48000000000008</v>
      </c>
      <c r="M90" s="341">
        <f t="shared" ref="M90" si="99">(K90*N90)-L90</f>
        <v>-13038.48</v>
      </c>
      <c r="N90" s="339">
        <v>300</v>
      </c>
      <c r="O90" s="338" t="s">
        <v>567</v>
      </c>
      <c r="P90" s="342">
        <v>44798</v>
      </c>
      <c r="Q90" s="222"/>
      <c r="R90" s="226" t="s">
        <v>556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449">
        <v>30</v>
      </c>
      <c r="B91" s="450">
        <v>44796</v>
      </c>
      <c r="C91" s="355"/>
      <c r="D91" s="355" t="s">
        <v>1035</v>
      </c>
      <c r="E91" s="354" t="s">
        <v>557</v>
      </c>
      <c r="F91" s="354">
        <v>259</v>
      </c>
      <c r="G91" s="449">
        <v>254</v>
      </c>
      <c r="H91" s="339">
        <v>254.5</v>
      </c>
      <c r="I91" s="339" t="s">
        <v>1036</v>
      </c>
      <c r="J91" s="338" t="s">
        <v>995</v>
      </c>
      <c r="K91" s="339">
        <f t="shared" ref="K91:K92" si="100">H91-F91</f>
        <v>-4.5</v>
      </c>
      <c r="L91" s="340">
        <f t="shared" ref="L91:L92" si="101">(H91*N91)*0.07%</f>
        <v>534.45000000000005</v>
      </c>
      <c r="M91" s="341">
        <f t="shared" ref="M91:M92" si="102">(K91*N91)-L91</f>
        <v>-14034.45</v>
      </c>
      <c r="N91" s="339">
        <v>3000</v>
      </c>
      <c r="O91" s="338" t="s">
        <v>567</v>
      </c>
      <c r="P91" s="342">
        <v>44796</v>
      </c>
      <c r="Q91" s="222"/>
      <c r="R91" s="226" t="s">
        <v>556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3">
        <v>31</v>
      </c>
      <c r="B92" s="451">
        <v>44796</v>
      </c>
      <c r="C92" s="302"/>
      <c r="D92" s="302" t="s">
        <v>1037</v>
      </c>
      <c r="E92" s="301" t="s">
        <v>557</v>
      </c>
      <c r="F92" s="301">
        <v>239.5</v>
      </c>
      <c r="G92" s="323">
        <v>234.5</v>
      </c>
      <c r="H92" s="303">
        <v>243.85</v>
      </c>
      <c r="I92" s="303" t="s">
        <v>1038</v>
      </c>
      <c r="J92" s="304" t="s">
        <v>1039</v>
      </c>
      <c r="K92" s="303">
        <f t="shared" si="100"/>
        <v>4.3499999999999943</v>
      </c>
      <c r="L92" s="305">
        <f t="shared" si="101"/>
        <v>426.73750000000007</v>
      </c>
      <c r="M92" s="306">
        <f t="shared" si="102"/>
        <v>10448.262499999986</v>
      </c>
      <c r="N92" s="303">
        <v>2500</v>
      </c>
      <c r="O92" s="304" t="s">
        <v>555</v>
      </c>
      <c r="P92" s="300">
        <v>44796</v>
      </c>
      <c r="Q92" s="222"/>
      <c r="R92" s="226" t="s">
        <v>828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3">
        <v>32</v>
      </c>
      <c r="B93" s="300">
        <v>44797</v>
      </c>
      <c r="C93" s="302"/>
      <c r="D93" s="302" t="s">
        <v>1048</v>
      </c>
      <c r="E93" s="301" t="s">
        <v>557</v>
      </c>
      <c r="F93" s="301">
        <v>726</v>
      </c>
      <c r="G93" s="323">
        <v>714</v>
      </c>
      <c r="H93" s="303">
        <v>737.5</v>
      </c>
      <c r="I93" s="303" t="s">
        <v>1049</v>
      </c>
      <c r="J93" s="304" t="s">
        <v>1053</v>
      </c>
      <c r="K93" s="303">
        <f t="shared" ref="K93:K94" si="103">H93-F93</f>
        <v>11.5</v>
      </c>
      <c r="L93" s="305">
        <f t="shared" ref="L93:L94" si="104">(H93*N93)*0.07%</f>
        <v>490.43750000000006</v>
      </c>
      <c r="M93" s="306">
        <f t="shared" ref="M93:M94" si="105">(K93*N93)-L93</f>
        <v>10434.5625</v>
      </c>
      <c r="N93" s="303">
        <v>950</v>
      </c>
      <c r="O93" s="304" t="s">
        <v>555</v>
      </c>
      <c r="P93" s="300">
        <v>44797</v>
      </c>
      <c r="Q93" s="222"/>
      <c r="R93" s="226" t="s">
        <v>556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23">
        <v>33</v>
      </c>
      <c r="B94" s="300">
        <v>44797</v>
      </c>
      <c r="C94" s="302"/>
      <c r="D94" s="302" t="s">
        <v>1050</v>
      </c>
      <c r="E94" s="301" t="s">
        <v>557</v>
      </c>
      <c r="F94" s="301">
        <v>521</v>
      </c>
      <c r="G94" s="323">
        <v>513</v>
      </c>
      <c r="H94" s="303">
        <v>527</v>
      </c>
      <c r="I94" s="303" t="s">
        <v>1051</v>
      </c>
      <c r="J94" s="304" t="s">
        <v>1052</v>
      </c>
      <c r="K94" s="303">
        <f t="shared" si="103"/>
        <v>6</v>
      </c>
      <c r="L94" s="305">
        <f t="shared" si="104"/>
        <v>553.35000000000014</v>
      </c>
      <c r="M94" s="306">
        <f t="shared" si="105"/>
        <v>8446.65</v>
      </c>
      <c r="N94" s="303">
        <v>1500</v>
      </c>
      <c r="O94" s="304" t="s">
        <v>555</v>
      </c>
      <c r="P94" s="300">
        <v>44798</v>
      </c>
      <c r="Q94" s="222"/>
      <c r="R94" s="226" t="s">
        <v>556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23">
        <v>34</v>
      </c>
      <c r="B95" s="300">
        <v>44797</v>
      </c>
      <c r="C95" s="302"/>
      <c r="D95" s="302" t="s">
        <v>1048</v>
      </c>
      <c r="E95" s="301" t="s">
        <v>557</v>
      </c>
      <c r="F95" s="301">
        <v>725</v>
      </c>
      <c r="G95" s="323">
        <v>713</v>
      </c>
      <c r="H95" s="303">
        <v>735</v>
      </c>
      <c r="I95" s="303" t="s">
        <v>1049</v>
      </c>
      <c r="J95" s="304" t="s">
        <v>1052</v>
      </c>
      <c r="K95" s="303">
        <f t="shared" ref="K95:K96" si="106">H95-F95</f>
        <v>10</v>
      </c>
      <c r="L95" s="305">
        <f t="shared" ref="L95:L96" si="107">(H95*N95)*0.07%</f>
        <v>488.77500000000009</v>
      </c>
      <c r="M95" s="306">
        <f t="shared" ref="M95:M96" si="108">(K95*N95)-L95</f>
        <v>9011.2250000000004</v>
      </c>
      <c r="N95" s="303">
        <v>950</v>
      </c>
      <c r="O95" s="304" t="s">
        <v>555</v>
      </c>
      <c r="P95" s="300">
        <v>44797</v>
      </c>
      <c r="Q95" s="222"/>
      <c r="R95" s="226" t="s">
        <v>556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3.15" customHeight="1">
      <c r="A96" s="323">
        <v>35</v>
      </c>
      <c r="B96" s="300">
        <v>44797</v>
      </c>
      <c r="C96" s="302"/>
      <c r="D96" s="302" t="s">
        <v>1037</v>
      </c>
      <c r="E96" s="301" t="s">
        <v>557</v>
      </c>
      <c r="F96" s="301">
        <v>240</v>
      </c>
      <c r="G96" s="323">
        <v>234.5</v>
      </c>
      <c r="H96" s="303">
        <v>244.5</v>
      </c>
      <c r="I96" s="303" t="s">
        <v>1038</v>
      </c>
      <c r="J96" s="304" t="s">
        <v>1104</v>
      </c>
      <c r="K96" s="303">
        <f t="shared" si="106"/>
        <v>4.5</v>
      </c>
      <c r="L96" s="305">
        <f t="shared" si="107"/>
        <v>427.87500000000006</v>
      </c>
      <c r="M96" s="306">
        <f t="shared" si="108"/>
        <v>10822.125</v>
      </c>
      <c r="N96" s="303">
        <v>2500</v>
      </c>
      <c r="O96" s="304" t="s">
        <v>555</v>
      </c>
      <c r="P96" s="300">
        <v>44799</v>
      </c>
      <c r="Q96" s="222"/>
      <c r="R96" s="226" t="s">
        <v>828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2.75" customHeight="1">
      <c r="A97" s="323">
        <v>36</v>
      </c>
      <c r="B97" s="300">
        <v>44797</v>
      </c>
      <c r="C97" s="302"/>
      <c r="D97" s="302" t="s">
        <v>1054</v>
      </c>
      <c r="E97" s="301" t="s">
        <v>557</v>
      </c>
      <c r="F97" s="301">
        <v>777</v>
      </c>
      <c r="G97" s="323">
        <v>756</v>
      </c>
      <c r="H97" s="303">
        <v>792</v>
      </c>
      <c r="I97" s="303" t="s">
        <v>1055</v>
      </c>
      <c r="J97" s="304" t="s">
        <v>1071</v>
      </c>
      <c r="K97" s="303">
        <f t="shared" ref="K97" si="109">H97-F97</f>
        <v>15</v>
      </c>
      <c r="L97" s="305">
        <f t="shared" ref="L97:L98" si="110">(H97*N97)*0.07%</f>
        <v>360.36000000000007</v>
      </c>
      <c r="M97" s="306">
        <f t="shared" ref="M97:M98" si="111">(K97*N97)-L97</f>
        <v>9389.64</v>
      </c>
      <c r="N97" s="303">
        <v>650</v>
      </c>
      <c r="O97" s="304" t="s">
        <v>555</v>
      </c>
      <c r="P97" s="300">
        <v>44798</v>
      </c>
      <c r="Q97" s="222"/>
      <c r="R97" s="226" t="s">
        <v>828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2.75" customHeight="1">
      <c r="A98" s="323">
        <v>37</v>
      </c>
      <c r="B98" s="300">
        <v>44798</v>
      </c>
      <c r="C98" s="302"/>
      <c r="D98" s="302" t="s">
        <v>1081</v>
      </c>
      <c r="E98" s="301" t="s">
        <v>871</v>
      </c>
      <c r="F98" s="301">
        <v>884</v>
      </c>
      <c r="G98" s="323">
        <v>893</v>
      </c>
      <c r="H98" s="303">
        <v>876</v>
      </c>
      <c r="I98" s="303" t="s">
        <v>1082</v>
      </c>
      <c r="J98" s="304" t="s">
        <v>963</v>
      </c>
      <c r="K98" s="303">
        <f>F98-H98</f>
        <v>8</v>
      </c>
      <c r="L98" s="305">
        <f t="shared" si="110"/>
        <v>843.15000000000009</v>
      </c>
      <c r="M98" s="306">
        <f t="shared" si="111"/>
        <v>10156.85</v>
      </c>
      <c r="N98" s="303">
        <v>1375</v>
      </c>
      <c r="O98" s="304" t="s">
        <v>555</v>
      </c>
      <c r="P98" s="300">
        <v>44798</v>
      </c>
      <c r="Q98" s="222"/>
      <c r="R98" s="226" t="s">
        <v>556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2.75" customHeight="1">
      <c r="A99" s="323">
        <v>38</v>
      </c>
      <c r="B99" s="300">
        <v>44799</v>
      </c>
      <c r="C99" s="302"/>
      <c r="D99" s="302" t="s">
        <v>1098</v>
      </c>
      <c r="E99" s="301" t="s">
        <v>871</v>
      </c>
      <c r="F99" s="301">
        <v>398</v>
      </c>
      <c r="G99" s="323">
        <v>404</v>
      </c>
      <c r="H99" s="303">
        <v>384.5</v>
      </c>
      <c r="I99" s="303" t="s">
        <v>1101</v>
      </c>
      <c r="J99" s="304" t="s">
        <v>1121</v>
      </c>
      <c r="K99" s="303">
        <f t="shared" ref="K99" si="112">F99-H99</f>
        <v>13.5</v>
      </c>
      <c r="L99" s="305">
        <f t="shared" ref="L99:L101" si="113">(H99*N99)*0.07%</f>
        <v>538.30000000000007</v>
      </c>
      <c r="M99" s="306">
        <f t="shared" ref="M99:M101" si="114">(K99*N99)-L99</f>
        <v>26461.7</v>
      </c>
      <c r="N99" s="303">
        <v>2000</v>
      </c>
      <c r="O99" s="304" t="s">
        <v>555</v>
      </c>
      <c r="P99" s="300">
        <v>44802</v>
      </c>
      <c r="Q99" s="222"/>
      <c r="R99" s="226" t="s">
        <v>556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2.75" customHeight="1">
      <c r="A100" s="323">
        <v>39</v>
      </c>
      <c r="B100" s="300">
        <v>44799</v>
      </c>
      <c r="C100" s="302"/>
      <c r="D100" s="302" t="s">
        <v>1099</v>
      </c>
      <c r="E100" s="301" t="s">
        <v>871</v>
      </c>
      <c r="F100" s="301">
        <v>527</v>
      </c>
      <c r="G100" s="323">
        <v>535</v>
      </c>
      <c r="H100" s="303">
        <v>513</v>
      </c>
      <c r="I100" s="303" t="s">
        <v>1100</v>
      </c>
      <c r="J100" s="304" t="s">
        <v>1122</v>
      </c>
      <c r="K100" s="303">
        <f>F100-H100</f>
        <v>14</v>
      </c>
      <c r="L100" s="305">
        <f t="shared" si="113"/>
        <v>538.65000000000009</v>
      </c>
      <c r="M100" s="306">
        <f t="shared" si="114"/>
        <v>20461.349999999999</v>
      </c>
      <c r="N100" s="303">
        <v>1500</v>
      </c>
      <c r="O100" s="304" t="s">
        <v>555</v>
      </c>
      <c r="P100" s="300">
        <v>44802</v>
      </c>
      <c r="Q100" s="222"/>
      <c r="R100" s="226" t="s">
        <v>556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2.75" customHeight="1">
      <c r="A101" s="481">
        <v>40</v>
      </c>
      <c r="B101" s="342">
        <v>44799</v>
      </c>
      <c r="C101" s="355"/>
      <c r="D101" s="355" t="s">
        <v>1102</v>
      </c>
      <c r="E101" s="354" t="s">
        <v>557</v>
      </c>
      <c r="F101" s="354">
        <v>385</v>
      </c>
      <c r="G101" s="481">
        <v>378</v>
      </c>
      <c r="H101" s="339">
        <v>378</v>
      </c>
      <c r="I101" s="339" t="s">
        <v>1103</v>
      </c>
      <c r="J101" s="338" t="s">
        <v>1123</v>
      </c>
      <c r="K101" s="339">
        <f t="shared" ref="K101" si="115">H101-F101</f>
        <v>-7</v>
      </c>
      <c r="L101" s="340">
        <f t="shared" si="113"/>
        <v>476.28000000000009</v>
      </c>
      <c r="M101" s="341">
        <f t="shared" si="114"/>
        <v>-13076.28</v>
      </c>
      <c r="N101" s="339">
        <v>1800</v>
      </c>
      <c r="O101" s="338" t="s">
        <v>567</v>
      </c>
      <c r="P101" s="342">
        <v>44802</v>
      </c>
      <c r="Q101" s="222"/>
      <c r="R101" s="226" t="s">
        <v>556</v>
      </c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s="220" customFormat="1" ht="12.75" customHeight="1">
      <c r="A102" s="361">
        <v>41</v>
      </c>
      <c r="B102" s="221">
        <v>44802</v>
      </c>
      <c r="C102" s="279"/>
      <c r="D102" s="279" t="s">
        <v>1037</v>
      </c>
      <c r="E102" s="224" t="s">
        <v>557</v>
      </c>
      <c r="F102" s="224" t="s">
        <v>1128</v>
      </c>
      <c r="G102" s="361">
        <v>229</v>
      </c>
      <c r="H102" s="225"/>
      <c r="I102" s="225" t="s">
        <v>1129</v>
      </c>
      <c r="J102" s="436" t="s">
        <v>558</v>
      </c>
      <c r="K102" s="279"/>
      <c r="L102" s="224"/>
      <c r="M102" s="224"/>
      <c r="N102" s="224"/>
      <c r="O102" s="225"/>
      <c r="P102" s="225"/>
      <c r="Q102" s="222"/>
      <c r="R102" s="226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66"/>
      <c r="AG102" s="263"/>
      <c r="AH102" s="222"/>
      <c r="AI102" s="222"/>
      <c r="AJ102" s="266"/>
      <c r="AK102" s="266"/>
      <c r="AL102" s="266"/>
    </row>
    <row r="103" spans="1:38" s="220" customFormat="1" ht="12.75" customHeight="1">
      <c r="A103" s="361">
        <v>42</v>
      </c>
      <c r="B103" s="221">
        <v>44802</v>
      </c>
      <c r="C103" s="279"/>
      <c r="D103" s="279" t="s">
        <v>1130</v>
      </c>
      <c r="E103" s="224" t="s">
        <v>557</v>
      </c>
      <c r="F103" s="224" t="s">
        <v>1131</v>
      </c>
      <c r="G103" s="361">
        <v>710</v>
      </c>
      <c r="H103" s="225"/>
      <c r="I103" s="225" t="s">
        <v>1049</v>
      </c>
      <c r="J103" s="436" t="s">
        <v>558</v>
      </c>
      <c r="K103" s="279"/>
      <c r="L103" s="224"/>
      <c r="M103" s="224"/>
      <c r="N103" s="224"/>
      <c r="O103" s="225"/>
      <c r="P103" s="225"/>
      <c r="Q103" s="222"/>
      <c r="R103" s="226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66"/>
      <c r="AG103" s="263"/>
      <c r="AH103" s="222"/>
      <c r="AI103" s="222"/>
      <c r="AJ103" s="266"/>
      <c r="AK103" s="266"/>
      <c r="AL103" s="266"/>
    </row>
    <row r="104" spans="1:38" s="220" customFormat="1" ht="12.75" customHeight="1">
      <c r="A104" s="323">
        <v>43</v>
      </c>
      <c r="B104" s="300">
        <v>44802</v>
      </c>
      <c r="C104" s="302"/>
      <c r="D104" s="302" t="s">
        <v>1132</v>
      </c>
      <c r="E104" s="301" t="s">
        <v>557</v>
      </c>
      <c r="F104" s="301">
        <v>208.5</v>
      </c>
      <c r="G104" s="323">
        <v>203</v>
      </c>
      <c r="H104" s="303">
        <v>212.5</v>
      </c>
      <c r="I104" s="303" t="s">
        <v>1133</v>
      </c>
      <c r="J104" s="304" t="s">
        <v>1140</v>
      </c>
      <c r="K104" s="303">
        <f t="shared" ref="K104" si="116">H104-F104</f>
        <v>4</v>
      </c>
      <c r="L104" s="305">
        <f t="shared" ref="L104" si="117">(H104*N104)*0.07%</f>
        <v>342.12500000000006</v>
      </c>
      <c r="M104" s="306">
        <f t="shared" ref="M104" si="118">(K104*N104)-L104</f>
        <v>8857.875</v>
      </c>
      <c r="N104" s="303">
        <v>2300</v>
      </c>
      <c r="O104" s="304" t="s">
        <v>555</v>
      </c>
      <c r="P104" s="300">
        <v>44802</v>
      </c>
      <c r="Q104" s="222"/>
      <c r="R104" s="226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66"/>
      <c r="AG104" s="263"/>
      <c r="AH104" s="222"/>
      <c r="AI104" s="222"/>
      <c r="AJ104" s="266"/>
      <c r="AK104" s="266"/>
      <c r="AL104" s="266"/>
    </row>
    <row r="105" spans="1:38" s="220" customFormat="1" ht="12.75" customHeight="1">
      <c r="A105" s="361">
        <v>44</v>
      </c>
      <c r="B105" s="221">
        <v>44802</v>
      </c>
      <c r="C105" s="279"/>
      <c r="D105" s="279" t="s">
        <v>1134</v>
      </c>
      <c r="E105" s="224" t="s">
        <v>557</v>
      </c>
      <c r="F105" s="224" t="s">
        <v>1135</v>
      </c>
      <c r="G105" s="361">
        <v>2555</v>
      </c>
      <c r="H105" s="225"/>
      <c r="I105" s="225" t="s">
        <v>1136</v>
      </c>
      <c r="J105" s="436" t="s">
        <v>558</v>
      </c>
      <c r="K105" s="279"/>
      <c r="L105" s="224"/>
      <c r="M105" s="224"/>
      <c r="N105" s="224"/>
      <c r="O105" s="225"/>
      <c r="P105" s="225"/>
      <c r="Q105" s="222"/>
      <c r="R105" s="226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66"/>
      <c r="AG105" s="263"/>
      <c r="AH105" s="222"/>
      <c r="AI105" s="222"/>
      <c r="AJ105" s="266"/>
      <c r="AK105" s="266"/>
      <c r="AL105" s="266"/>
    </row>
    <row r="106" spans="1:38" s="220" customFormat="1" ht="12.75" customHeight="1">
      <c r="A106" s="361">
        <v>45</v>
      </c>
      <c r="B106" s="221">
        <v>44802</v>
      </c>
      <c r="C106" s="279"/>
      <c r="D106" s="279" t="s">
        <v>1137</v>
      </c>
      <c r="E106" s="224" t="s">
        <v>557</v>
      </c>
      <c r="F106" s="224" t="s">
        <v>1138</v>
      </c>
      <c r="G106" s="361">
        <v>1850</v>
      </c>
      <c r="H106" s="225"/>
      <c r="I106" s="225" t="s">
        <v>1139</v>
      </c>
      <c r="J106" s="436" t="s">
        <v>558</v>
      </c>
      <c r="K106" s="279"/>
      <c r="L106" s="224"/>
      <c r="M106" s="224"/>
      <c r="N106" s="224"/>
      <c r="O106" s="225"/>
      <c r="P106" s="225"/>
      <c r="Q106" s="222"/>
      <c r="R106" s="226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66"/>
      <c r="AG106" s="263"/>
      <c r="AH106" s="222"/>
      <c r="AI106" s="222"/>
      <c r="AJ106" s="266"/>
      <c r="AK106" s="266"/>
      <c r="AL106" s="266"/>
    </row>
    <row r="107" spans="1:38" s="220" customFormat="1" ht="12.75" customHeight="1">
      <c r="A107" s="361"/>
      <c r="B107" s="221"/>
      <c r="C107" s="279"/>
      <c r="D107" s="279"/>
      <c r="E107" s="224"/>
      <c r="F107" s="224"/>
      <c r="G107" s="361"/>
      <c r="H107" s="225"/>
      <c r="I107" s="225"/>
      <c r="J107" s="436"/>
      <c r="K107" s="279"/>
      <c r="L107" s="224"/>
      <c r="M107" s="224"/>
      <c r="N107" s="224"/>
      <c r="O107" s="225"/>
      <c r="P107" s="225"/>
      <c r="Q107" s="222"/>
      <c r="R107" s="226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66"/>
      <c r="AG107" s="263"/>
      <c r="AH107" s="222"/>
      <c r="AI107" s="222"/>
      <c r="AJ107" s="266"/>
      <c r="AK107" s="266"/>
      <c r="AL107" s="266"/>
    </row>
    <row r="108" spans="1:38" s="220" customFormat="1" ht="12.75" customHeight="1">
      <c r="A108" s="224"/>
      <c r="B108" s="221"/>
      <c r="C108" s="279"/>
      <c r="D108" s="279"/>
      <c r="E108" s="224"/>
      <c r="F108" s="224"/>
      <c r="G108" s="224"/>
      <c r="H108" s="225"/>
      <c r="I108" s="225"/>
      <c r="J108" s="255"/>
      <c r="K108" s="279"/>
      <c r="L108" s="224"/>
      <c r="M108" s="224"/>
      <c r="N108" s="224"/>
      <c r="O108" s="225"/>
      <c r="P108" s="225"/>
      <c r="Q108" s="222"/>
      <c r="R108" s="226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66"/>
      <c r="AG108" s="263"/>
      <c r="AH108" s="222"/>
      <c r="AI108" s="222"/>
      <c r="AJ108" s="266"/>
      <c r="AK108" s="266"/>
      <c r="AL108" s="266"/>
    </row>
    <row r="109" spans="1:38" ht="13.5" customHeight="1">
      <c r="A109" s="266"/>
      <c r="B109" s="263"/>
      <c r="C109" s="222"/>
      <c r="D109" s="222"/>
      <c r="E109" s="266"/>
      <c r="F109" s="266"/>
      <c r="G109" s="266"/>
      <c r="H109" s="267"/>
      <c r="I109" s="267"/>
      <c r="J109" s="294"/>
      <c r="K109" s="267"/>
      <c r="L109" s="268"/>
      <c r="M109" s="295"/>
      <c r="N109" s="267"/>
      <c r="O109" s="296"/>
      <c r="P109" s="270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99"/>
      <c r="B110" s="100"/>
      <c r="C110" s="133"/>
      <c r="D110" s="141"/>
      <c r="E110" s="142"/>
      <c r="F110" s="99"/>
      <c r="G110" s="99"/>
      <c r="H110" s="99"/>
      <c r="I110" s="134"/>
      <c r="J110" s="134"/>
      <c r="K110" s="134"/>
      <c r="L110" s="134"/>
      <c r="M110" s="134"/>
      <c r="N110" s="134"/>
      <c r="O110" s="134"/>
      <c r="P110" s="134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143"/>
      <c r="B111" s="100"/>
      <c r="C111" s="101"/>
      <c r="D111" s="144"/>
      <c r="E111" s="104"/>
      <c r="F111" s="104"/>
      <c r="G111" s="104"/>
      <c r="H111" s="104"/>
      <c r="I111" s="104"/>
      <c r="J111" s="6"/>
      <c r="K111" s="104"/>
      <c r="L111" s="104"/>
      <c r="M111" s="6"/>
      <c r="N111" s="1"/>
      <c r="O111" s="101"/>
      <c r="P111" s="41"/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ht="38.25" customHeight="1">
      <c r="A112" s="145" t="s">
        <v>577</v>
      </c>
      <c r="B112" s="145"/>
      <c r="C112" s="145"/>
      <c r="D112" s="145"/>
      <c r="E112" s="146"/>
      <c r="F112" s="104"/>
      <c r="G112" s="104"/>
      <c r="H112" s="104"/>
      <c r="I112" s="104"/>
      <c r="J112" s="1"/>
      <c r="K112" s="6"/>
      <c r="L112" s="6"/>
      <c r="M112" s="6"/>
      <c r="N112" s="1"/>
      <c r="O112" s="1"/>
      <c r="P112" s="41"/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ht="14.25" customHeight="1">
      <c r="A113" s="96" t="s">
        <v>16</v>
      </c>
      <c r="B113" s="96" t="s">
        <v>532</v>
      </c>
      <c r="C113" s="96"/>
      <c r="D113" s="97" t="s">
        <v>543</v>
      </c>
      <c r="E113" s="96" t="s">
        <v>544</v>
      </c>
      <c r="F113" s="96" t="s">
        <v>545</v>
      </c>
      <c r="G113" s="96" t="s">
        <v>565</v>
      </c>
      <c r="H113" s="96" t="s">
        <v>547</v>
      </c>
      <c r="I113" s="96" t="s">
        <v>548</v>
      </c>
      <c r="J113" s="95" t="s">
        <v>549</v>
      </c>
      <c r="K113" s="95" t="s">
        <v>578</v>
      </c>
      <c r="L113" s="98" t="s">
        <v>551</v>
      </c>
      <c r="M113" s="140" t="s">
        <v>574</v>
      </c>
      <c r="N113" s="96" t="s">
        <v>575</v>
      </c>
      <c r="O113" s="96" t="s">
        <v>553</v>
      </c>
      <c r="P113" s="97" t="s">
        <v>554</v>
      </c>
      <c r="Q113" s="41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41"/>
      <c r="AH113" s="41"/>
      <c r="AI113" s="41"/>
      <c r="AJ113" s="41"/>
      <c r="AK113" s="41"/>
      <c r="AL113" s="41"/>
    </row>
    <row r="114" spans="1:38" s="220" customFormat="1" ht="12.75" customHeight="1">
      <c r="A114" s="336">
        <v>1</v>
      </c>
      <c r="B114" s="334">
        <v>44771</v>
      </c>
      <c r="C114" s="337"/>
      <c r="D114" s="337" t="s">
        <v>885</v>
      </c>
      <c r="E114" s="336" t="s">
        <v>557</v>
      </c>
      <c r="F114" s="336">
        <v>11</v>
      </c>
      <c r="G114" s="336">
        <v>6</v>
      </c>
      <c r="H114" s="336">
        <v>13.5</v>
      </c>
      <c r="I114" s="336" t="s">
        <v>886</v>
      </c>
      <c r="J114" s="304" t="s">
        <v>872</v>
      </c>
      <c r="K114" s="303">
        <f t="shared" ref="K114" si="119">H114-F114</f>
        <v>2.5</v>
      </c>
      <c r="L114" s="305">
        <v>100</v>
      </c>
      <c r="M114" s="306">
        <f t="shared" ref="M114" si="120">(K114*N114)-L114</f>
        <v>2275</v>
      </c>
      <c r="N114" s="303">
        <v>950</v>
      </c>
      <c r="O114" s="304" t="s">
        <v>555</v>
      </c>
      <c r="P114" s="300">
        <v>44774</v>
      </c>
      <c r="Q114" s="222"/>
      <c r="R114" s="223" t="s">
        <v>828</v>
      </c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</row>
    <row r="115" spans="1:38" s="220" customFormat="1" ht="12.75" customHeight="1">
      <c r="A115" s="382">
        <v>2</v>
      </c>
      <c r="B115" s="381">
        <v>44776</v>
      </c>
      <c r="C115" s="383"/>
      <c r="D115" s="383" t="s">
        <v>909</v>
      </c>
      <c r="E115" s="382" t="s">
        <v>871</v>
      </c>
      <c r="F115" s="382">
        <v>3.6</v>
      </c>
      <c r="G115" s="382">
        <v>5.25</v>
      </c>
      <c r="H115" s="382">
        <v>5.0999999999999996</v>
      </c>
      <c r="I115" s="382" t="s">
        <v>910</v>
      </c>
      <c r="J115" s="338" t="s">
        <v>918</v>
      </c>
      <c r="K115" s="339">
        <f>F115-H115</f>
        <v>-1.4999999999999996</v>
      </c>
      <c r="L115" s="340">
        <v>100</v>
      </c>
      <c r="M115" s="341">
        <f t="shared" ref="M115" si="121">(K115*N115)-L115</f>
        <v>-6099.9999999999982</v>
      </c>
      <c r="N115" s="339">
        <v>4000</v>
      </c>
      <c r="O115" s="338" t="s">
        <v>567</v>
      </c>
      <c r="P115" s="342">
        <v>44778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219"/>
    </row>
    <row r="116" spans="1:38" s="220" customFormat="1" ht="12.75" customHeight="1">
      <c r="A116" s="336">
        <v>3</v>
      </c>
      <c r="B116" s="334">
        <v>44777</v>
      </c>
      <c r="C116" s="337"/>
      <c r="D116" s="337" t="s">
        <v>914</v>
      </c>
      <c r="E116" s="336" t="s">
        <v>871</v>
      </c>
      <c r="F116" s="336">
        <v>110</v>
      </c>
      <c r="G116" s="336">
        <v>155</v>
      </c>
      <c r="H116" s="336">
        <v>88</v>
      </c>
      <c r="I116" s="336" t="s">
        <v>915</v>
      </c>
      <c r="J116" s="304" t="s">
        <v>919</v>
      </c>
      <c r="K116" s="303">
        <f>F116-H116</f>
        <v>22</v>
      </c>
      <c r="L116" s="305">
        <v>100</v>
      </c>
      <c r="M116" s="306">
        <f t="shared" ref="M116:M119" si="122">(K116*N116)-L116</f>
        <v>1000</v>
      </c>
      <c r="N116" s="303">
        <v>50</v>
      </c>
      <c r="O116" s="304" t="s">
        <v>555</v>
      </c>
      <c r="P116" s="300">
        <v>44778</v>
      </c>
      <c r="Q116" s="1"/>
      <c r="R116" s="56" t="s">
        <v>556</v>
      </c>
      <c r="S116" s="1"/>
      <c r="T116" s="1"/>
      <c r="U116" s="1"/>
      <c r="V116" s="1"/>
      <c r="W116" s="1"/>
      <c r="X116" s="56"/>
      <c r="Y116" s="1"/>
      <c r="Z116" s="1"/>
      <c r="AA116" s="1"/>
      <c r="AB116" s="1"/>
      <c r="AC116" s="1"/>
      <c r="AD116" s="56"/>
      <c r="AE116" s="1"/>
      <c r="AF116" s="1"/>
      <c r="AG116" s="1"/>
      <c r="AH116" s="1"/>
      <c r="AI116" s="1"/>
      <c r="AJ116" s="56"/>
      <c r="AK116" s="1"/>
      <c r="AL116" s="219"/>
    </row>
    <row r="117" spans="1:38" s="220" customFormat="1" ht="12" customHeight="1">
      <c r="A117" s="382">
        <v>4</v>
      </c>
      <c r="B117" s="384">
        <v>44778</v>
      </c>
      <c r="C117" s="383"/>
      <c r="D117" s="383" t="s">
        <v>920</v>
      </c>
      <c r="E117" s="382" t="s">
        <v>557</v>
      </c>
      <c r="F117" s="382">
        <v>270</v>
      </c>
      <c r="G117" s="382">
        <v>120</v>
      </c>
      <c r="H117" s="382">
        <v>175</v>
      </c>
      <c r="I117" s="382" t="s">
        <v>921</v>
      </c>
      <c r="J117" s="338" t="s">
        <v>681</v>
      </c>
      <c r="K117" s="339">
        <f t="shared" ref="K117:K119" si="123">H117-F117</f>
        <v>-95</v>
      </c>
      <c r="L117" s="340">
        <v>100</v>
      </c>
      <c r="M117" s="341">
        <f t="shared" si="122"/>
        <v>-2475</v>
      </c>
      <c r="N117" s="339">
        <v>25</v>
      </c>
      <c r="O117" s="338" t="s">
        <v>567</v>
      </c>
      <c r="P117" s="342">
        <v>44778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219"/>
    </row>
    <row r="118" spans="1:38" s="389" customFormat="1" ht="12" customHeight="1">
      <c r="A118" s="336">
        <v>5</v>
      </c>
      <c r="B118" s="334">
        <v>44783</v>
      </c>
      <c r="C118" s="337"/>
      <c r="D118" s="337" t="s">
        <v>937</v>
      </c>
      <c r="E118" s="336" t="s">
        <v>557</v>
      </c>
      <c r="F118" s="336">
        <v>13.75</v>
      </c>
      <c r="G118" s="336">
        <v>9</v>
      </c>
      <c r="H118" s="336">
        <v>15.75</v>
      </c>
      <c r="I118" s="336" t="s">
        <v>938</v>
      </c>
      <c r="J118" s="304" t="s">
        <v>942</v>
      </c>
      <c r="K118" s="303">
        <f t="shared" si="123"/>
        <v>2</v>
      </c>
      <c r="L118" s="305">
        <v>100</v>
      </c>
      <c r="M118" s="306">
        <f t="shared" si="122"/>
        <v>2300</v>
      </c>
      <c r="N118" s="303">
        <v>1200</v>
      </c>
      <c r="O118" s="304" t="s">
        <v>555</v>
      </c>
      <c r="P118" s="300">
        <v>44784</v>
      </c>
      <c r="Q118" s="1"/>
      <c r="R118" s="6" t="s">
        <v>828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88"/>
    </row>
    <row r="119" spans="1:38" s="389" customFormat="1" ht="12" customHeight="1">
      <c r="A119" s="423">
        <v>6</v>
      </c>
      <c r="B119" s="334">
        <v>44785</v>
      </c>
      <c r="C119" s="424"/>
      <c r="D119" s="425" t="s">
        <v>951</v>
      </c>
      <c r="E119" s="423" t="s">
        <v>557</v>
      </c>
      <c r="F119" s="423">
        <v>40</v>
      </c>
      <c r="G119" s="423">
        <v>19</v>
      </c>
      <c r="H119" s="426">
        <v>47.5</v>
      </c>
      <c r="I119" s="427" t="s">
        <v>952</v>
      </c>
      <c r="J119" s="304" t="s">
        <v>875</v>
      </c>
      <c r="K119" s="303">
        <f t="shared" si="123"/>
        <v>7.5</v>
      </c>
      <c r="L119" s="305">
        <v>100</v>
      </c>
      <c r="M119" s="306">
        <f t="shared" si="122"/>
        <v>1775</v>
      </c>
      <c r="N119" s="303">
        <v>250</v>
      </c>
      <c r="O119" s="304" t="s">
        <v>555</v>
      </c>
      <c r="P119" s="300">
        <v>44790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88"/>
    </row>
    <row r="120" spans="1:38" s="389" customFormat="1" ht="12" customHeight="1">
      <c r="A120" s="336">
        <v>7</v>
      </c>
      <c r="B120" s="334">
        <v>44789</v>
      </c>
      <c r="C120" s="337"/>
      <c r="D120" s="337" t="s">
        <v>959</v>
      </c>
      <c r="E120" s="336" t="s">
        <v>557</v>
      </c>
      <c r="F120" s="336">
        <v>245</v>
      </c>
      <c r="G120" s="336">
        <v>140</v>
      </c>
      <c r="H120" s="336">
        <v>300</v>
      </c>
      <c r="I120" s="336" t="s">
        <v>960</v>
      </c>
      <c r="J120" s="304" t="s">
        <v>693</v>
      </c>
      <c r="K120" s="303">
        <f t="shared" ref="K120" si="124">H120-F120</f>
        <v>55</v>
      </c>
      <c r="L120" s="305">
        <v>100</v>
      </c>
      <c r="M120" s="306">
        <f t="shared" ref="M120:M121" si="125">(K120*N120)-L120</f>
        <v>1275</v>
      </c>
      <c r="N120" s="303">
        <v>25</v>
      </c>
      <c r="O120" s="304" t="s">
        <v>555</v>
      </c>
      <c r="P120" s="300">
        <v>44789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88"/>
    </row>
    <row r="121" spans="1:38" s="389" customFormat="1" ht="12" customHeight="1">
      <c r="A121" s="423">
        <v>8</v>
      </c>
      <c r="B121" s="349">
        <v>44789</v>
      </c>
      <c r="C121" s="424"/>
      <c r="D121" s="425" t="s">
        <v>971</v>
      </c>
      <c r="E121" s="423" t="s">
        <v>871</v>
      </c>
      <c r="F121" s="423">
        <v>92.5</v>
      </c>
      <c r="G121" s="423">
        <v>140</v>
      </c>
      <c r="H121" s="426">
        <v>71.5</v>
      </c>
      <c r="I121" s="427" t="s">
        <v>972</v>
      </c>
      <c r="J121" s="304" t="s">
        <v>568</v>
      </c>
      <c r="K121" s="303">
        <f>F121-H121</f>
        <v>21</v>
      </c>
      <c r="L121" s="305">
        <v>100</v>
      </c>
      <c r="M121" s="306">
        <f t="shared" si="125"/>
        <v>950</v>
      </c>
      <c r="N121" s="303">
        <v>50</v>
      </c>
      <c r="O121" s="304" t="s">
        <v>555</v>
      </c>
      <c r="P121" s="300">
        <v>44792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88"/>
    </row>
    <row r="122" spans="1:38" s="389" customFormat="1" ht="12" customHeight="1">
      <c r="A122" s="423">
        <v>9</v>
      </c>
      <c r="B122" s="349">
        <v>44790</v>
      </c>
      <c r="C122" s="424"/>
      <c r="D122" s="425" t="s">
        <v>974</v>
      </c>
      <c r="E122" s="423" t="s">
        <v>557</v>
      </c>
      <c r="F122" s="423">
        <v>235</v>
      </c>
      <c r="G122" s="423">
        <v>140</v>
      </c>
      <c r="H122" s="426">
        <v>295</v>
      </c>
      <c r="I122" s="427" t="s">
        <v>960</v>
      </c>
      <c r="J122" s="304" t="s">
        <v>763</v>
      </c>
      <c r="K122" s="303">
        <f t="shared" ref="K122:K123" si="126">H122-F122</f>
        <v>60</v>
      </c>
      <c r="L122" s="305">
        <v>100</v>
      </c>
      <c r="M122" s="306">
        <f t="shared" ref="M122:M123" si="127">(K122*N122)-L122</f>
        <v>1400</v>
      </c>
      <c r="N122" s="303">
        <v>25</v>
      </c>
      <c r="O122" s="304" t="s">
        <v>555</v>
      </c>
      <c r="P122" s="300">
        <v>44790</v>
      </c>
      <c r="Q122" s="1"/>
      <c r="R122" s="6" t="s">
        <v>556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88"/>
    </row>
    <row r="123" spans="1:38" s="389" customFormat="1" ht="12" customHeight="1">
      <c r="A123" s="430">
        <v>10</v>
      </c>
      <c r="B123" s="429">
        <v>44790</v>
      </c>
      <c r="C123" s="431"/>
      <c r="D123" s="432" t="s">
        <v>975</v>
      </c>
      <c r="E123" s="430" t="s">
        <v>557</v>
      </c>
      <c r="F123" s="382">
        <v>10.5</v>
      </c>
      <c r="G123" s="430">
        <v>6</v>
      </c>
      <c r="H123" s="433">
        <v>6</v>
      </c>
      <c r="I123" s="434" t="s">
        <v>976</v>
      </c>
      <c r="J123" s="338" t="s">
        <v>995</v>
      </c>
      <c r="K123" s="339">
        <f t="shared" si="126"/>
        <v>-4.5</v>
      </c>
      <c r="L123" s="340">
        <v>100</v>
      </c>
      <c r="M123" s="341">
        <f t="shared" si="127"/>
        <v>-4600</v>
      </c>
      <c r="N123" s="339">
        <v>1000</v>
      </c>
      <c r="O123" s="338" t="s">
        <v>567</v>
      </c>
      <c r="P123" s="342">
        <v>44791</v>
      </c>
      <c r="Q123" s="1"/>
      <c r="R123" s="6" t="s">
        <v>828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88"/>
    </row>
    <row r="124" spans="1:38" s="389" customFormat="1" ht="12" customHeight="1">
      <c r="A124" s="423">
        <v>11</v>
      </c>
      <c r="B124" s="349">
        <v>44790</v>
      </c>
      <c r="C124" s="424"/>
      <c r="D124" s="425" t="s">
        <v>977</v>
      </c>
      <c r="E124" s="423" t="s">
        <v>557</v>
      </c>
      <c r="F124" s="423">
        <v>29</v>
      </c>
      <c r="G124" s="423">
        <v>19</v>
      </c>
      <c r="H124" s="426">
        <v>34.5</v>
      </c>
      <c r="I124" s="427" t="s">
        <v>978</v>
      </c>
      <c r="J124" s="304" t="s">
        <v>880</v>
      </c>
      <c r="K124" s="303">
        <f t="shared" ref="K124:K126" si="128">H124-F124</f>
        <v>5.5</v>
      </c>
      <c r="L124" s="305">
        <v>100</v>
      </c>
      <c r="M124" s="306">
        <f t="shared" ref="M124:M126" si="129">(K124*N124)-L124</f>
        <v>2650</v>
      </c>
      <c r="N124" s="303">
        <v>500</v>
      </c>
      <c r="O124" s="304" t="s">
        <v>555</v>
      </c>
      <c r="P124" s="300">
        <v>44790</v>
      </c>
      <c r="Q124" s="1"/>
      <c r="R124" s="6" t="s">
        <v>556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88"/>
    </row>
    <row r="125" spans="1:38" s="389" customFormat="1" ht="12" customHeight="1">
      <c r="A125" s="423">
        <v>12</v>
      </c>
      <c r="B125" s="349">
        <v>44791</v>
      </c>
      <c r="C125" s="424"/>
      <c r="D125" s="425" t="s">
        <v>988</v>
      </c>
      <c r="E125" s="423" t="s">
        <v>557</v>
      </c>
      <c r="F125" s="423">
        <v>175</v>
      </c>
      <c r="G125" s="423">
        <v>50</v>
      </c>
      <c r="H125" s="426">
        <v>225</v>
      </c>
      <c r="I125" s="427" t="s">
        <v>989</v>
      </c>
      <c r="J125" s="304" t="s">
        <v>878</v>
      </c>
      <c r="K125" s="303">
        <f t="shared" si="128"/>
        <v>50</v>
      </c>
      <c r="L125" s="305">
        <v>100</v>
      </c>
      <c r="M125" s="306">
        <f t="shared" si="129"/>
        <v>1150</v>
      </c>
      <c r="N125" s="303">
        <v>25</v>
      </c>
      <c r="O125" s="304" t="s">
        <v>555</v>
      </c>
      <c r="P125" s="300">
        <v>44791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88"/>
    </row>
    <row r="126" spans="1:38" s="389" customFormat="1" ht="12" customHeight="1">
      <c r="A126" s="423">
        <v>13</v>
      </c>
      <c r="B126" s="349">
        <v>44791</v>
      </c>
      <c r="C126" s="424"/>
      <c r="D126" s="425" t="s">
        <v>990</v>
      </c>
      <c r="E126" s="423" t="s">
        <v>557</v>
      </c>
      <c r="F126" s="423">
        <v>49</v>
      </c>
      <c r="G126" s="423">
        <v>14</v>
      </c>
      <c r="H126" s="426">
        <v>80</v>
      </c>
      <c r="I126" s="427" t="s">
        <v>991</v>
      </c>
      <c r="J126" s="304" t="s">
        <v>994</v>
      </c>
      <c r="K126" s="303">
        <f t="shared" si="128"/>
        <v>31</v>
      </c>
      <c r="L126" s="305">
        <v>100</v>
      </c>
      <c r="M126" s="306">
        <f t="shared" si="129"/>
        <v>1450</v>
      </c>
      <c r="N126" s="303">
        <v>50</v>
      </c>
      <c r="O126" s="304" t="s">
        <v>555</v>
      </c>
      <c r="P126" s="300">
        <v>44791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88"/>
    </row>
    <row r="127" spans="1:38" s="389" customFormat="1" ht="12" customHeight="1">
      <c r="A127" s="423">
        <v>14</v>
      </c>
      <c r="B127" s="349">
        <v>44791</v>
      </c>
      <c r="C127" s="424"/>
      <c r="D127" s="425" t="s">
        <v>992</v>
      </c>
      <c r="E127" s="423" t="s">
        <v>557</v>
      </c>
      <c r="F127" s="423">
        <v>12.5</v>
      </c>
      <c r="G127" s="423">
        <v>5</v>
      </c>
      <c r="H127" s="426">
        <v>16.5</v>
      </c>
      <c r="I127" s="427" t="s">
        <v>993</v>
      </c>
      <c r="J127" s="304" t="s">
        <v>987</v>
      </c>
      <c r="K127" s="303">
        <f t="shared" ref="K127:K128" si="130">H127-F127</f>
        <v>4</v>
      </c>
      <c r="L127" s="305">
        <v>100</v>
      </c>
      <c r="M127" s="306">
        <f t="shared" ref="M127" si="131">(K127*N127)-L127</f>
        <v>2700</v>
      </c>
      <c r="N127" s="303">
        <v>700</v>
      </c>
      <c r="O127" s="304" t="s">
        <v>555</v>
      </c>
      <c r="P127" s="300">
        <v>44792</v>
      </c>
      <c r="Q127" s="1"/>
      <c r="R127" s="6" t="s">
        <v>556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88"/>
    </row>
    <row r="128" spans="1:38" s="389" customFormat="1" ht="12" customHeight="1">
      <c r="A128" s="510">
        <v>15</v>
      </c>
      <c r="B128" s="349">
        <v>44791</v>
      </c>
      <c r="C128" s="424"/>
      <c r="D128" s="425" t="s">
        <v>996</v>
      </c>
      <c r="E128" s="423" t="s">
        <v>557</v>
      </c>
      <c r="F128" s="423">
        <v>310</v>
      </c>
      <c r="G128" s="423">
        <v>100</v>
      </c>
      <c r="H128" s="426">
        <v>365</v>
      </c>
      <c r="I128" s="512" t="s">
        <v>921</v>
      </c>
      <c r="J128" s="501" t="s">
        <v>817</v>
      </c>
      <c r="K128" s="303">
        <f t="shared" si="130"/>
        <v>55</v>
      </c>
      <c r="L128" s="305">
        <v>100</v>
      </c>
      <c r="M128" s="518">
        <v>2300</v>
      </c>
      <c r="N128" s="514">
        <v>25</v>
      </c>
      <c r="O128" s="501" t="s">
        <v>555</v>
      </c>
      <c r="P128" s="503">
        <v>44792</v>
      </c>
      <c r="Q128" s="1"/>
      <c r="R128" s="6" t="s">
        <v>556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88"/>
    </row>
    <row r="129" spans="1:38" s="389" customFormat="1" ht="12" customHeight="1">
      <c r="A129" s="511"/>
      <c r="B129" s="349">
        <v>44791</v>
      </c>
      <c r="C129" s="424"/>
      <c r="D129" s="425" t="s">
        <v>997</v>
      </c>
      <c r="E129" s="423" t="s">
        <v>871</v>
      </c>
      <c r="F129" s="423">
        <v>45</v>
      </c>
      <c r="G129" s="423">
        <v>0</v>
      </c>
      <c r="H129" s="426">
        <v>0</v>
      </c>
      <c r="I129" s="513"/>
      <c r="J129" s="502"/>
      <c r="K129" s="303">
        <v>45</v>
      </c>
      <c r="L129" s="305">
        <v>100</v>
      </c>
      <c r="M129" s="519"/>
      <c r="N129" s="515"/>
      <c r="O129" s="502"/>
      <c r="P129" s="504"/>
      <c r="Q129" s="1"/>
      <c r="R129" s="6" t="s">
        <v>556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88"/>
    </row>
    <row r="130" spans="1:38" s="389" customFormat="1" ht="12" customHeight="1">
      <c r="A130" s="438">
        <v>16</v>
      </c>
      <c r="B130" s="335">
        <v>44791</v>
      </c>
      <c r="C130" s="439"/>
      <c r="D130" s="440" t="s">
        <v>998</v>
      </c>
      <c r="E130" s="438" t="s">
        <v>557</v>
      </c>
      <c r="F130" s="438">
        <v>38</v>
      </c>
      <c r="G130" s="438">
        <v>17</v>
      </c>
      <c r="H130" s="438">
        <v>17</v>
      </c>
      <c r="I130" s="441" t="s">
        <v>952</v>
      </c>
      <c r="J130" s="338" t="s">
        <v>1005</v>
      </c>
      <c r="K130" s="339">
        <f t="shared" ref="K130" si="132">H130-F130</f>
        <v>-21</v>
      </c>
      <c r="L130" s="340">
        <v>100</v>
      </c>
      <c r="M130" s="341">
        <f t="shared" ref="M130" si="133">(K130*N130)-L130</f>
        <v>-5350</v>
      </c>
      <c r="N130" s="339">
        <v>250</v>
      </c>
      <c r="O130" s="338" t="s">
        <v>567</v>
      </c>
      <c r="P130" s="342">
        <v>44792</v>
      </c>
      <c r="Q130" s="1"/>
      <c r="R130" s="6" t="s">
        <v>828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88"/>
    </row>
    <row r="131" spans="1:38" s="389" customFormat="1" ht="12" customHeight="1">
      <c r="A131" s="430">
        <v>17</v>
      </c>
      <c r="B131" s="445">
        <v>44792</v>
      </c>
      <c r="C131" s="431"/>
      <c r="D131" s="432" t="s">
        <v>992</v>
      </c>
      <c r="E131" s="430" t="s">
        <v>557</v>
      </c>
      <c r="F131" s="430">
        <v>12.5</v>
      </c>
      <c r="G131" s="430">
        <v>5</v>
      </c>
      <c r="H131" s="433">
        <v>5</v>
      </c>
      <c r="I131" s="434" t="s">
        <v>993</v>
      </c>
      <c r="J131" s="338" t="s">
        <v>1018</v>
      </c>
      <c r="K131" s="339">
        <f t="shared" ref="K131" si="134">H131-F131</f>
        <v>-7.5</v>
      </c>
      <c r="L131" s="340">
        <v>100</v>
      </c>
      <c r="M131" s="341">
        <f t="shared" ref="M131:M133" si="135">(K131*N131)-L131</f>
        <v>-5350</v>
      </c>
      <c r="N131" s="339">
        <v>700</v>
      </c>
      <c r="O131" s="338" t="s">
        <v>567</v>
      </c>
      <c r="P131" s="342">
        <v>44795</v>
      </c>
      <c r="Q131" s="1"/>
      <c r="R131" s="6" t="s">
        <v>828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88"/>
    </row>
    <row r="132" spans="1:38" s="389" customFormat="1" ht="12" customHeight="1">
      <c r="A132" s="423">
        <v>18</v>
      </c>
      <c r="B132" s="442">
        <v>44792</v>
      </c>
      <c r="C132" s="424"/>
      <c r="D132" s="425" t="s">
        <v>1006</v>
      </c>
      <c r="E132" s="423" t="s">
        <v>871</v>
      </c>
      <c r="F132" s="423">
        <v>19</v>
      </c>
      <c r="G132" s="423">
        <v>30</v>
      </c>
      <c r="H132" s="426">
        <v>7</v>
      </c>
      <c r="I132" s="448">
        <v>0.1</v>
      </c>
      <c r="J132" s="304" t="s">
        <v>1019</v>
      </c>
      <c r="K132" s="303">
        <f>F132-H132</f>
        <v>12</v>
      </c>
      <c r="L132" s="305">
        <v>100</v>
      </c>
      <c r="M132" s="306">
        <f t="shared" si="135"/>
        <v>1700</v>
      </c>
      <c r="N132" s="303">
        <v>150</v>
      </c>
      <c r="O132" s="304" t="s">
        <v>555</v>
      </c>
      <c r="P132" s="300">
        <v>44795</v>
      </c>
      <c r="Q132" s="1"/>
      <c r="R132" s="6" t="s">
        <v>556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88"/>
    </row>
    <row r="133" spans="1:38" s="389" customFormat="1" ht="12" customHeight="1">
      <c r="A133" s="423">
        <v>19</v>
      </c>
      <c r="B133" s="451">
        <v>44795</v>
      </c>
      <c r="C133" s="424"/>
      <c r="D133" s="425" t="s">
        <v>1020</v>
      </c>
      <c r="E133" s="423" t="s">
        <v>557</v>
      </c>
      <c r="F133" s="423">
        <v>5</v>
      </c>
      <c r="G133" s="423">
        <v>0.9</v>
      </c>
      <c r="H133" s="426">
        <v>6.5</v>
      </c>
      <c r="I133" s="427" t="s">
        <v>1029</v>
      </c>
      <c r="J133" s="304" t="s">
        <v>1028</v>
      </c>
      <c r="K133" s="303">
        <f t="shared" ref="K133" si="136">H133-F133</f>
        <v>1.5</v>
      </c>
      <c r="L133" s="305">
        <v>100</v>
      </c>
      <c r="M133" s="306">
        <f t="shared" si="135"/>
        <v>1325</v>
      </c>
      <c r="N133" s="303">
        <v>950</v>
      </c>
      <c r="O133" s="304" t="s">
        <v>555</v>
      </c>
      <c r="P133" s="300">
        <v>44796</v>
      </c>
      <c r="Q133" s="1"/>
      <c r="R133" s="6" t="s">
        <v>556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88"/>
    </row>
    <row r="134" spans="1:38" s="389" customFormat="1" ht="12" customHeight="1">
      <c r="A134" s="423">
        <v>20</v>
      </c>
      <c r="B134" s="300">
        <v>44797</v>
      </c>
      <c r="C134" s="424"/>
      <c r="D134" s="425" t="s">
        <v>1056</v>
      </c>
      <c r="E134" s="423" t="s">
        <v>557</v>
      </c>
      <c r="F134" s="423">
        <v>36</v>
      </c>
      <c r="G134" s="423"/>
      <c r="H134" s="426">
        <v>57</v>
      </c>
      <c r="I134" s="427" t="s">
        <v>991</v>
      </c>
      <c r="J134" s="304" t="s">
        <v>568</v>
      </c>
      <c r="K134" s="303">
        <f t="shared" ref="K134" si="137">H134-F134</f>
        <v>21</v>
      </c>
      <c r="L134" s="305">
        <v>100</v>
      </c>
      <c r="M134" s="306">
        <f t="shared" ref="M134:M135" si="138">(K134*N134)-L134</f>
        <v>950</v>
      </c>
      <c r="N134" s="303">
        <v>50</v>
      </c>
      <c r="O134" s="304" t="s">
        <v>555</v>
      </c>
      <c r="P134" s="300">
        <v>44797</v>
      </c>
      <c r="Q134" s="1"/>
      <c r="R134" s="6" t="s">
        <v>828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88"/>
    </row>
    <row r="135" spans="1:38" s="389" customFormat="1" ht="12" customHeight="1">
      <c r="A135" s="423">
        <v>21</v>
      </c>
      <c r="B135" s="300">
        <v>44797</v>
      </c>
      <c r="C135" s="424"/>
      <c r="D135" s="425" t="s">
        <v>1056</v>
      </c>
      <c r="E135" s="423" t="s">
        <v>871</v>
      </c>
      <c r="F135" s="423">
        <v>59</v>
      </c>
      <c r="G135" s="423">
        <v>102</v>
      </c>
      <c r="H135" s="426">
        <v>39</v>
      </c>
      <c r="I135" s="448">
        <v>0.1</v>
      </c>
      <c r="J135" s="304" t="s">
        <v>831</v>
      </c>
      <c r="K135" s="303">
        <f>F135-H135</f>
        <v>20</v>
      </c>
      <c r="L135" s="305">
        <v>100</v>
      </c>
      <c r="M135" s="306">
        <f t="shared" si="138"/>
        <v>900</v>
      </c>
      <c r="N135" s="303">
        <v>50</v>
      </c>
      <c r="O135" s="304" t="s">
        <v>555</v>
      </c>
      <c r="P135" s="300">
        <v>44797</v>
      </c>
      <c r="Q135" s="1"/>
      <c r="R135" s="6" t="s">
        <v>556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88"/>
    </row>
    <row r="136" spans="1:38" s="389" customFormat="1" ht="12" customHeight="1">
      <c r="A136" s="423">
        <v>22</v>
      </c>
      <c r="B136" s="300">
        <v>44797</v>
      </c>
      <c r="C136" s="424"/>
      <c r="D136" s="425" t="s">
        <v>1057</v>
      </c>
      <c r="E136" s="423" t="s">
        <v>557</v>
      </c>
      <c r="F136" s="423">
        <v>120</v>
      </c>
      <c r="G136" s="423">
        <v>40</v>
      </c>
      <c r="H136" s="426">
        <v>180</v>
      </c>
      <c r="I136" s="427" t="s">
        <v>1058</v>
      </c>
      <c r="J136" s="304" t="s">
        <v>763</v>
      </c>
      <c r="K136" s="303">
        <f t="shared" ref="K136" si="139">H136-F136</f>
        <v>60</v>
      </c>
      <c r="L136" s="305">
        <v>100</v>
      </c>
      <c r="M136" s="306">
        <f t="shared" ref="M136:M138" si="140">(K136*N136)-L136</f>
        <v>1400</v>
      </c>
      <c r="N136" s="303">
        <v>25</v>
      </c>
      <c r="O136" s="304" t="s">
        <v>555</v>
      </c>
      <c r="P136" s="300">
        <v>44797</v>
      </c>
      <c r="Q136" s="1"/>
      <c r="R136" s="6" t="s">
        <v>828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88"/>
    </row>
    <row r="137" spans="1:38" s="389" customFormat="1" ht="12" customHeight="1">
      <c r="A137" s="457">
        <v>23</v>
      </c>
      <c r="B137" s="348">
        <v>44797</v>
      </c>
      <c r="C137" s="458"/>
      <c r="D137" s="459" t="s">
        <v>1059</v>
      </c>
      <c r="E137" s="457" t="s">
        <v>871</v>
      </c>
      <c r="F137" s="457">
        <v>25</v>
      </c>
      <c r="G137" s="457">
        <v>42</v>
      </c>
      <c r="H137" s="460">
        <v>26</v>
      </c>
      <c r="I137" s="461">
        <v>0.1</v>
      </c>
      <c r="J137" s="344" t="s">
        <v>1060</v>
      </c>
      <c r="K137" s="345">
        <f>F137-H137</f>
        <v>-1</v>
      </c>
      <c r="L137" s="346">
        <v>100</v>
      </c>
      <c r="M137" s="347">
        <f t="shared" si="140"/>
        <v>-250</v>
      </c>
      <c r="N137" s="345">
        <v>150</v>
      </c>
      <c r="O137" s="344" t="s">
        <v>676</v>
      </c>
      <c r="P137" s="348">
        <v>44797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88"/>
    </row>
    <row r="138" spans="1:38" s="389" customFormat="1" ht="12" customHeight="1">
      <c r="A138" s="423">
        <v>24</v>
      </c>
      <c r="B138" s="478">
        <v>44798</v>
      </c>
      <c r="C138" s="424"/>
      <c r="D138" s="425" t="s">
        <v>1059</v>
      </c>
      <c r="E138" s="423" t="s">
        <v>871</v>
      </c>
      <c r="F138" s="423">
        <v>46.5</v>
      </c>
      <c r="G138" s="423">
        <v>80</v>
      </c>
      <c r="H138" s="426">
        <v>28</v>
      </c>
      <c r="I138" s="448">
        <v>0.1</v>
      </c>
      <c r="J138" s="304" t="s">
        <v>1080</v>
      </c>
      <c r="K138" s="303">
        <f>F138-H138</f>
        <v>18.5</v>
      </c>
      <c r="L138" s="305">
        <v>100</v>
      </c>
      <c r="M138" s="306">
        <f t="shared" si="140"/>
        <v>825</v>
      </c>
      <c r="N138" s="303">
        <v>50</v>
      </c>
      <c r="O138" s="304" t="s">
        <v>555</v>
      </c>
      <c r="P138" s="300">
        <v>44798</v>
      </c>
      <c r="Q138" s="1"/>
      <c r="R138" s="6" t="s">
        <v>556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88"/>
    </row>
    <row r="139" spans="1:38" s="389" customFormat="1" ht="12" customHeight="1">
      <c r="A139" s="423">
        <v>25</v>
      </c>
      <c r="B139" s="478">
        <v>44798</v>
      </c>
      <c r="C139" s="424"/>
      <c r="D139" s="425" t="s">
        <v>1059</v>
      </c>
      <c r="E139" s="423" t="s">
        <v>557</v>
      </c>
      <c r="F139" s="423">
        <v>20</v>
      </c>
      <c r="G139" s="423"/>
      <c r="H139" s="426">
        <v>33</v>
      </c>
      <c r="I139" s="448" t="s">
        <v>1072</v>
      </c>
      <c r="J139" s="304" t="s">
        <v>964</v>
      </c>
      <c r="K139" s="303">
        <f t="shared" ref="K139:K142" si="141">H139-F139</f>
        <v>13</v>
      </c>
      <c r="L139" s="305">
        <v>100</v>
      </c>
      <c r="M139" s="306">
        <f t="shared" ref="M139:M142" si="142">(K139*N139)-L139</f>
        <v>550</v>
      </c>
      <c r="N139" s="303">
        <v>50</v>
      </c>
      <c r="O139" s="304" t="s">
        <v>555</v>
      </c>
      <c r="P139" s="300">
        <v>44798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88"/>
    </row>
    <row r="140" spans="1:38" s="389" customFormat="1" ht="12" customHeight="1">
      <c r="A140" s="423">
        <v>26</v>
      </c>
      <c r="B140" s="478">
        <v>44798</v>
      </c>
      <c r="C140" s="424"/>
      <c r="D140" s="425" t="s">
        <v>1073</v>
      </c>
      <c r="E140" s="423" t="s">
        <v>557</v>
      </c>
      <c r="F140" s="423">
        <v>85</v>
      </c>
      <c r="G140" s="423">
        <v>10</v>
      </c>
      <c r="H140" s="426">
        <v>145</v>
      </c>
      <c r="I140" s="448" t="s">
        <v>1074</v>
      </c>
      <c r="J140" s="304" t="s">
        <v>763</v>
      </c>
      <c r="K140" s="303">
        <f t="shared" si="141"/>
        <v>60</v>
      </c>
      <c r="L140" s="305">
        <v>100</v>
      </c>
      <c r="M140" s="306">
        <f t="shared" si="142"/>
        <v>1400</v>
      </c>
      <c r="N140" s="303">
        <v>25</v>
      </c>
      <c r="O140" s="304" t="s">
        <v>555</v>
      </c>
      <c r="P140" s="300">
        <v>44798</v>
      </c>
      <c r="Q140" s="1"/>
      <c r="R140" s="6" t="s">
        <v>828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88"/>
    </row>
    <row r="141" spans="1:38" s="389" customFormat="1" ht="12" customHeight="1">
      <c r="A141" s="423">
        <v>27</v>
      </c>
      <c r="B141" s="478">
        <v>44798</v>
      </c>
      <c r="C141" s="424"/>
      <c r="D141" s="425" t="s">
        <v>1075</v>
      </c>
      <c r="E141" s="423" t="s">
        <v>557</v>
      </c>
      <c r="F141" s="423">
        <v>76.5</v>
      </c>
      <c r="G141" s="423">
        <v>40</v>
      </c>
      <c r="H141" s="426">
        <v>96.5</v>
      </c>
      <c r="I141" s="448" t="s">
        <v>1076</v>
      </c>
      <c r="J141" s="304" t="s">
        <v>831</v>
      </c>
      <c r="K141" s="303">
        <f t="shared" si="141"/>
        <v>20</v>
      </c>
      <c r="L141" s="305">
        <v>100</v>
      </c>
      <c r="M141" s="306">
        <f t="shared" si="142"/>
        <v>900</v>
      </c>
      <c r="N141" s="303">
        <v>50</v>
      </c>
      <c r="O141" s="304" t="s">
        <v>555</v>
      </c>
      <c r="P141" s="300">
        <v>44798</v>
      </c>
      <c r="Q141" s="1"/>
      <c r="R141" s="6" t="s">
        <v>556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88"/>
    </row>
    <row r="142" spans="1:38" s="389" customFormat="1" ht="12" customHeight="1">
      <c r="A142" s="430">
        <v>28</v>
      </c>
      <c r="B142" s="479">
        <v>44798</v>
      </c>
      <c r="C142" s="431"/>
      <c r="D142" s="432" t="s">
        <v>1077</v>
      </c>
      <c r="E142" s="430" t="s">
        <v>557</v>
      </c>
      <c r="F142" s="430">
        <v>112.5</v>
      </c>
      <c r="G142" s="430">
        <v>80</v>
      </c>
      <c r="H142" s="433">
        <v>80</v>
      </c>
      <c r="I142" s="480" t="s">
        <v>1078</v>
      </c>
      <c r="J142" s="338" t="s">
        <v>1079</v>
      </c>
      <c r="K142" s="339">
        <f t="shared" si="141"/>
        <v>-32.5</v>
      </c>
      <c r="L142" s="340">
        <v>100</v>
      </c>
      <c r="M142" s="341">
        <f t="shared" si="142"/>
        <v>-1725</v>
      </c>
      <c r="N142" s="339">
        <v>50</v>
      </c>
      <c r="O142" s="338" t="s">
        <v>567</v>
      </c>
      <c r="P142" s="342">
        <v>44798</v>
      </c>
      <c r="Q142" s="1"/>
      <c r="R142" s="6" t="s">
        <v>828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88"/>
    </row>
    <row r="143" spans="1:38" s="389" customFormat="1" ht="12" customHeight="1">
      <c r="A143" s="423">
        <v>29</v>
      </c>
      <c r="B143" s="478">
        <v>44799</v>
      </c>
      <c r="C143" s="424"/>
      <c r="D143" s="425" t="s">
        <v>1075</v>
      </c>
      <c r="E143" s="423" t="s">
        <v>557</v>
      </c>
      <c r="F143" s="423">
        <v>107.5</v>
      </c>
      <c r="G143" s="423">
        <v>70</v>
      </c>
      <c r="H143" s="426">
        <v>127.5</v>
      </c>
      <c r="I143" s="448" t="s">
        <v>1092</v>
      </c>
      <c r="J143" s="304" t="s">
        <v>831</v>
      </c>
      <c r="K143" s="303">
        <f t="shared" ref="K143:K144" si="143">H143-F143</f>
        <v>20</v>
      </c>
      <c r="L143" s="305">
        <v>100</v>
      </c>
      <c r="M143" s="306">
        <f t="shared" ref="M143:M145" si="144">(K143*N143)-L143</f>
        <v>900</v>
      </c>
      <c r="N143" s="303">
        <v>50</v>
      </c>
      <c r="O143" s="304" t="s">
        <v>555</v>
      </c>
      <c r="P143" s="300">
        <v>44799</v>
      </c>
      <c r="Q143" s="1"/>
      <c r="R143" s="6" t="s">
        <v>556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88"/>
    </row>
    <row r="144" spans="1:38" s="389" customFormat="1" ht="12" customHeight="1">
      <c r="A144" s="423">
        <v>30</v>
      </c>
      <c r="B144" s="478">
        <v>44799</v>
      </c>
      <c r="C144" s="424"/>
      <c r="D144" s="425" t="s">
        <v>1093</v>
      </c>
      <c r="E144" s="423" t="s">
        <v>557</v>
      </c>
      <c r="F144" s="423">
        <v>260</v>
      </c>
      <c r="G144" s="423">
        <v>140</v>
      </c>
      <c r="H144" s="426">
        <v>310</v>
      </c>
      <c r="I144" s="448" t="s">
        <v>1094</v>
      </c>
      <c r="J144" s="304" t="s">
        <v>831</v>
      </c>
      <c r="K144" s="303">
        <f t="shared" si="143"/>
        <v>50</v>
      </c>
      <c r="L144" s="305">
        <v>100</v>
      </c>
      <c r="M144" s="306">
        <f t="shared" si="144"/>
        <v>1150</v>
      </c>
      <c r="N144" s="303">
        <v>25</v>
      </c>
      <c r="O144" s="304" t="s">
        <v>555</v>
      </c>
      <c r="P144" s="300">
        <v>44799</v>
      </c>
      <c r="Q144" s="1"/>
      <c r="R144" s="6" t="s">
        <v>556</v>
      </c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88"/>
    </row>
    <row r="145" spans="1:38" s="389" customFormat="1" ht="12" customHeight="1">
      <c r="A145" s="423">
        <v>31</v>
      </c>
      <c r="B145" s="478">
        <v>44799</v>
      </c>
      <c r="C145" s="424"/>
      <c r="D145" s="425" t="s">
        <v>1095</v>
      </c>
      <c r="E145" s="423" t="s">
        <v>871</v>
      </c>
      <c r="F145" s="423">
        <v>67.5</v>
      </c>
      <c r="G145" s="423">
        <v>105</v>
      </c>
      <c r="H145" s="426">
        <v>42.5</v>
      </c>
      <c r="I145" s="448">
        <v>0.1</v>
      </c>
      <c r="J145" s="304" t="s">
        <v>576</v>
      </c>
      <c r="K145" s="303">
        <f>F145-H145</f>
        <v>25</v>
      </c>
      <c r="L145" s="305">
        <v>100</v>
      </c>
      <c r="M145" s="306">
        <f t="shared" si="144"/>
        <v>1150</v>
      </c>
      <c r="N145" s="303">
        <v>50</v>
      </c>
      <c r="O145" s="304" t="s">
        <v>555</v>
      </c>
      <c r="P145" s="300">
        <v>44799</v>
      </c>
      <c r="Q145" s="1"/>
      <c r="R145" s="6" t="s">
        <v>556</v>
      </c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88"/>
    </row>
    <row r="146" spans="1:38" s="389" customFormat="1" ht="12" customHeight="1">
      <c r="A146" s="470">
        <v>32</v>
      </c>
      <c r="B146" s="471">
        <v>44802</v>
      </c>
      <c r="C146" s="472"/>
      <c r="D146" s="473" t="s">
        <v>1141</v>
      </c>
      <c r="E146" s="470" t="s">
        <v>871</v>
      </c>
      <c r="F146" s="470" t="s">
        <v>1142</v>
      </c>
      <c r="G146" s="470">
        <v>85</v>
      </c>
      <c r="H146" s="474"/>
      <c r="I146" s="475">
        <v>0.1</v>
      </c>
      <c r="J146" s="474" t="s">
        <v>558</v>
      </c>
      <c r="K146" s="474"/>
      <c r="L146" s="476"/>
      <c r="M146" s="477"/>
      <c r="N146" s="474"/>
      <c r="O146" s="474"/>
      <c r="P146" s="471"/>
      <c r="Q146" s="1"/>
      <c r="R146" s="6"/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88"/>
    </row>
    <row r="147" spans="1:38" s="389" customFormat="1" ht="12" customHeight="1">
      <c r="A147" s="470"/>
      <c r="B147" s="471"/>
      <c r="C147" s="472"/>
      <c r="D147" s="473"/>
      <c r="E147" s="470"/>
      <c r="F147" s="470"/>
      <c r="G147" s="470"/>
      <c r="H147" s="474"/>
      <c r="I147" s="475"/>
      <c r="J147" s="474"/>
      <c r="K147" s="474"/>
      <c r="L147" s="476"/>
      <c r="M147" s="477"/>
      <c r="N147" s="474"/>
      <c r="O147" s="474"/>
      <c r="P147" s="471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88"/>
    </row>
    <row r="148" spans="1:38" ht="15" customHeight="1">
      <c r="A148" s="289"/>
      <c r="B148" s="343"/>
      <c r="C148" s="290"/>
      <c r="D148" s="291"/>
      <c r="E148" s="289"/>
      <c r="F148" s="289"/>
      <c r="G148" s="289"/>
      <c r="H148" s="292"/>
      <c r="I148" s="293"/>
      <c r="J148" s="255"/>
      <c r="K148" s="225"/>
      <c r="L148" s="244"/>
      <c r="M148" s="245"/>
      <c r="N148" s="225"/>
      <c r="O148" s="255"/>
      <c r="P148" s="221"/>
      <c r="Q148" s="1"/>
      <c r="R148" s="6"/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1"/>
    </row>
    <row r="149" spans="1:38" ht="12.75" customHeight="1">
      <c r="A149" s="142"/>
      <c r="B149" s="147"/>
      <c r="C149" s="147"/>
      <c r="D149" s="148"/>
      <c r="E149" s="142"/>
      <c r="F149" s="149"/>
      <c r="G149" s="142"/>
      <c r="H149" s="142"/>
      <c r="I149" s="142"/>
      <c r="J149" s="147"/>
      <c r="K149" s="150"/>
      <c r="L149" s="142"/>
      <c r="M149" s="142"/>
      <c r="N149" s="142"/>
      <c r="O149" s="151"/>
      <c r="P149" s="1"/>
      <c r="Q149" s="1"/>
      <c r="R149" s="6"/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</row>
    <row r="150" spans="1:38" ht="38.25" customHeight="1">
      <c r="A150" s="94" t="s">
        <v>579</v>
      </c>
      <c r="B150" s="152"/>
      <c r="C150" s="152"/>
      <c r="D150" s="153"/>
      <c r="E150" s="127"/>
      <c r="F150" s="6"/>
      <c r="G150" s="6"/>
      <c r="H150" s="128"/>
      <c r="I150" s="154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</row>
    <row r="151" spans="1:38" s="220" customFormat="1" ht="14.25" customHeight="1">
      <c r="A151" s="95" t="s">
        <v>16</v>
      </c>
      <c r="B151" s="96" t="s">
        <v>532</v>
      </c>
      <c r="C151" s="96"/>
      <c r="D151" s="97" t="s">
        <v>543</v>
      </c>
      <c r="E151" s="96" t="s">
        <v>544</v>
      </c>
      <c r="F151" s="96" t="s">
        <v>545</v>
      </c>
      <c r="G151" s="96" t="s">
        <v>546</v>
      </c>
      <c r="H151" s="96" t="s">
        <v>547</v>
      </c>
      <c r="I151" s="96" t="s">
        <v>548</v>
      </c>
      <c r="J151" s="95" t="s">
        <v>549</v>
      </c>
      <c r="K151" s="131" t="s">
        <v>566</v>
      </c>
      <c r="L151" s="132" t="s">
        <v>551</v>
      </c>
      <c r="M151" s="98" t="s">
        <v>552</v>
      </c>
      <c r="N151" s="96" t="s">
        <v>553</v>
      </c>
      <c r="O151" s="97" t="s">
        <v>554</v>
      </c>
      <c r="P151" s="96" t="s">
        <v>784</v>
      </c>
      <c r="Q151" s="219"/>
      <c r="R151" s="6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</row>
    <row r="152" spans="1:38" s="220" customFormat="1" ht="12.75" customHeight="1">
      <c r="A152" s="343"/>
      <c r="B152" s="343"/>
      <c r="C152" s="343"/>
      <c r="D152" s="343"/>
      <c r="E152" s="360"/>
      <c r="F152" s="360"/>
      <c r="G152" s="360"/>
      <c r="H152" s="360"/>
      <c r="I152" s="360"/>
      <c r="J152" s="255"/>
      <c r="K152" s="225"/>
      <c r="L152" s="244"/>
      <c r="M152" s="245"/>
      <c r="N152" s="225"/>
      <c r="O152" s="255"/>
      <c r="P152" s="221"/>
      <c r="Q152" s="219"/>
      <c r="R152" s="1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</row>
    <row r="153" spans="1:38" ht="14.25" customHeight="1">
      <c r="A153" s="360"/>
      <c r="B153" s="358"/>
      <c r="C153" s="359"/>
      <c r="D153" s="359"/>
      <c r="E153" s="360"/>
      <c r="F153" s="360"/>
      <c r="G153" s="360"/>
      <c r="H153" s="360"/>
      <c r="I153" s="360"/>
      <c r="J153" s="255"/>
      <c r="K153" s="225"/>
      <c r="L153" s="244"/>
      <c r="M153" s="245"/>
      <c r="N153" s="225"/>
      <c r="O153" s="255"/>
      <c r="P153" s="221"/>
      <c r="R153" s="219"/>
      <c r="S153" s="41"/>
      <c r="T153" s="1"/>
      <c r="U153" s="1"/>
      <c r="V153" s="1"/>
      <c r="W153" s="1"/>
      <c r="X153" s="1"/>
      <c r="Y153" s="1"/>
      <c r="Z153" s="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</row>
    <row r="154" spans="1:38" ht="12.75" customHeight="1">
      <c r="A154" s="360"/>
      <c r="B154" s="358"/>
      <c r="C154" s="359"/>
      <c r="D154" s="359"/>
      <c r="E154" s="360"/>
      <c r="F154" s="360"/>
      <c r="G154" s="360"/>
      <c r="H154" s="360"/>
      <c r="I154" s="360"/>
      <c r="J154" s="255"/>
      <c r="K154" s="225"/>
      <c r="L154" s="244"/>
      <c r="M154" s="245"/>
      <c r="N154" s="225"/>
      <c r="O154" s="255"/>
      <c r="P154" s="221"/>
      <c r="R154" s="6"/>
      <c r="S154" s="1"/>
      <c r="T154" s="1"/>
      <c r="U154" s="1"/>
      <c r="V154" s="1"/>
      <c r="W154" s="1"/>
      <c r="X154" s="1"/>
      <c r="Y154" s="1"/>
    </row>
    <row r="155" spans="1:38" ht="12.75" customHeight="1">
      <c r="A155" s="111" t="s">
        <v>559</v>
      </c>
      <c r="B155" s="111"/>
      <c r="C155" s="111"/>
      <c r="D155" s="111"/>
      <c r="E155" s="41"/>
      <c r="F155" s="119" t="s">
        <v>561</v>
      </c>
      <c r="G155" s="56"/>
      <c r="H155" s="56"/>
      <c r="I155" s="56"/>
      <c r="J155" s="6"/>
      <c r="K155" s="136"/>
      <c r="L155" s="137"/>
      <c r="M155" s="6"/>
      <c r="N155" s="101"/>
      <c r="O155" s="155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18" t="s">
        <v>560</v>
      </c>
      <c r="B156" s="111"/>
      <c r="C156" s="111"/>
      <c r="D156" s="111"/>
      <c r="E156" s="6"/>
      <c r="F156" s="119" t="s">
        <v>563</v>
      </c>
      <c r="G156" s="6"/>
      <c r="H156" s="6" t="s">
        <v>780</v>
      </c>
      <c r="I156" s="6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18"/>
      <c r="B157" s="111"/>
      <c r="C157" s="111"/>
      <c r="D157" s="111"/>
      <c r="E157" s="6"/>
      <c r="F157" s="119"/>
      <c r="G157" s="6"/>
      <c r="H157" s="6"/>
      <c r="I157" s="6"/>
      <c r="J157" s="1"/>
      <c r="K157" s="6"/>
      <c r="L157" s="6"/>
      <c r="M157" s="6"/>
      <c r="N157" s="1"/>
      <c r="O157" s="1"/>
      <c r="Q157" s="1"/>
      <c r="R157" s="5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18"/>
      <c r="B158" s="111"/>
      <c r="C158" s="111"/>
      <c r="D158" s="111"/>
      <c r="E158" s="6"/>
      <c r="F158" s="119"/>
      <c r="G158" s="56"/>
      <c r="H158" s="41"/>
      <c r="I158" s="56"/>
      <c r="J158" s="6"/>
      <c r="K158" s="136"/>
      <c r="L158" s="137"/>
      <c r="M158" s="6"/>
      <c r="N158" s="101"/>
      <c r="O158" s="138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56"/>
      <c r="B159" s="100"/>
      <c r="C159" s="100"/>
      <c r="D159" s="41"/>
      <c r="E159" s="56"/>
      <c r="F159" s="56"/>
      <c r="G159" s="56"/>
      <c r="H159" s="41"/>
      <c r="I159" s="56"/>
      <c r="J159" s="6"/>
      <c r="K159" s="136"/>
      <c r="L159" s="137"/>
      <c r="M159" s="6"/>
      <c r="N159" s="101"/>
      <c r="O159" s="138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41"/>
      <c r="B160" s="156" t="s">
        <v>580</v>
      </c>
      <c r="C160" s="156"/>
      <c r="D160" s="156"/>
      <c r="E160" s="156"/>
      <c r="F160" s="6"/>
      <c r="G160" s="6"/>
      <c r="H160" s="129"/>
      <c r="I160" s="6"/>
      <c r="J160" s="129"/>
      <c r="K160" s="130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95" t="s">
        <v>16</v>
      </c>
      <c r="B161" s="96" t="s">
        <v>532</v>
      </c>
      <c r="C161" s="96"/>
      <c r="D161" s="97" t="s">
        <v>543</v>
      </c>
      <c r="E161" s="96" t="s">
        <v>544</v>
      </c>
      <c r="F161" s="96" t="s">
        <v>545</v>
      </c>
      <c r="G161" s="96" t="s">
        <v>581</v>
      </c>
      <c r="H161" s="96" t="s">
        <v>582</v>
      </c>
      <c r="I161" s="96" t="s">
        <v>548</v>
      </c>
      <c r="J161" s="157" t="s">
        <v>549</v>
      </c>
      <c r="K161" s="96" t="s">
        <v>550</v>
      </c>
      <c r="L161" s="96" t="s">
        <v>583</v>
      </c>
      <c r="M161" s="96" t="s">
        <v>553</v>
      </c>
      <c r="N161" s="97" t="s">
        <v>554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1</v>
      </c>
      <c r="B162" s="159">
        <v>41579</v>
      </c>
      <c r="C162" s="159"/>
      <c r="D162" s="160" t="s">
        <v>584</v>
      </c>
      <c r="E162" s="161" t="s">
        <v>585</v>
      </c>
      <c r="F162" s="162">
        <v>82</v>
      </c>
      <c r="G162" s="161" t="s">
        <v>586</v>
      </c>
      <c r="H162" s="161">
        <v>100</v>
      </c>
      <c r="I162" s="163">
        <v>100</v>
      </c>
      <c r="J162" s="164" t="s">
        <v>587</v>
      </c>
      <c r="K162" s="165">
        <f t="shared" ref="K162:K214" si="145">H162-F162</f>
        <v>18</v>
      </c>
      <c r="L162" s="166">
        <f t="shared" ref="L162:L214" si="146">K162/F162</f>
        <v>0.21951219512195122</v>
      </c>
      <c r="M162" s="161" t="s">
        <v>555</v>
      </c>
      <c r="N162" s="167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2</v>
      </c>
      <c r="B163" s="159">
        <v>41794</v>
      </c>
      <c r="C163" s="159"/>
      <c r="D163" s="160" t="s">
        <v>588</v>
      </c>
      <c r="E163" s="161" t="s">
        <v>557</v>
      </c>
      <c r="F163" s="162">
        <v>257</v>
      </c>
      <c r="G163" s="161" t="s">
        <v>586</v>
      </c>
      <c r="H163" s="161">
        <v>300</v>
      </c>
      <c r="I163" s="163">
        <v>300</v>
      </c>
      <c r="J163" s="164" t="s">
        <v>587</v>
      </c>
      <c r="K163" s="165">
        <f t="shared" si="145"/>
        <v>43</v>
      </c>
      <c r="L163" s="166">
        <f t="shared" si="146"/>
        <v>0.16731517509727625</v>
      </c>
      <c r="M163" s="161" t="s">
        <v>555</v>
      </c>
      <c r="N163" s="167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3</v>
      </c>
      <c r="B164" s="159">
        <v>41828</v>
      </c>
      <c r="C164" s="159"/>
      <c r="D164" s="160" t="s">
        <v>589</v>
      </c>
      <c r="E164" s="161" t="s">
        <v>557</v>
      </c>
      <c r="F164" s="162">
        <v>393</v>
      </c>
      <c r="G164" s="161" t="s">
        <v>586</v>
      </c>
      <c r="H164" s="161">
        <v>468</v>
      </c>
      <c r="I164" s="163">
        <v>468</v>
      </c>
      <c r="J164" s="164" t="s">
        <v>587</v>
      </c>
      <c r="K164" s="165">
        <f t="shared" si="145"/>
        <v>75</v>
      </c>
      <c r="L164" s="166">
        <f t="shared" si="146"/>
        <v>0.19083969465648856</v>
      </c>
      <c r="M164" s="161" t="s">
        <v>555</v>
      </c>
      <c r="N164" s="167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4</v>
      </c>
      <c r="B165" s="159">
        <v>41857</v>
      </c>
      <c r="C165" s="159"/>
      <c r="D165" s="160" t="s">
        <v>590</v>
      </c>
      <c r="E165" s="161" t="s">
        <v>557</v>
      </c>
      <c r="F165" s="162">
        <v>205</v>
      </c>
      <c r="G165" s="161" t="s">
        <v>586</v>
      </c>
      <c r="H165" s="161">
        <v>275</v>
      </c>
      <c r="I165" s="163">
        <v>250</v>
      </c>
      <c r="J165" s="164" t="s">
        <v>587</v>
      </c>
      <c r="K165" s="165">
        <f t="shared" si="145"/>
        <v>70</v>
      </c>
      <c r="L165" s="166">
        <f t="shared" si="146"/>
        <v>0.34146341463414637</v>
      </c>
      <c r="M165" s="161" t="s">
        <v>555</v>
      </c>
      <c r="N165" s="167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5</v>
      </c>
      <c r="B166" s="159">
        <v>41886</v>
      </c>
      <c r="C166" s="159"/>
      <c r="D166" s="160" t="s">
        <v>591</v>
      </c>
      <c r="E166" s="161" t="s">
        <v>557</v>
      </c>
      <c r="F166" s="162">
        <v>162</v>
      </c>
      <c r="G166" s="161" t="s">
        <v>586</v>
      </c>
      <c r="H166" s="161">
        <v>190</v>
      </c>
      <c r="I166" s="163">
        <v>190</v>
      </c>
      <c r="J166" s="164" t="s">
        <v>587</v>
      </c>
      <c r="K166" s="165">
        <f t="shared" si="145"/>
        <v>28</v>
      </c>
      <c r="L166" s="166">
        <f t="shared" si="146"/>
        <v>0.1728395061728395</v>
      </c>
      <c r="M166" s="161" t="s">
        <v>555</v>
      </c>
      <c r="N166" s="167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6</v>
      </c>
      <c r="B167" s="159">
        <v>41886</v>
      </c>
      <c r="C167" s="159"/>
      <c r="D167" s="160" t="s">
        <v>592</v>
      </c>
      <c r="E167" s="161" t="s">
        <v>557</v>
      </c>
      <c r="F167" s="162">
        <v>75</v>
      </c>
      <c r="G167" s="161" t="s">
        <v>586</v>
      </c>
      <c r="H167" s="161">
        <v>91.5</v>
      </c>
      <c r="I167" s="163" t="s">
        <v>593</v>
      </c>
      <c r="J167" s="164" t="s">
        <v>594</v>
      </c>
      <c r="K167" s="165">
        <f t="shared" si="145"/>
        <v>16.5</v>
      </c>
      <c r="L167" s="166">
        <f t="shared" si="146"/>
        <v>0.22</v>
      </c>
      <c r="M167" s="161" t="s">
        <v>555</v>
      </c>
      <c r="N167" s="167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7</v>
      </c>
      <c r="B168" s="159">
        <v>41913</v>
      </c>
      <c r="C168" s="159"/>
      <c r="D168" s="160" t="s">
        <v>595</v>
      </c>
      <c r="E168" s="161" t="s">
        <v>557</v>
      </c>
      <c r="F168" s="162">
        <v>850</v>
      </c>
      <c r="G168" s="161" t="s">
        <v>586</v>
      </c>
      <c r="H168" s="161">
        <v>982.5</v>
      </c>
      <c r="I168" s="163">
        <v>1050</v>
      </c>
      <c r="J168" s="164" t="s">
        <v>596</v>
      </c>
      <c r="K168" s="165">
        <f t="shared" si="145"/>
        <v>132.5</v>
      </c>
      <c r="L168" s="166">
        <f t="shared" si="146"/>
        <v>0.15588235294117647</v>
      </c>
      <c r="M168" s="161" t="s">
        <v>555</v>
      </c>
      <c r="N168" s="167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8</v>
      </c>
      <c r="B169" s="159">
        <v>41913</v>
      </c>
      <c r="C169" s="159"/>
      <c r="D169" s="160" t="s">
        <v>597</v>
      </c>
      <c r="E169" s="161" t="s">
        <v>557</v>
      </c>
      <c r="F169" s="162">
        <v>475</v>
      </c>
      <c r="G169" s="161" t="s">
        <v>586</v>
      </c>
      <c r="H169" s="161">
        <v>515</v>
      </c>
      <c r="I169" s="163">
        <v>600</v>
      </c>
      <c r="J169" s="164" t="s">
        <v>598</v>
      </c>
      <c r="K169" s="165">
        <f t="shared" si="145"/>
        <v>40</v>
      </c>
      <c r="L169" s="166">
        <f t="shared" si="146"/>
        <v>8.4210526315789472E-2</v>
      </c>
      <c r="M169" s="161" t="s">
        <v>555</v>
      </c>
      <c r="N169" s="167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9</v>
      </c>
      <c r="B170" s="159">
        <v>41913</v>
      </c>
      <c r="C170" s="159"/>
      <c r="D170" s="160" t="s">
        <v>599</v>
      </c>
      <c r="E170" s="161" t="s">
        <v>557</v>
      </c>
      <c r="F170" s="162">
        <v>86</v>
      </c>
      <c r="G170" s="161" t="s">
        <v>586</v>
      </c>
      <c r="H170" s="161">
        <v>99</v>
      </c>
      <c r="I170" s="163">
        <v>140</v>
      </c>
      <c r="J170" s="164" t="s">
        <v>600</v>
      </c>
      <c r="K170" s="165">
        <f t="shared" si="145"/>
        <v>13</v>
      </c>
      <c r="L170" s="166">
        <f t="shared" si="146"/>
        <v>0.15116279069767441</v>
      </c>
      <c r="M170" s="161" t="s">
        <v>555</v>
      </c>
      <c r="N170" s="167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10</v>
      </c>
      <c r="B171" s="159">
        <v>41926</v>
      </c>
      <c r="C171" s="159"/>
      <c r="D171" s="160" t="s">
        <v>601</v>
      </c>
      <c r="E171" s="161" t="s">
        <v>557</v>
      </c>
      <c r="F171" s="162">
        <v>496.6</v>
      </c>
      <c r="G171" s="161" t="s">
        <v>586</v>
      </c>
      <c r="H171" s="161">
        <v>621</v>
      </c>
      <c r="I171" s="163">
        <v>580</v>
      </c>
      <c r="J171" s="164" t="s">
        <v>587</v>
      </c>
      <c r="K171" s="165">
        <f t="shared" si="145"/>
        <v>124.39999999999998</v>
      </c>
      <c r="L171" s="166">
        <f t="shared" si="146"/>
        <v>0.25050342327829234</v>
      </c>
      <c r="M171" s="161" t="s">
        <v>555</v>
      </c>
      <c r="N171" s="167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11</v>
      </c>
      <c r="B172" s="159">
        <v>41926</v>
      </c>
      <c r="C172" s="159"/>
      <c r="D172" s="160" t="s">
        <v>602</v>
      </c>
      <c r="E172" s="161" t="s">
        <v>557</v>
      </c>
      <c r="F172" s="162">
        <v>2481.9</v>
      </c>
      <c r="G172" s="161" t="s">
        <v>586</v>
      </c>
      <c r="H172" s="161">
        <v>2840</v>
      </c>
      <c r="I172" s="163">
        <v>2870</v>
      </c>
      <c r="J172" s="164" t="s">
        <v>603</v>
      </c>
      <c r="K172" s="165">
        <f t="shared" si="145"/>
        <v>358.09999999999991</v>
      </c>
      <c r="L172" s="166">
        <f t="shared" si="146"/>
        <v>0.14428462065353154</v>
      </c>
      <c r="M172" s="161" t="s">
        <v>555</v>
      </c>
      <c r="N172" s="167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12</v>
      </c>
      <c r="B173" s="159">
        <v>41928</v>
      </c>
      <c r="C173" s="159"/>
      <c r="D173" s="160" t="s">
        <v>604</v>
      </c>
      <c r="E173" s="161" t="s">
        <v>557</v>
      </c>
      <c r="F173" s="162">
        <v>84.5</v>
      </c>
      <c r="G173" s="161" t="s">
        <v>586</v>
      </c>
      <c r="H173" s="161">
        <v>93</v>
      </c>
      <c r="I173" s="163">
        <v>110</v>
      </c>
      <c r="J173" s="164" t="s">
        <v>605</v>
      </c>
      <c r="K173" s="165">
        <f t="shared" si="145"/>
        <v>8.5</v>
      </c>
      <c r="L173" s="166">
        <f t="shared" si="146"/>
        <v>0.10059171597633136</v>
      </c>
      <c r="M173" s="161" t="s">
        <v>555</v>
      </c>
      <c r="N173" s="167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13</v>
      </c>
      <c r="B174" s="159">
        <v>41928</v>
      </c>
      <c r="C174" s="159"/>
      <c r="D174" s="160" t="s">
        <v>606</v>
      </c>
      <c r="E174" s="161" t="s">
        <v>557</v>
      </c>
      <c r="F174" s="162">
        <v>401</v>
      </c>
      <c r="G174" s="161" t="s">
        <v>586</v>
      </c>
      <c r="H174" s="161">
        <v>428</v>
      </c>
      <c r="I174" s="163">
        <v>450</v>
      </c>
      <c r="J174" s="164" t="s">
        <v>607</v>
      </c>
      <c r="K174" s="165">
        <f t="shared" si="145"/>
        <v>27</v>
      </c>
      <c r="L174" s="166">
        <f t="shared" si="146"/>
        <v>6.7331670822942641E-2</v>
      </c>
      <c r="M174" s="161" t="s">
        <v>555</v>
      </c>
      <c r="N174" s="167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14</v>
      </c>
      <c r="B175" s="159">
        <v>41928</v>
      </c>
      <c r="C175" s="159"/>
      <c r="D175" s="160" t="s">
        <v>608</v>
      </c>
      <c r="E175" s="161" t="s">
        <v>557</v>
      </c>
      <c r="F175" s="162">
        <v>101</v>
      </c>
      <c r="G175" s="161" t="s">
        <v>586</v>
      </c>
      <c r="H175" s="161">
        <v>112</v>
      </c>
      <c r="I175" s="163">
        <v>120</v>
      </c>
      <c r="J175" s="164" t="s">
        <v>609</v>
      </c>
      <c r="K175" s="165">
        <f t="shared" si="145"/>
        <v>11</v>
      </c>
      <c r="L175" s="166">
        <f t="shared" si="146"/>
        <v>0.10891089108910891</v>
      </c>
      <c r="M175" s="161" t="s">
        <v>555</v>
      </c>
      <c r="N175" s="167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15</v>
      </c>
      <c r="B176" s="159">
        <v>41954</v>
      </c>
      <c r="C176" s="159"/>
      <c r="D176" s="160" t="s">
        <v>610</v>
      </c>
      <c r="E176" s="161" t="s">
        <v>557</v>
      </c>
      <c r="F176" s="162">
        <v>59</v>
      </c>
      <c r="G176" s="161" t="s">
        <v>586</v>
      </c>
      <c r="H176" s="161">
        <v>76</v>
      </c>
      <c r="I176" s="163">
        <v>76</v>
      </c>
      <c r="J176" s="164" t="s">
        <v>587</v>
      </c>
      <c r="K176" s="165">
        <f t="shared" si="145"/>
        <v>17</v>
      </c>
      <c r="L176" s="166">
        <f t="shared" si="146"/>
        <v>0.28813559322033899</v>
      </c>
      <c r="M176" s="161" t="s">
        <v>555</v>
      </c>
      <c r="N176" s="167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16</v>
      </c>
      <c r="B177" s="159">
        <v>41954</v>
      </c>
      <c r="C177" s="159"/>
      <c r="D177" s="160" t="s">
        <v>599</v>
      </c>
      <c r="E177" s="161" t="s">
        <v>557</v>
      </c>
      <c r="F177" s="162">
        <v>99</v>
      </c>
      <c r="G177" s="161" t="s">
        <v>586</v>
      </c>
      <c r="H177" s="161">
        <v>120</v>
      </c>
      <c r="I177" s="163">
        <v>120</v>
      </c>
      <c r="J177" s="164" t="s">
        <v>568</v>
      </c>
      <c r="K177" s="165">
        <f t="shared" si="145"/>
        <v>21</v>
      </c>
      <c r="L177" s="166">
        <f t="shared" si="146"/>
        <v>0.21212121212121213</v>
      </c>
      <c r="M177" s="161" t="s">
        <v>555</v>
      </c>
      <c r="N177" s="167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17</v>
      </c>
      <c r="B178" s="159">
        <v>41956</v>
      </c>
      <c r="C178" s="159"/>
      <c r="D178" s="160" t="s">
        <v>611</v>
      </c>
      <c r="E178" s="161" t="s">
        <v>557</v>
      </c>
      <c r="F178" s="162">
        <v>22</v>
      </c>
      <c r="G178" s="161" t="s">
        <v>586</v>
      </c>
      <c r="H178" s="161">
        <v>33.549999999999997</v>
      </c>
      <c r="I178" s="163">
        <v>32</v>
      </c>
      <c r="J178" s="164" t="s">
        <v>612</v>
      </c>
      <c r="K178" s="165">
        <f t="shared" si="145"/>
        <v>11.549999999999997</v>
      </c>
      <c r="L178" s="166">
        <f t="shared" si="146"/>
        <v>0.52499999999999991</v>
      </c>
      <c r="M178" s="161" t="s">
        <v>555</v>
      </c>
      <c r="N178" s="167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18</v>
      </c>
      <c r="B179" s="159">
        <v>41976</v>
      </c>
      <c r="C179" s="159"/>
      <c r="D179" s="160" t="s">
        <v>613</v>
      </c>
      <c r="E179" s="161" t="s">
        <v>557</v>
      </c>
      <c r="F179" s="162">
        <v>440</v>
      </c>
      <c r="G179" s="161" t="s">
        <v>586</v>
      </c>
      <c r="H179" s="161">
        <v>520</v>
      </c>
      <c r="I179" s="163">
        <v>520</v>
      </c>
      <c r="J179" s="164" t="s">
        <v>614</v>
      </c>
      <c r="K179" s="165">
        <f t="shared" si="145"/>
        <v>80</v>
      </c>
      <c r="L179" s="166">
        <f t="shared" si="146"/>
        <v>0.18181818181818182</v>
      </c>
      <c r="M179" s="161" t="s">
        <v>555</v>
      </c>
      <c r="N179" s="167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19</v>
      </c>
      <c r="B180" s="159">
        <v>41976</v>
      </c>
      <c r="C180" s="159"/>
      <c r="D180" s="160" t="s">
        <v>615</v>
      </c>
      <c r="E180" s="161" t="s">
        <v>557</v>
      </c>
      <c r="F180" s="162">
        <v>360</v>
      </c>
      <c r="G180" s="161" t="s">
        <v>586</v>
      </c>
      <c r="H180" s="161">
        <v>427</v>
      </c>
      <c r="I180" s="163">
        <v>425</v>
      </c>
      <c r="J180" s="164" t="s">
        <v>616</v>
      </c>
      <c r="K180" s="165">
        <f t="shared" si="145"/>
        <v>67</v>
      </c>
      <c r="L180" s="166">
        <f t="shared" si="146"/>
        <v>0.18611111111111112</v>
      </c>
      <c r="M180" s="161" t="s">
        <v>555</v>
      </c>
      <c r="N180" s="167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20</v>
      </c>
      <c r="B181" s="159">
        <v>42012</v>
      </c>
      <c r="C181" s="159"/>
      <c r="D181" s="160" t="s">
        <v>617</v>
      </c>
      <c r="E181" s="161" t="s">
        <v>557</v>
      </c>
      <c r="F181" s="162">
        <v>360</v>
      </c>
      <c r="G181" s="161" t="s">
        <v>586</v>
      </c>
      <c r="H181" s="161">
        <v>455</v>
      </c>
      <c r="I181" s="163">
        <v>420</v>
      </c>
      <c r="J181" s="164" t="s">
        <v>618</v>
      </c>
      <c r="K181" s="165">
        <f t="shared" si="145"/>
        <v>95</v>
      </c>
      <c r="L181" s="166">
        <f t="shared" si="146"/>
        <v>0.2638888888888889</v>
      </c>
      <c r="M181" s="161" t="s">
        <v>555</v>
      </c>
      <c r="N181" s="167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21</v>
      </c>
      <c r="B182" s="159">
        <v>42012</v>
      </c>
      <c r="C182" s="159"/>
      <c r="D182" s="160" t="s">
        <v>619</v>
      </c>
      <c r="E182" s="161" t="s">
        <v>557</v>
      </c>
      <c r="F182" s="162">
        <v>130</v>
      </c>
      <c r="G182" s="161"/>
      <c r="H182" s="161">
        <v>175.5</v>
      </c>
      <c r="I182" s="163">
        <v>165</v>
      </c>
      <c r="J182" s="164" t="s">
        <v>620</v>
      </c>
      <c r="K182" s="165">
        <f t="shared" si="145"/>
        <v>45.5</v>
      </c>
      <c r="L182" s="166">
        <f t="shared" si="146"/>
        <v>0.35</v>
      </c>
      <c r="M182" s="161" t="s">
        <v>555</v>
      </c>
      <c r="N182" s="167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22</v>
      </c>
      <c r="B183" s="159">
        <v>42040</v>
      </c>
      <c r="C183" s="159"/>
      <c r="D183" s="160" t="s">
        <v>371</v>
      </c>
      <c r="E183" s="161" t="s">
        <v>585</v>
      </c>
      <c r="F183" s="162">
        <v>98</v>
      </c>
      <c r="G183" s="161"/>
      <c r="H183" s="161">
        <v>120</v>
      </c>
      <c r="I183" s="163">
        <v>120</v>
      </c>
      <c r="J183" s="164" t="s">
        <v>587</v>
      </c>
      <c r="K183" s="165">
        <f t="shared" si="145"/>
        <v>22</v>
      </c>
      <c r="L183" s="166">
        <f t="shared" si="146"/>
        <v>0.22448979591836735</v>
      </c>
      <c r="M183" s="161" t="s">
        <v>555</v>
      </c>
      <c r="N183" s="167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23</v>
      </c>
      <c r="B184" s="159">
        <v>42040</v>
      </c>
      <c r="C184" s="159"/>
      <c r="D184" s="160" t="s">
        <v>621</v>
      </c>
      <c r="E184" s="161" t="s">
        <v>585</v>
      </c>
      <c r="F184" s="162">
        <v>196</v>
      </c>
      <c r="G184" s="161"/>
      <c r="H184" s="161">
        <v>262</v>
      </c>
      <c r="I184" s="163">
        <v>255</v>
      </c>
      <c r="J184" s="164" t="s">
        <v>587</v>
      </c>
      <c r="K184" s="165">
        <f t="shared" si="145"/>
        <v>66</v>
      </c>
      <c r="L184" s="166">
        <f t="shared" si="146"/>
        <v>0.33673469387755101</v>
      </c>
      <c r="M184" s="161" t="s">
        <v>555</v>
      </c>
      <c r="N184" s="167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8">
        <v>24</v>
      </c>
      <c r="B185" s="169">
        <v>42067</v>
      </c>
      <c r="C185" s="169"/>
      <c r="D185" s="170" t="s">
        <v>370</v>
      </c>
      <c r="E185" s="171" t="s">
        <v>585</v>
      </c>
      <c r="F185" s="172">
        <v>235</v>
      </c>
      <c r="G185" s="172"/>
      <c r="H185" s="173">
        <v>77</v>
      </c>
      <c r="I185" s="173" t="s">
        <v>622</v>
      </c>
      <c r="J185" s="174" t="s">
        <v>623</v>
      </c>
      <c r="K185" s="175">
        <f t="shared" si="145"/>
        <v>-158</v>
      </c>
      <c r="L185" s="176">
        <f t="shared" si="146"/>
        <v>-0.67234042553191486</v>
      </c>
      <c r="M185" s="172" t="s">
        <v>567</v>
      </c>
      <c r="N185" s="169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25</v>
      </c>
      <c r="B186" s="159">
        <v>42067</v>
      </c>
      <c r="C186" s="159"/>
      <c r="D186" s="160" t="s">
        <v>624</v>
      </c>
      <c r="E186" s="161" t="s">
        <v>585</v>
      </c>
      <c r="F186" s="162">
        <v>185</v>
      </c>
      <c r="G186" s="161"/>
      <c r="H186" s="161">
        <v>224</v>
      </c>
      <c r="I186" s="163" t="s">
        <v>625</v>
      </c>
      <c r="J186" s="164" t="s">
        <v>587</v>
      </c>
      <c r="K186" s="165">
        <f t="shared" si="145"/>
        <v>39</v>
      </c>
      <c r="L186" s="166">
        <f t="shared" si="146"/>
        <v>0.21081081081081082</v>
      </c>
      <c r="M186" s="161" t="s">
        <v>555</v>
      </c>
      <c r="N186" s="167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26</v>
      </c>
      <c r="B187" s="169">
        <v>42090</v>
      </c>
      <c r="C187" s="169"/>
      <c r="D187" s="177" t="s">
        <v>626</v>
      </c>
      <c r="E187" s="172" t="s">
        <v>585</v>
      </c>
      <c r="F187" s="172">
        <v>49.5</v>
      </c>
      <c r="G187" s="173"/>
      <c r="H187" s="173">
        <v>15.85</v>
      </c>
      <c r="I187" s="173">
        <v>67</v>
      </c>
      <c r="J187" s="174" t="s">
        <v>627</v>
      </c>
      <c r="K187" s="173">
        <f t="shared" si="145"/>
        <v>-33.65</v>
      </c>
      <c r="L187" s="178">
        <f t="shared" si="146"/>
        <v>-0.67979797979797973</v>
      </c>
      <c r="M187" s="172" t="s">
        <v>567</v>
      </c>
      <c r="N187" s="179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8">
        <v>27</v>
      </c>
      <c r="B188" s="159">
        <v>42093</v>
      </c>
      <c r="C188" s="159"/>
      <c r="D188" s="160" t="s">
        <v>628</v>
      </c>
      <c r="E188" s="161" t="s">
        <v>585</v>
      </c>
      <c r="F188" s="162">
        <v>183.5</v>
      </c>
      <c r="G188" s="161"/>
      <c r="H188" s="161">
        <v>219</v>
      </c>
      <c r="I188" s="163">
        <v>218</v>
      </c>
      <c r="J188" s="164" t="s">
        <v>629</v>
      </c>
      <c r="K188" s="165">
        <f t="shared" si="145"/>
        <v>35.5</v>
      </c>
      <c r="L188" s="166">
        <f t="shared" si="146"/>
        <v>0.19346049046321526</v>
      </c>
      <c r="M188" s="161" t="s">
        <v>555</v>
      </c>
      <c r="N188" s="167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28</v>
      </c>
      <c r="B189" s="159">
        <v>42114</v>
      </c>
      <c r="C189" s="159"/>
      <c r="D189" s="160" t="s">
        <v>630</v>
      </c>
      <c r="E189" s="161" t="s">
        <v>585</v>
      </c>
      <c r="F189" s="162">
        <f>(227+237)/2</f>
        <v>232</v>
      </c>
      <c r="G189" s="161"/>
      <c r="H189" s="161">
        <v>298</v>
      </c>
      <c r="I189" s="163">
        <v>298</v>
      </c>
      <c r="J189" s="164" t="s">
        <v>587</v>
      </c>
      <c r="K189" s="165">
        <f t="shared" si="145"/>
        <v>66</v>
      </c>
      <c r="L189" s="166">
        <f t="shared" si="146"/>
        <v>0.28448275862068967</v>
      </c>
      <c r="M189" s="161" t="s">
        <v>555</v>
      </c>
      <c r="N189" s="167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29</v>
      </c>
      <c r="B190" s="159">
        <v>42128</v>
      </c>
      <c r="C190" s="159"/>
      <c r="D190" s="160" t="s">
        <v>631</v>
      </c>
      <c r="E190" s="161" t="s">
        <v>557</v>
      </c>
      <c r="F190" s="162">
        <v>385</v>
      </c>
      <c r="G190" s="161"/>
      <c r="H190" s="161">
        <f>212.5+331</f>
        <v>543.5</v>
      </c>
      <c r="I190" s="163">
        <v>510</v>
      </c>
      <c r="J190" s="164" t="s">
        <v>632</v>
      </c>
      <c r="K190" s="165">
        <f t="shared" si="145"/>
        <v>158.5</v>
      </c>
      <c r="L190" s="166">
        <f t="shared" si="146"/>
        <v>0.41168831168831171</v>
      </c>
      <c r="M190" s="161" t="s">
        <v>555</v>
      </c>
      <c r="N190" s="167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30</v>
      </c>
      <c r="B191" s="159">
        <v>42128</v>
      </c>
      <c r="C191" s="159"/>
      <c r="D191" s="160" t="s">
        <v>633</v>
      </c>
      <c r="E191" s="161" t="s">
        <v>557</v>
      </c>
      <c r="F191" s="162">
        <v>115.5</v>
      </c>
      <c r="G191" s="161"/>
      <c r="H191" s="161">
        <v>146</v>
      </c>
      <c r="I191" s="163">
        <v>142</v>
      </c>
      <c r="J191" s="164" t="s">
        <v>634</v>
      </c>
      <c r="K191" s="165">
        <f t="shared" si="145"/>
        <v>30.5</v>
      </c>
      <c r="L191" s="166">
        <f t="shared" si="146"/>
        <v>0.26406926406926406</v>
      </c>
      <c r="M191" s="161" t="s">
        <v>555</v>
      </c>
      <c r="N191" s="167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31</v>
      </c>
      <c r="B192" s="159">
        <v>42151</v>
      </c>
      <c r="C192" s="159"/>
      <c r="D192" s="160" t="s">
        <v>635</v>
      </c>
      <c r="E192" s="161" t="s">
        <v>557</v>
      </c>
      <c r="F192" s="162">
        <v>237.5</v>
      </c>
      <c r="G192" s="161"/>
      <c r="H192" s="161">
        <v>279.5</v>
      </c>
      <c r="I192" s="163">
        <v>278</v>
      </c>
      <c r="J192" s="164" t="s">
        <v>587</v>
      </c>
      <c r="K192" s="165">
        <f t="shared" si="145"/>
        <v>42</v>
      </c>
      <c r="L192" s="166">
        <f t="shared" si="146"/>
        <v>0.17684210526315788</v>
      </c>
      <c r="M192" s="161" t="s">
        <v>555</v>
      </c>
      <c r="N192" s="167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32</v>
      </c>
      <c r="B193" s="159">
        <v>42174</v>
      </c>
      <c r="C193" s="159"/>
      <c r="D193" s="160" t="s">
        <v>606</v>
      </c>
      <c r="E193" s="161" t="s">
        <v>585</v>
      </c>
      <c r="F193" s="162">
        <v>340</v>
      </c>
      <c r="G193" s="161"/>
      <c r="H193" s="161">
        <v>448</v>
      </c>
      <c r="I193" s="163">
        <v>448</v>
      </c>
      <c r="J193" s="164" t="s">
        <v>587</v>
      </c>
      <c r="K193" s="165">
        <f t="shared" si="145"/>
        <v>108</v>
      </c>
      <c r="L193" s="166">
        <f t="shared" si="146"/>
        <v>0.31764705882352939</v>
      </c>
      <c r="M193" s="161" t="s">
        <v>555</v>
      </c>
      <c r="N193" s="167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33</v>
      </c>
      <c r="B194" s="159">
        <v>42191</v>
      </c>
      <c r="C194" s="159"/>
      <c r="D194" s="160" t="s">
        <v>636</v>
      </c>
      <c r="E194" s="161" t="s">
        <v>585</v>
      </c>
      <c r="F194" s="162">
        <v>390</v>
      </c>
      <c r="G194" s="161"/>
      <c r="H194" s="161">
        <v>460</v>
      </c>
      <c r="I194" s="163">
        <v>460</v>
      </c>
      <c r="J194" s="164" t="s">
        <v>587</v>
      </c>
      <c r="K194" s="165">
        <f t="shared" si="145"/>
        <v>70</v>
      </c>
      <c r="L194" s="166">
        <f t="shared" si="146"/>
        <v>0.17948717948717949</v>
      </c>
      <c r="M194" s="161" t="s">
        <v>555</v>
      </c>
      <c r="N194" s="167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34</v>
      </c>
      <c r="B195" s="169">
        <v>42195</v>
      </c>
      <c r="C195" s="169"/>
      <c r="D195" s="170" t="s">
        <v>637</v>
      </c>
      <c r="E195" s="171" t="s">
        <v>585</v>
      </c>
      <c r="F195" s="172">
        <v>122.5</v>
      </c>
      <c r="G195" s="172"/>
      <c r="H195" s="173">
        <v>61</v>
      </c>
      <c r="I195" s="173">
        <v>172</v>
      </c>
      <c r="J195" s="174" t="s">
        <v>638</v>
      </c>
      <c r="K195" s="175">
        <f t="shared" si="145"/>
        <v>-61.5</v>
      </c>
      <c r="L195" s="176">
        <f t="shared" si="146"/>
        <v>-0.50204081632653064</v>
      </c>
      <c r="M195" s="172" t="s">
        <v>567</v>
      </c>
      <c r="N195" s="16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35</v>
      </c>
      <c r="B196" s="159">
        <v>42219</v>
      </c>
      <c r="C196" s="159"/>
      <c r="D196" s="160" t="s">
        <v>639</v>
      </c>
      <c r="E196" s="161" t="s">
        <v>585</v>
      </c>
      <c r="F196" s="162">
        <v>297.5</v>
      </c>
      <c r="G196" s="161"/>
      <c r="H196" s="161">
        <v>350</v>
      </c>
      <c r="I196" s="163">
        <v>360</v>
      </c>
      <c r="J196" s="164" t="s">
        <v>640</v>
      </c>
      <c r="K196" s="165">
        <f t="shared" si="145"/>
        <v>52.5</v>
      </c>
      <c r="L196" s="166">
        <f t="shared" si="146"/>
        <v>0.17647058823529413</v>
      </c>
      <c r="M196" s="161" t="s">
        <v>555</v>
      </c>
      <c r="N196" s="167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36</v>
      </c>
      <c r="B197" s="159">
        <v>42219</v>
      </c>
      <c r="C197" s="159"/>
      <c r="D197" s="160" t="s">
        <v>641</v>
      </c>
      <c r="E197" s="161" t="s">
        <v>585</v>
      </c>
      <c r="F197" s="162">
        <v>115.5</v>
      </c>
      <c r="G197" s="161"/>
      <c r="H197" s="161">
        <v>149</v>
      </c>
      <c r="I197" s="163">
        <v>140</v>
      </c>
      <c r="J197" s="164" t="s">
        <v>642</v>
      </c>
      <c r="K197" s="165">
        <f t="shared" si="145"/>
        <v>33.5</v>
      </c>
      <c r="L197" s="166">
        <f t="shared" si="146"/>
        <v>0.29004329004329005</v>
      </c>
      <c r="M197" s="161" t="s">
        <v>555</v>
      </c>
      <c r="N197" s="167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37</v>
      </c>
      <c r="B198" s="159">
        <v>42251</v>
      </c>
      <c r="C198" s="159"/>
      <c r="D198" s="160" t="s">
        <v>635</v>
      </c>
      <c r="E198" s="161" t="s">
        <v>585</v>
      </c>
      <c r="F198" s="162">
        <v>226</v>
      </c>
      <c r="G198" s="161"/>
      <c r="H198" s="161">
        <v>292</v>
      </c>
      <c r="I198" s="163">
        <v>292</v>
      </c>
      <c r="J198" s="164" t="s">
        <v>643</v>
      </c>
      <c r="K198" s="165">
        <f t="shared" si="145"/>
        <v>66</v>
      </c>
      <c r="L198" s="166">
        <f t="shared" si="146"/>
        <v>0.29203539823008851</v>
      </c>
      <c r="M198" s="161" t="s">
        <v>555</v>
      </c>
      <c r="N198" s="167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38</v>
      </c>
      <c r="B199" s="159">
        <v>42254</v>
      </c>
      <c r="C199" s="159"/>
      <c r="D199" s="160" t="s">
        <v>630</v>
      </c>
      <c r="E199" s="161" t="s">
        <v>585</v>
      </c>
      <c r="F199" s="162">
        <v>232.5</v>
      </c>
      <c r="G199" s="161"/>
      <c r="H199" s="161">
        <v>312.5</v>
      </c>
      <c r="I199" s="163">
        <v>310</v>
      </c>
      <c r="J199" s="164" t="s">
        <v>587</v>
      </c>
      <c r="K199" s="165">
        <f t="shared" si="145"/>
        <v>80</v>
      </c>
      <c r="L199" s="166">
        <f t="shared" si="146"/>
        <v>0.34408602150537637</v>
      </c>
      <c r="M199" s="161" t="s">
        <v>555</v>
      </c>
      <c r="N199" s="167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39</v>
      </c>
      <c r="B200" s="159">
        <v>42268</v>
      </c>
      <c r="C200" s="159"/>
      <c r="D200" s="160" t="s">
        <v>644</v>
      </c>
      <c r="E200" s="161" t="s">
        <v>585</v>
      </c>
      <c r="F200" s="162">
        <v>196.5</v>
      </c>
      <c r="G200" s="161"/>
      <c r="H200" s="161">
        <v>238</v>
      </c>
      <c r="I200" s="163">
        <v>238</v>
      </c>
      <c r="J200" s="164" t="s">
        <v>643</v>
      </c>
      <c r="K200" s="165">
        <f t="shared" si="145"/>
        <v>41.5</v>
      </c>
      <c r="L200" s="166">
        <f t="shared" si="146"/>
        <v>0.21119592875318066</v>
      </c>
      <c r="M200" s="161" t="s">
        <v>555</v>
      </c>
      <c r="N200" s="167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40</v>
      </c>
      <c r="B201" s="159">
        <v>42271</v>
      </c>
      <c r="C201" s="159"/>
      <c r="D201" s="160" t="s">
        <v>584</v>
      </c>
      <c r="E201" s="161" t="s">
        <v>585</v>
      </c>
      <c r="F201" s="162">
        <v>65</v>
      </c>
      <c r="G201" s="161"/>
      <c r="H201" s="161">
        <v>82</v>
      </c>
      <c r="I201" s="163">
        <v>82</v>
      </c>
      <c r="J201" s="164" t="s">
        <v>643</v>
      </c>
      <c r="K201" s="165">
        <f t="shared" si="145"/>
        <v>17</v>
      </c>
      <c r="L201" s="166">
        <f t="shared" si="146"/>
        <v>0.26153846153846155</v>
      </c>
      <c r="M201" s="161" t="s">
        <v>555</v>
      </c>
      <c r="N201" s="167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41</v>
      </c>
      <c r="B202" s="159">
        <v>42291</v>
      </c>
      <c r="C202" s="159"/>
      <c r="D202" s="160" t="s">
        <v>645</v>
      </c>
      <c r="E202" s="161" t="s">
        <v>585</v>
      </c>
      <c r="F202" s="162">
        <v>144</v>
      </c>
      <c r="G202" s="161"/>
      <c r="H202" s="161">
        <v>182.5</v>
      </c>
      <c r="I202" s="163">
        <v>181</v>
      </c>
      <c r="J202" s="164" t="s">
        <v>643</v>
      </c>
      <c r="K202" s="165">
        <f t="shared" si="145"/>
        <v>38.5</v>
      </c>
      <c r="L202" s="166">
        <f t="shared" si="146"/>
        <v>0.2673611111111111</v>
      </c>
      <c r="M202" s="161" t="s">
        <v>555</v>
      </c>
      <c r="N202" s="167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42</v>
      </c>
      <c r="B203" s="159">
        <v>42291</v>
      </c>
      <c r="C203" s="159"/>
      <c r="D203" s="160" t="s">
        <v>646</v>
      </c>
      <c r="E203" s="161" t="s">
        <v>585</v>
      </c>
      <c r="F203" s="162">
        <v>264</v>
      </c>
      <c r="G203" s="161"/>
      <c r="H203" s="161">
        <v>311</v>
      </c>
      <c r="I203" s="163">
        <v>311</v>
      </c>
      <c r="J203" s="164" t="s">
        <v>643</v>
      </c>
      <c r="K203" s="165">
        <f t="shared" si="145"/>
        <v>47</v>
      </c>
      <c r="L203" s="166">
        <f t="shared" si="146"/>
        <v>0.17803030303030304</v>
      </c>
      <c r="M203" s="161" t="s">
        <v>555</v>
      </c>
      <c r="N203" s="167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43</v>
      </c>
      <c r="B204" s="159">
        <v>42318</v>
      </c>
      <c r="C204" s="159"/>
      <c r="D204" s="160" t="s">
        <v>647</v>
      </c>
      <c r="E204" s="161" t="s">
        <v>557</v>
      </c>
      <c r="F204" s="162">
        <v>549.5</v>
      </c>
      <c r="G204" s="161"/>
      <c r="H204" s="161">
        <v>630</v>
      </c>
      <c r="I204" s="163">
        <v>630</v>
      </c>
      <c r="J204" s="164" t="s">
        <v>643</v>
      </c>
      <c r="K204" s="165">
        <f t="shared" si="145"/>
        <v>80.5</v>
      </c>
      <c r="L204" s="166">
        <f t="shared" si="146"/>
        <v>0.1464968152866242</v>
      </c>
      <c r="M204" s="161" t="s">
        <v>555</v>
      </c>
      <c r="N204" s="167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44</v>
      </c>
      <c r="B205" s="159">
        <v>42342</v>
      </c>
      <c r="C205" s="159"/>
      <c r="D205" s="160" t="s">
        <v>648</v>
      </c>
      <c r="E205" s="161" t="s">
        <v>585</v>
      </c>
      <c r="F205" s="162">
        <v>1027.5</v>
      </c>
      <c r="G205" s="161"/>
      <c r="H205" s="161">
        <v>1315</v>
      </c>
      <c r="I205" s="163">
        <v>1250</v>
      </c>
      <c r="J205" s="164" t="s">
        <v>643</v>
      </c>
      <c r="K205" s="165">
        <f t="shared" si="145"/>
        <v>287.5</v>
      </c>
      <c r="L205" s="166">
        <f t="shared" si="146"/>
        <v>0.27980535279805352</v>
      </c>
      <c r="M205" s="161" t="s">
        <v>555</v>
      </c>
      <c r="N205" s="167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45</v>
      </c>
      <c r="B206" s="159">
        <v>42367</v>
      </c>
      <c r="C206" s="159"/>
      <c r="D206" s="160" t="s">
        <v>649</v>
      </c>
      <c r="E206" s="161" t="s">
        <v>585</v>
      </c>
      <c r="F206" s="162">
        <v>465</v>
      </c>
      <c r="G206" s="161"/>
      <c r="H206" s="161">
        <v>540</v>
      </c>
      <c r="I206" s="163">
        <v>540</v>
      </c>
      <c r="J206" s="164" t="s">
        <v>643</v>
      </c>
      <c r="K206" s="165">
        <f t="shared" si="145"/>
        <v>75</v>
      </c>
      <c r="L206" s="166">
        <f t="shared" si="146"/>
        <v>0.16129032258064516</v>
      </c>
      <c r="M206" s="161" t="s">
        <v>555</v>
      </c>
      <c r="N206" s="167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46</v>
      </c>
      <c r="B207" s="159">
        <v>42380</v>
      </c>
      <c r="C207" s="159"/>
      <c r="D207" s="160" t="s">
        <v>371</v>
      </c>
      <c r="E207" s="161" t="s">
        <v>557</v>
      </c>
      <c r="F207" s="162">
        <v>81</v>
      </c>
      <c r="G207" s="161"/>
      <c r="H207" s="161">
        <v>110</v>
      </c>
      <c r="I207" s="163">
        <v>110</v>
      </c>
      <c r="J207" s="164" t="s">
        <v>643</v>
      </c>
      <c r="K207" s="165">
        <f t="shared" si="145"/>
        <v>29</v>
      </c>
      <c r="L207" s="166">
        <f t="shared" si="146"/>
        <v>0.35802469135802467</v>
      </c>
      <c r="M207" s="161" t="s">
        <v>555</v>
      </c>
      <c r="N207" s="167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47</v>
      </c>
      <c r="B208" s="159">
        <v>42382</v>
      </c>
      <c r="C208" s="159"/>
      <c r="D208" s="160" t="s">
        <v>650</v>
      </c>
      <c r="E208" s="161" t="s">
        <v>557</v>
      </c>
      <c r="F208" s="162">
        <v>417.5</v>
      </c>
      <c r="G208" s="161"/>
      <c r="H208" s="161">
        <v>547</v>
      </c>
      <c r="I208" s="163">
        <v>535</v>
      </c>
      <c r="J208" s="164" t="s">
        <v>643</v>
      </c>
      <c r="K208" s="165">
        <f t="shared" si="145"/>
        <v>129.5</v>
      </c>
      <c r="L208" s="166">
        <f t="shared" si="146"/>
        <v>0.31017964071856285</v>
      </c>
      <c r="M208" s="161" t="s">
        <v>555</v>
      </c>
      <c r="N208" s="167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48</v>
      </c>
      <c r="B209" s="159">
        <v>42408</v>
      </c>
      <c r="C209" s="159"/>
      <c r="D209" s="160" t="s">
        <v>651</v>
      </c>
      <c r="E209" s="161" t="s">
        <v>585</v>
      </c>
      <c r="F209" s="162">
        <v>650</v>
      </c>
      <c r="G209" s="161"/>
      <c r="H209" s="161">
        <v>800</v>
      </c>
      <c r="I209" s="163">
        <v>800</v>
      </c>
      <c r="J209" s="164" t="s">
        <v>643</v>
      </c>
      <c r="K209" s="165">
        <f t="shared" si="145"/>
        <v>150</v>
      </c>
      <c r="L209" s="166">
        <f t="shared" si="146"/>
        <v>0.23076923076923078</v>
      </c>
      <c r="M209" s="161" t="s">
        <v>555</v>
      </c>
      <c r="N209" s="167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49</v>
      </c>
      <c r="B210" s="159">
        <v>42433</v>
      </c>
      <c r="C210" s="159"/>
      <c r="D210" s="160" t="s">
        <v>209</v>
      </c>
      <c r="E210" s="161" t="s">
        <v>585</v>
      </c>
      <c r="F210" s="162">
        <v>437.5</v>
      </c>
      <c r="G210" s="161"/>
      <c r="H210" s="161">
        <v>504.5</v>
      </c>
      <c r="I210" s="163">
        <v>522</v>
      </c>
      <c r="J210" s="164" t="s">
        <v>652</v>
      </c>
      <c r="K210" s="165">
        <f t="shared" si="145"/>
        <v>67</v>
      </c>
      <c r="L210" s="166">
        <f t="shared" si="146"/>
        <v>0.15314285714285714</v>
      </c>
      <c r="M210" s="161" t="s">
        <v>555</v>
      </c>
      <c r="N210" s="167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50</v>
      </c>
      <c r="B211" s="159">
        <v>42438</v>
      </c>
      <c r="C211" s="159"/>
      <c r="D211" s="160" t="s">
        <v>653</v>
      </c>
      <c r="E211" s="161" t="s">
        <v>585</v>
      </c>
      <c r="F211" s="162">
        <v>189.5</v>
      </c>
      <c r="G211" s="161"/>
      <c r="H211" s="161">
        <v>218</v>
      </c>
      <c r="I211" s="163">
        <v>218</v>
      </c>
      <c r="J211" s="164" t="s">
        <v>643</v>
      </c>
      <c r="K211" s="165">
        <f t="shared" si="145"/>
        <v>28.5</v>
      </c>
      <c r="L211" s="166">
        <f t="shared" si="146"/>
        <v>0.15039577836411611</v>
      </c>
      <c r="M211" s="161" t="s">
        <v>555</v>
      </c>
      <c r="N211" s="167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51</v>
      </c>
      <c r="B212" s="169">
        <v>42471</v>
      </c>
      <c r="C212" s="169"/>
      <c r="D212" s="177" t="s">
        <v>654</v>
      </c>
      <c r="E212" s="172" t="s">
        <v>585</v>
      </c>
      <c r="F212" s="172">
        <v>36.5</v>
      </c>
      <c r="G212" s="173"/>
      <c r="H212" s="173">
        <v>15.85</v>
      </c>
      <c r="I212" s="173">
        <v>60</v>
      </c>
      <c r="J212" s="174" t="s">
        <v>655</v>
      </c>
      <c r="K212" s="175">
        <f t="shared" si="145"/>
        <v>-20.65</v>
      </c>
      <c r="L212" s="176">
        <f t="shared" si="146"/>
        <v>-0.5657534246575342</v>
      </c>
      <c r="M212" s="172" t="s">
        <v>567</v>
      </c>
      <c r="N212" s="180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52</v>
      </c>
      <c r="B213" s="159">
        <v>42472</v>
      </c>
      <c r="C213" s="159"/>
      <c r="D213" s="160" t="s">
        <v>656</v>
      </c>
      <c r="E213" s="161" t="s">
        <v>585</v>
      </c>
      <c r="F213" s="162">
        <v>93</v>
      </c>
      <c r="G213" s="161"/>
      <c r="H213" s="161">
        <v>149</v>
      </c>
      <c r="I213" s="163">
        <v>140</v>
      </c>
      <c r="J213" s="164" t="s">
        <v>657</v>
      </c>
      <c r="K213" s="165">
        <f t="shared" si="145"/>
        <v>56</v>
      </c>
      <c r="L213" s="166">
        <f t="shared" si="146"/>
        <v>0.60215053763440862</v>
      </c>
      <c r="M213" s="161" t="s">
        <v>555</v>
      </c>
      <c r="N213" s="167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53</v>
      </c>
      <c r="B214" s="159">
        <v>42472</v>
      </c>
      <c r="C214" s="159"/>
      <c r="D214" s="160" t="s">
        <v>658</v>
      </c>
      <c r="E214" s="161" t="s">
        <v>585</v>
      </c>
      <c r="F214" s="162">
        <v>130</v>
      </c>
      <c r="G214" s="161"/>
      <c r="H214" s="161">
        <v>150</v>
      </c>
      <c r="I214" s="163" t="s">
        <v>659</v>
      </c>
      <c r="J214" s="164" t="s">
        <v>643</v>
      </c>
      <c r="K214" s="165">
        <f t="shared" si="145"/>
        <v>20</v>
      </c>
      <c r="L214" s="166">
        <f t="shared" si="146"/>
        <v>0.15384615384615385</v>
      </c>
      <c r="M214" s="161" t="s">
        <v>555</v>
      </c>
      <c r="N214" s="167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54</v>
      </c>
      <c r="B215" s="159">
        <v>42473</v>
      </c>
      <c r="C215" s="159"/>
      <c r="D215" s="160" t="s">
        <v>660</v>
      </c>
      <c r="E215" s="161" t="s">
        <v>585</v>
      </c>
      <c r="F215" s="162">
        <v>196</v>
      </c>
      <c r="G215" s="161"/>
      <c r="H215" s="161">
        <v>299</v>
      </c>
      <c r="I215" s="163">
        <v>299</v>
      </c>
      <c r="J215" s="164" t="s">
        <v>643</v>
      </c>
      <c r="K215" s="165">
        <v>103</v>
      </c>
      <c r="L215" s="166">
        <v>0.52551020408163296</v>
      </c>
      <c r="M215" s="161" t="s">
        <v>555</v>
      </c>
      <c r="N215" s="167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55</v>
      </c>
      <c r="B216" s="159">
        <v>42473</v>
      </c>
      <c r="C216" s="159"/>
      <c r="D216" s="160" t="s">
        <v>661</v>
      </c>
      <c r="E216" s="161" t="s">
        <v>585</v>
      </c>
      <c r="F216" s="162">
        <v>88</v>
      </c>
      <c r="G216" s="161"/>
      <c r="H216" s="161">
        <v>103</v>
      </c>
      <c r="I216" s="163">
        <v>103</v>
      </c>
      <c r="J216" s="164" t="s">
        <v>643</v>
      </c>
      <c r="K216" s="165">
        <v>15</v>
      </c>
      <c r="L216" s="166">
        <v>0.170454545454545</v>
      </c>
      <c r="M216" s="161" t="s">
        <v>555</v>
      </c>
      <c r="N216" s="167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8">
        <v>56</v>
      </c>
      <c r="B217" s="159">
        <v>42492</v>
      </c>
      <c r="C217" s="159"/>
      <c r="D217" s="160" t="s">
        <v>662</v>
      </c>
      <c r="E217" s="161" t="s">
        <v>585</v>
      </c>
      <c r="F217" s="162">
        <v>127.5</v>
      </c>
      <c r="G217" s="161"/>
      <c r="H217" s="161">
        <v>148</v>
      </c>
      <c r="I217" s="163" t="s">
        <v>663</v>
      </c>
      <c r="J217" s="164" t="s">
        <v>643</v>
      </c>
      <c r="K217" s="165">
        <f>H217-F217</f>
        <v>20.5</v>
      </c>
      <c r="L217" s="166">
        <f>K217/F217</f>
        <v>0.16078431372549021</v>
      </c>
      <c r="M217" s="161" t="s">
        <v>555</v>
      </c>
      <c r="N217" s="167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57</v>
      </c>
      <c r="B218" s="159">
        <v>42493</v>
      </c>
      <c r="C218" s="159"/>
      <c r="D218" s="160" t="s">
        <v>664</v>
      </c>
      <c r="E218" s="161" t="s">
        <v>585</v>
      </c>
      <c r="F218" s="162">
        <v>675</v>
      </c>
      <c r="G218" s="161"/>
      <c r="H218" s="161">
        <v>815</v>
      </c>
      <c r="I218" s="163" t="s">
        <v>665</v>
      </c>
      <c r="J218" s="164" t="s">
        <v>643</v>
      </c>
      <c r="K218" s="165">
        <f>H218-F218</f>
        <v>140</v>
      </c>
      <c r="L218" s="166">
        <f>K218/F218</f>
        <v>0.2074074074074074</v>
      </c>
      <c r="M218" s="161" t="s">
        <v>555</v>
      </c>
      <c r="N218" s="167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58</v>
      </c>
      <c r="B219" s="169">
        <v>42522</v>
      </c>
      <c r="C219" s="169"/>
      <c r="D219" s="170" t="s">
        <v>666</v>
      </c>
      <c r="E219" s="171" t="s">
        <v>585</v>
      </c>
      <c r="F219" s="172">
        <v>500</v>
      </c>
      <c r="G219" s="172"/>
      <c r="H219" s="173">
        <v>232.5</v>
      </c>
      <c r="I219" s="173" t="s">
        <v>667</v>
      </c>
      <c r="J219" s="174" t="s">
        <v>668</v>
      </c>
      <c r="K219" s="175">
        <f>H219-F219</f>
        <v>-267.5</v>
      </c>
      <c r="L219" s="176">
        <f>K219/F219</f>
        <v>-0.53500000000000003</v>
      </c>
      <c r="M219" s="172" t="s">
        <v>567</v>
      </c>
      <c r="N219" s="169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59</v>
      </c>
      <c r="B220" s="159">
        <v>42527</v>
      </c>
      <c r="C220" s="159"/>
      <c r="D220" s="160" t="s">
        <v>510</v>
      </c>
      <c r="E220" s="161" t="s">
        <v>585</v>
      </c>
      <c r="F220" s="162">
        <v>110</v>
      </c>
      <c r="G220" s="161"/>
      <c r="H220" s="161">
        <v>126.5</v>
      </c>
      <c r="I220" s="163">
        <v>125</v>
      </c>
      <c r="J220" s="164" t="s">
        <v>594</v>
      </c>
      <c r="K220" s="165">
        <f>H220-F220</f>
        <v>16.5</v>
      </c>
      <c r="L220" s="166">
        <f>K220/F220</f>
        <v>0.15</v>
      </c>
      <c r="M220" s="161" t="s">
        <v>555</v>
      </c>
      <c r="N220" s="167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60</v>
      </c>
      <c r="B221" s="159">
        <v>42538</v>
      </c>
      <c r="C221" s="159"/>
      <c r="D221" s="160" t="s">
        <v>669</v>
      </c>
      <c r="E221" s="161" t="s">
        <v>585</v>
      </c>
      <c r="F221" s="162">
        <v>44</v>
      </c>
      <c r="G221" s="161"/>
      <c r="H221" s="161">
        <v>69.5</v>
      </c>
      <c r="I221" s="163">
        <v>69.5</v>
      </c>
      <c r="J221" s="164" t="s">
        <v>670</v>
      </c>
      <c r="K221" s="165">
        <f>H221-F221</f>
        <v>25.5</v>
      </c>
      <c r="L221" s="166">
        <f>K221/F221</f>
        <v>0.57954545454545459</v>
      </c>
      <c r="M221" s="161" t="s">
        <v>555</v>
      </c>
      <c r="N221" s="167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61</v>
      </c>
      <c r="B222" s="159">
        <v>42549</v>
      </c>
      <c r="C222" s="159"/>
      <c r="D222" s="160" t="s">
        <v>671</v>
      </c>
      <c r="E222" s="161" t="s">
        <v>585</v>
      </c>
      <c r="F222" s="162">
        <v>262.5</v>
      </c>
      <c r="G222" s="161"/>
      <c r="H222" s="161">
        <v>340</v>
      </c>
      <c r="I222" s="163">
        <v>333</v>
      </c>
      <c r="J222" s="164" t="s">
        <v>672</v>
      </c>
      <c r="K222" s="165">
        <v>77.5</v>
      </c>
      <c r="L222" s="166">
        <v>0.29523809523809502</v>
      </c>
      <c r="M222" s="161" t="s">
        <v>555</v>
      </c>
      <c r="N222" s="167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62</v>
      </c>
      <c r="B223" s="159">
        <v>42549</v>
      </c>
      <c r="C223" s="159"/>
      <c r="D223" s="160" t="s">
        <v>673</v>
      </c>
      <c r="E223" s="161" t="s">
        <v>585</v>
      </c>
      <c r="F223" s="162">
        <v>840</v>
      </c>
      <c r="G223" s="161"/>
      <c r="H223" s="161">
        <v>1230</v>
      </c>
      <c r="I223" s="163">
        <v>1230</v>
      </c>
      <c r="J223" s="164" t="s">
        <v>643</v>
      </c>
      <c r="K223" s="165">
        <v>390</v>
      </c>
      <c r="L223" s="166">
        <v>0.46428571428571402</v>
      </c>
      <c r="M223" s="161" t="s">
        <v>555</v>
      </c>
      <c r="N223" s="167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1">
        <v>63</v>
      </c>
      <c r="B224" s="182">
        <v>42556</v>
      </c>
      <c r="C224" s="182"/>
      <c r="D224" s="183" t="s">
        <v>674</v>
      </c>
      <c r="E224" s="184" t="s">
        <v>585</v>
      </c>
      <c r="F224" s="184">
        <v>395</v>
      </c>
      <c r="G224" s="185"/>
      <c r="H224" s="185">
        <f>(468.5+342.5)/2</f>
        <v>405.5</v>
      </c>
      <c r="I224" s="185">
        <v>510</v>
      </c>
      <c r="J224" s="186" t="s">
        <v>675</v>
      </c>
      <c r="K224" s="187">
        <f t="shared" ref="K224:K230" si="147">H224-F224</f>
        <v>10.5</v>
      </c>
      <c r="L224" s="188">
        <f t="shared" ref="L224:L230" si="148">K224/F224</f>
        <v>2.6582278481012658E-2</v>
      </c>
      <c r="M224" s="184" t="s">
        <v>676</v>
      </c>
      <c r="N224" s="182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64</v>
      </c>
      <c r="B225" s="169">
        <v>42584</v>
      </c>
      <c r="C225" s="169"/>
      <c r="D225" s="170" t="s">
        <v>677</v>
      </c>
      <c r="E225" s="171" t="s">
        <v>557</v>
      </c>
      <c r="F225" s="172">
        <f>169.5-12.8</f>
        <v>156.69999999999999</v>
      </c>
      <c r="G225" s="172"/>
      <c r="H225" s="173">
        <v>77</v>
      </c>
      <c r="I225" s="173" t="s">
        <v>678</v>
      </c>
      <c r="J225" s="174" t="s">
        <v>679</v>
      </c>
      <c r="K225" s="175">
        <f t="shared" si="147"/>
        <v>-79.699999999999989</v>
      </c>
      <c r="L225" s="176">
        <f t="shared" si="148"/>
        <v>-0.50861518825781749</v>
      </c>
      <c r="M225" s="172" t="s">
        <v>567</v>
      </c>
      <c r="N225" s="169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8">
        <v>65</v>
      </c>
      <c r="B226" s="169">
        <v>42586</v>
      </c>
      <c r="C226" s="169"/>
      <c r="D226" s="170" t="s">
        <v>680</v>
      </c>
      <c r="E226" s="171" t="s">
        <v>585</v>
      </c>
      <c r="F226" s="172">
        <v>400</v>
      </c>
      <c r="G226" s="172"/>
      <c r="H226" s="173">
        <v>305</v>
      </c>
      <c r="I226" s="173">
        <v>475</v>
      </c>
      <c r="J226" s="174" t="s">
        <v>681</v>
      </c>
      <c r="K226" s="175">
        <f t="shared" si="147"/>
        <v>-95</v>
      </c>
      <c r="L226" s="176">
        <f t="shared" si="148"/>
        <v>-0.23749999999999999</v>
      </c>
      <c r="M226" s="172" t="s">
        <v>567</v>
      </c>
      <c r="N226" s="169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66</v>
      </c>
      <c r="B227" s="159">
        <v>42593</v>
      </c>
      <c r="C227" s="159"/>
      <c r="D227" s="160" t="s">
        <v>682</v>
      </c>
      <c r="E227" s="161" t="s">
        <v>585</v>
      </c>
      <c r="F227" s="162">
        <v>86.5</v>
      </c>
      <c r="G227" s="161"/>
      <c r="H227" s="161">
        <v>130</v>
      </c>
      <c r="I227" s="163">
        <v>130</v>
      </c>
      <c r="J227" s="164" t="s">
        <v>683</v>
      </c>
      <c r="K227" s="165">
        <f t="shared" si="147"/>
        <v>43.5</v>
      </c>
      <c r="L227" s="166">
        <f t="shared" si="148"/>
        <v>0.50289017341040465</v>
      </c>
      <c r="M227" s="161" t="s">
        <v>555</v>
      </c>
      <c r="N227" s="167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8">
        <v>67</v>
      </c>
      <c r="B228" s="169">
        <v>42600</v>
      </c>
      <c r="C228" s="169"/>
      <c r="D228" s="170" t="s">
        <v>109</v>
      </c>
      <c r="E228" s="171" t="s">
        <v>585</v>
      </c>
      <c r="F228" s="172">
        <v>133.5</v>
      </c>
      <c r="G228" s="172"/>
      <c r="H228" s="173">
        <v>126.5</v>
      </c>
      <c r="I228" s="173">
        <v>178</v>
      </c>
      <c r="J228" s="174" t="s">
        <v>684</v>
      </c>
      <c r="K228" s="175">
        <f t="shared" si="147"/>
        <v>-7</v>
      </c>
      <c r="L228" s="176">
        <f t="shared" si="148"/>
        <v>-5.2434456928838954E-2</v>
      </c>
      <c r="M228" s="172" t="s">
        <v>567</v>
      </c>
      <c r="N228" s="169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68</v>
      </c>
      <c r="B229" s="159">
        <v>42613</v>
      </c>
      <c r="C229" s="159"/>
      <c r="D229" s="160" t="s">
        <v>685</v>
      </c>
      <c r="E229" s="161" t="s">
        <v>585</v>
      </c>
      <c r="F229" s="162">
        <v>560</v>
      </c>
      <c r="G229" s="161"/>
      <c r="H229" s="161">
        <v>725</v>
      </c>
      <c r="I229" s="163">
        <v>725</v>
      </c>
      <c r="J229" s="164" t="s">
        <v>587</v>
      </c>
      <c r="K229" s="165">
        <f t="shared" si="147"/>
        <v>165</v>
      </c>
      <c r="L229" s="166">
        <f t="shared" si="148"/>
        <v>0.29464285714285715</v>
      </c>
      <c r="M229" s="161" t="s">
        <v>555</v>
      </c>
      <c r="N229" s="167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69</v>
      </c>
      <c r="B230" s="159">
        <v>42614</v>
      </c>
      <c r="C230" s="159"/>
      <c r="D230" s="160" t="s">
        <v>686</v>
      </c>
      <c r="E230" s="161" t="s">
        <v>585</v>
      </c>
      <c r="F230" s="162">
        <v>160.5</v>
      </c>
      <c r="G230" s="161"/>
      <c r="H230" s="161">
        <v>210</v>
      </c>
      <c r="I230" s="163">
        <v>210</v>
      </c>
      <c r="J230" s="164" t="s">
        <v>587</v>
      </c>
      <c r="K230" s="165">
        <f t="shared" si="147"/>
        <v>49.5</v>
      </c>
      <c r="L230" s="166">
        <f t="shared" si="148"/>
        <v>0.30841121495327101</v>
      </c>
      <c r="M230" s="161" t="s">
        <v>555</v>
      </c>
      <c r="N230" s="167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8">
        <v>70</v>
      </c>
      <c r="B231" s="159">
        <v>42646</v>
      </c>
      <c r="C231" s="159"/>
      <c r="D231" s="160" t="s">
        <v>385</v>
      </c>
      <c r="E231" s="161" t="s">
        <v>585</v>
      </c>
      <c r="F231" s="162">
        <v>430</v>
      </c>
      <c r="G231" s="161"/>
      <c r="H231" s="161">
        <v>596</v>
      </c>
      <c r="I231" s="163">
        <v>575</v>
      </c>
      <c r="J231" s="164" t="s">
        <v>687</v>
      </c>
      <c r="K231" s="165">
        <v>166</v>
      </c>
      <c r="L231" s="166">
        <v>0.38604651162790699</v>
      </c>
      <c r="M231" s="161" t="s">
        <v>555</v>
      </c>
      <c r="N231" s="167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71</v>
      </c>
      <c r="B232" s="159">
        <v>42657</v>
      </c>
      <c r="C232" s="159"/>
      <c r="D232" s="160" t="s">
        <v>688</v>
      </c>
      <c r="E232" s="161" t="s">
        <v>585</v>
      </c>
      <c r="F232" s="162">
        <v>280</v>
      </c>
      <c r="G232" s="161"/>
      <c r="H232" s="161">
        <v>345</v>
      </c>
      <c r="I232" s="163">
        <v>345</v>
      </c>
      <c r="J232" s="164" t="s">
        <v>587</v>
      </c>
      <c r="K232" s="165">
        <f t="shared" ref="K232:K237" si="149">H232-F232</f>
        <v>65</v>
      </c>
      <c r="L232" s="166">
        <f>K232/F232</f>
        <v>0.23214285714285715</v>
      </c>
      <c r="M232" s="161" t="s">
        <v>555</v>
      </c>
      <c r="N232" s="167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72</v>
      </c>
      <c r="B233" s="159">
        <v>42657</v>
      </c>
      <c r="C233" s="159"/>
      <c r="D233" s="160" t="s">
        <v>689</v>
      </c>
      <c r="E233" s="161" t="s">
        <v>585</v>
      </c>
      <c r="F233" s="162">
        <v>245</v>
      </c>
      <c r="G233" s="161"/>
      <c r="H233" s="161">
        <v>325.5</v>
      </c>
      <c r="I233" s="163">
        <v>330</v>
      </c>
      <c r="J233" s="164" t="s">
        <v>690</v>
      </c>
      <c r="K233" s="165">
        <f t="shared" si="149"/>
        <v>80.5</v>
      </c>
      <c r="L233" s="166">
        <f>K233/F233</f>
        <v>0.32857142857142857</v>
      </c>
      <c r="M233" s="161" t="s">
        <v>555</v>
      </c>
      <c r="N233" s="167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73</v>
      </c>
      <c r="B234" s="159">
        <v>42660</v>
      </c>
      <c r="C234" s="159"/>
      <c r="D234" s="160" t="s">
        <v>338</v>
      </c>
      <c r="E234" s="161" t="s">
        <v>585</v>
      </c>
      <c r="F234" s="162">
        <v>125</v>
      </c>
      <c r="G234" s="161"/>
      <c r="H234" s="161">
        <v>160</v>
      </c>
      <c r="I234" s="163">
        <v>160</v>
      </c>
      <c r="J234" s="164" t="s">
        <v>643</v>
      </c>
      <c r="K234" s="165">
        <f t="shared" si="149"/>
        <v>35</v>
      </c>
      <c r="L234" s="166">
        <v>0.28000000000000003</v>
      </c>
      <c r="M234" s="161" t="s">
        <v>555</v>
      </c>
      <c r="N234" s="167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74</v>
      </c>
      <c r="B235" s="159">
        <v>42660</v>
      </c>
      <c r="C235" s="159"/>
      <c r="D235" s="160" t="s">
        <v>444</v>
      </c>
      <c r="E235" s="161" t="s">
        <v>585</v>
      </c>
      <c r="F235" s="162">
        <v>114</v>
      </c>
      <c r="G235" s="161"/>
      <c r="H235" s="161">
        <v>145</v>
      </c>
      <c r="I235" s="163">
        <v>145</v>
      </c>
      <c r="J235" s="164" t="s">
        <v>643</v>
      </c>
      <c r="K235" s="165">
        <f t="shared" si="149"/>
        <v>31</v>
      </c>
      <c r="L235" s="166">
        <f>K235/F235</f>
        <v>0.27192982456140352</v>
      </c>
      <c r="M235" s="161" t="s">
        <v>555</v>
      </c>
      <c r="N235" s="167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75</v>
      </c>
      <c r="B236" s="159">
        <v>42660</v>
      </c>
      <c r="C236" s="159"/>
      <c r="D236" s="160" t="s">
        <v>691</v>
      </c>
      <c r="E236" s="161" t="s">
        <v>585</v>
      </c>
      <c r="F236" s="162">
        <v>212</v>
      </c>
      <c r="G236" s="161"/>
      <c r="H236" s="161">
        <v>280</v>
      </c>
      <c r="I236" s="163">
        <v>276</v>
      </c>
      <c r="J236" s="164" t="s">
        <v>692</v>
      </c>
      <c r="K236" s="165">
        <f t="shared" si="149"/>
        <v>68</v>
      </c>
      <c r="L236" s="166">
        <f>K236/F236</f>
        <v>0.32075471698113206</v>
      </c>
      <c r="M236" s="161" t="s">
        <v>555</v>
      </c>
      <c r="N236" s="167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76</v>
      </c>
      <c r="B237" s="159">
        <v>42678</v>
      </c>
      <c r="C237" s="159"/>
      <c r="D237" s="160" t="s">
        <v>434</v>
      </c>
      <c r="E237" s="161" t="s">
        <v>585</v>
      </c>
      <c r="F237" s="162">
        <v>155</v>
      </c>
      <c r="G237" s="161"/>
      <c r="H237" s="161">
        <v>210</v>
      </c>
      <c r="I237" s="163">
        <v>210</v>
      </c>
      <c r="J237" s="164" t="s">
        <v>693</v>
      </c>
      <c r="K237" s="165">
        <f t="shared" si="149"/>
        <v>55</v>
      </c>
      <c r="L237" s="166">
        <f>K237/F237</f>
        <v>0.35483870967741937</v>
      </c>
      <c r="M237" s="161" t="s">
        <v>555</v>
      </c>
      <c r="N237" s="167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8">
        <v>77</v>
      </c>
      <c r="B238" s="169">
        <v>42710</v>
      </c>
      <c r="C238" s="169"/>
      <c r="D238" s="170" t="s">
        <v>694</v>
      </c>
      <c r="E238" s="171" t="s">
        <v>585</v>
      </c>
      <c r="F238" s="172">
        <v>150.5</v>
      </c>
      <c r="G238" s="172"/>
      <c r="H238" s="173">
        <v>72.5</v>
      </c>
      <c r="I238" s="173">
        <v>174</v>
      </c>
      <c r="J238" s="174" t="s">
        <v>695</v>
      </c>
      <c r="K238" s="175">
        <v>-78</v>
      </c>
      <c r="L238" s="176">
        <v>-0.51827242524916906</v>
      </c>
      <c r="M238" s="172" t="s">
        <v>567</v>
      </c>
      <c r="N238" s="169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78</v>
      </c>
      <c r="B239" s="159">
        <v>42712</v>
      </c>
      <c r="C239" s="159"/>
      <c r="D239" s="160" t="s">
        <v>696</v>
      </c>
      <c r="E239" s="161" t="s">
        <v>585</v>
      </c>
      <c r="F239" s="162">
        <v>380</v>
      </c>
      <c r="G239" s="161"/>
      <c r="H239" s="161">
        <v>478</v>
      </c>
      <c r="I239" s="163">
        <v>468</v>
      </c>
      <c r="J239" s="164" t="s">
        <v>643</v>
      </c>
      <c r="K239" s="165">
        <f>H239-F239</f>
        <v>98</v>
      </c>
      <c r="L239" s="166">
        <f>K239/F239</f>
        <v>0.25789473684210529</v>
      </c>
      <c r="M239" s="161" t="s">
        <v>555</v>
      </c>
      <c r="N239" s="167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79</v>
      </c>
      <c r="B240" s="159">
        <v>42734</v>
      </c>
      <c r="C240" s="159"/>
      <c r="D240" s="160" t="s">
        <v>108</v>
      </c>
      <c r="E240" s="161" t="s">
        <v>585</v>
      </c>
      <c r="F240" s="162">
        <v>305</v>
      </c>
      <c r="G240" s="161"/>
      <c r="H240" s="161">
        <v>375</v>
      </c>
      <c r="I240" s="163">
        <v>375</v>
      </c>
      <c r="J240" s="164" t="s">
        <v>643</v>
      </c>
      <c r="K240" s="165">
        <f>H240-F240</f>
        <v>70</v>
      </c>
      <c r="L240" s="166">
        <f>K240/F240</f>
        <v>0.22950819672131148</v>
      </c>
      <c r="M240" s="161" t="s">
        <v>555</v>
      </c>
      <c r="N240" s="167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8">
        <v>80</v>
      </c>
      <c r="B241" s="159">
        <v>42739</v>
      </c>
      <c r="C241" s="159"/>
      <c r="D241" s="160" t="s">
        <v>94</v>
      </c>
      <c r="E241" s="161" t="s">
        <v>585</v>
      </c>
      <c r="F241" s="162">
        <v>99.5</v>
      </c>
      <c r="G241" s="161"/>
      <c r="H241" s="161">
        <v>158</v>
      </c>
      <c r="I241" s="163">
        <v>158</v>
      </c>
      <c r="J241" s="164" t="s">
        <v>643</v>
      </c>
      <c r="K241" s="165">
        <f>H241-F241</f>
        <v>58.5</v>
      </c>
      <c r="L241" s="166">
        <f>K241/F241</f>
        <v>0.5879396984924623</v>
      </c>
      <c r="M241" s="161" t="s">
        <v>555</v>
      </c>
      <c r="N241" s="167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81</v>
      </c>
      <c r="B242" s="159">
        <v>42739</v>
      </c>
      <c r="C242" s="159"/>
      <c r="D242" s="160" t="s">
        <v>94</v>
      </c>
      <c r="E242" s="161" t="s">
        <v>585</v>
      </c>
      <c r="F242" s="162">
        <v>99.5</v>
      </c>
      <c r="G242" s="161"/>
      <c r="H242" s="161">
        <v>158</v>
      </c>
      <c r="I242" s="163">
        <v>158</v>
      </c>
      <c r="J242" s="164" t="s">
        <v>643</v>
      </c>
      <c r="K242" s="165">
        <v>58.5</v>
      </c>
      <c r="L242" s="166">
        <v>0.58793969849246197</v>
      </c>
      <c r="M242" s="161" t="s">
        <v>555</v>
      </c>
      <c r="N242" s="167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82</v>
      </c>
      <c r="B243" s="159">
        <v>42786</v>
      </c>
      <c r="C243" s="159"/>
      <c r="D243" s="160" t="s">
        <v>184</v>
      </c>
      <c r="E243" s="161" t="s">
        <v>585</v>
      </c>
      <c r="F243" s="162">
        <v>140.5</v>
      </c>
      <c r="G243" s="161"/>
      <c r="H243" s="161">
        <v>220</v>
      </c>
      <c r="I243" s="163">
        <v>220</v>
      </c>
      <c r="J243" s="164" t="s">
        <v>643</v>
      </c>
      <c r="K243" s="165">
        <f>H243-F243</f>
        <v>79.5</v>
      </c>
      <c r="L243" s="166">
        <f>K243/F243</f>
        <v>0.5658362989323843</v>
      </c>
      <c r="M243" s="161" t="s">
        <v>555</v>
      </c>
      <c r="N243" s="167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83</v>
      </c>
      <c r="B244" s="159">
        <v>42786</v>
      </c>
      <c r="C244" s="159"/>
      <c r="D244" s="160" t="s">
        <v>697</v>
      </c>
      <c r="E244" s="161" t="s">
        <v>585</v>
      </c>
      <c r="F244" s="162">
        <v>202.5</v>
      </c>
      <c r="G244" s="161"/>
      <c r="H244" s="161">
        <v>234</v>
      </c>
      <c r="I244" s="163">
        <v>234</v>
      </c>
      <c r="J244" s="164" t="s">
        <v>643</v>
      </c>
      <c r="K244" s="165">
        <v>31.5</v>
      </c>
      <c r="L244" s="166">
        <v>0.155555555555556</v>
      </c>
      <c r="M244" s="161" t="s">
        <v>555</v>
      </c>
      <c r="N244" s="167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8">
        <v>84</v>
      </c>
      <c r="B245" s="159">
        <v>42818</v>
      </c>
      <c r="C245" s="159"/>
      <c r="D245" s="160" t="s">
        <v>698</v>
      </c>
      <c r="E245" s="161" t="s">
        <v>585</v>
      </c>
      <c r="F245" s="162">
        <v>300.5</v>
      </c>
      <c r="G245" s="161"/>
      <c r="H245" s="161">
        <v>417.5</v>
      </c>
      <c r="I245" s="163">
        <v>420</v>
      </c>
      <c r="J245" s="164" t="s">
        <v>699</v>
      </c>
      <c r="K245" s="165">
        <f>H245-F245</f>
        <v>117</v>
      </c>
      <c r="L245" s="166">
        <f>K245/F245</f>
        <v>0.38935108153078202</v>
      </c>
      <c r="M245" s="161" t="s">
        <v>555</v>
      </c>
      <c r="N245" s="167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58">
        <v>85</v>
      </c>
      <c r="B246" s="159">
        <v>42818</v>
      </c>
      <c r="C246" s="159"/>
      <c r="D246" s="160" t="s">
        <v>673</v>
      </c>
      <c r="E246" s="161" t="s">
        <v>585</v>
      </c>
      <c r="F246" s="162">
        <v>850</v>
      </c>
      <c r="G246" s="161"/>
      <c r="H246" s="161">
        <v>1042.5</v>
      </c>
      <c r="I246" s="163">
        <v>1023</v>
      </c>
      <c r="J246" s="164" t="s">
        <v>700</v>
      </c>
      <c r="K246" s="165">
        <v>192.5</v>
      </c>
      <c r="L246" s="166">
        <v>0.22647058823529401</v>
      </c>
      <c r="M246" s="161" t="s">
        <v>555</v>
      </c>
      <c r="N246" s="167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8">
        <v>86</v>
      </c>
      <c r="B247" s="159">
        <v>42830</v>
      </c>
      <c r="C247" s="159"/>
      <c r="D247" s="160" t="s">
        <v>463</v>
      </c>
      <c r="E247" s="161" t="s">
        <v>585</v>
      </c>
      <c r="F247" s="162">
        <v>785</v>
      </c>
      <c r="G247" s="161"/>
      <c r="H247" s="161">
        <v>930</v>
      </c>
      <c r="I247" s="163">
        <v>920</v>
      </c>
      <c r="J247" s="164" t="s">
        <v>701</v>
      </c>
      <c r="K247" s="165">
        <f>H247-F247</f>
        <v>145</v>
      </c>
      <c r="L247" s="166">
        <f>K247/F247</f>
        <v>0.18471337579617833</v>
      </c>
      <c r="M247" s="161" t="s">
        <v>555</v>
      </c>
      <c r="N247" s="167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68">
        <v>87</v>
      </c>
      <c r="B248" s="169">
        <v>42831</v>
      </c>
      <c r="C248" s="169"/>
      <c r="D248" s="170" t="s">
        <v>702</v>
      </c>
      <c r="E248" s="171" t="s">
        <v>585</v>
      </c>
      <c r="F248" s="172">
        <v>40</v>
      </c>
      <c r="G248" s="172"/>
      <c r="H248" s="173">
        <v>13.1</v>
      </c>
      <c r="I248" s="173">
        <v>60</v>
      </c>
      <c r="J248" s="174" t="s">
        <v>703</v>
      </c>
      <c r="K248" s="175">
        <v>-26.9</v>
      </c>
      <c r="L248" s="176">
        <v>-0.67249999999999999</v>
      </c>
      <c r="M248" s="172" t="s">
        <v>567</v>
      </c>
      <c r="N248" s="169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8">
        <v>88</v>
      </c>
      <c r="B249" s="159">
        <v>42837</v>
      </c>
      <c r="C249" s="159"/>
      <c r="D249" s="160" t="s">
        <v>93</v>
      </c>
      <c r="E249" s="161" t="s">
        <v>585</v>
      </c>
      <c r="F249" s="162">
        <v>289.5</v>
      </c>
      <c r="G249" s="161"/>
      <c r="H249" s="161">
        <v>354</v>
      </c>
      <c r="I249" s="163">
        <v>360</v>
      </c>
      <c r="J249" s="164" t="s">
        <v>704</v>
      </c>
      <c r="K249" s="165">
        <f t="shared" ref="K249:K257" si="150">H249-F249</f>
        <v>64.5</v>
      </c>
      <c r="L249" s="166">
        <f t="shared" ref="L249:L257" si="151">K249/F249</f>
        <v>0.22279792746113988</v>
      </c>
      <c r="M249" s="161" t="s">
        <v>555</v>
      </c>
      <c r="N249" s="167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8">
        <v>89</v>
      </c>
      <c r="B250" s="159">
        <v>42845</v>
      </c>
      <c r="C250" s="159"/>
      <c r="D250" s="160" t="s">
        <v>410</v>
      </c>
      <c r="E250" s="161" t="s">
        <v>585</v>
      </c>
      <c r="F250" s="162">
        <v>700</v>
      </c>
      <c r="G250" s="161"/>
      <c r="H250" s="161">
        <v>840</v>
      </c>
      <c r="I250" s="163">
        <v>840</v>
      </c>
      <c r="J250" s="164" t="s">
        <v>705</v>
      </c>
      <c r="K250" s="165">
        <f t="shared" si="150"/>
        <v>140</v>
      </c>
      <c r="L250" s="166">
        <f t="shared" si="151"/>
        <v>0.2</v>
      </c>
      <c r="M250" s="161" t="s">
        <v>555</v>
      </c>
      <c r="N250" s="167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8">
        <v>90</v>
      </c>
      <c r="B251" s="159">
        <v>42887</v>
      </c>
      <c r="C251" s="159"/>
      <c r="D251" s="160" t="s">
        <v>706</v>
      </c>
      <c r="E251" s="161" t="s">
        <v>585</v>
      </c>
      <c r="F251" s="162">
        <v>130</v>
      </c>
      <c r="G251" s="161"/>
      <c r="H251" s="161">
        <v>144.25</v>
      </c>
      <c r="I251" s="163">
        <v>170</v>
      </c>
      <c r="J251" s="164" t="s">
        <v>707</v>
      </c>
      <c r="K251" s="165">
        <f t="shared" si="150"/>
        <v>14.25</v>
      </c>
      <c r="L251" s="166">
        <f t="shared" si="151"/>
        <v>0.10961538461538461</v>
      </c>
      <c r="M251" s="161" t="s">
        <v>555</v>
      </c>
      <c r="N251" s="167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8">
        <v>91</v>
      </c>
      <c r="B252" s="159">
        <v>42901</v>
      </c>
      <c r="C252" s="159"/>
      <c r="D252" s="160" t="s">
        <v>708</v>
      </c>
      <c r="E252" s="161" t="s">
        <v>585</v>
      </c>
      <c r="F252" s="162">
        <v>214.5</v>
      </c>
      <c r="G252" s="161"/>
      <c r="H252" s="161">
        <v>262</v>
      </c>
      <c r="I252" s="163">
        <v>262</v>
      </c>
      <c r="J252" s="164" t="s">
        <v>709</v>
      </c>
      <c r="K252" s="165">
        <f t="shared" si="150"/>
        <v>47.5</v>
      </c>
      <c r="L252" s="166">
        <f t="shared" si="151"/>
        <v>0.22144522144522144</v>
      </c>
      <c r="M252" s="161" t="s">
        <v>555</v>
      </c>
      <c r="N252" s="167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92</v>
      </c>
      <c r="B253" s="190">
        <v>42933</v>
      </c>
      <c r="C253" s="190"/>
      <c r="D253" s="191" t="s">
        <v>710</v>
      </c>
      <c r="E253" s="192" t="s">
        <v>585</v>
      </c>
      <c r="F253" s="193">
        <v>370</v>
      </c>
      <c r="G253" s="192"/>
      <c r="H253" s="192">
        <v>447.5</v>
      </c>
      <c r="I253" s="194">
        <v>450</v>
      </c>
      <c r="J253" s="195" t="s">
        <v>643</v>
      </c>
      <c r="K253" s="165">
        <f t="shared" si="150"/>
        <v>77.5</v>
      </c>
      <c r="L253" s="196">
        <f t="shared" si="151"/>
        <v>0.20945945945945946</v>
      </c>
      <c r="M253" s="192" t="s">
        <v>555</v>
      </c>
      <c r="N253" s="197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93</v>
      </c>
      <c r="B254" s="190">
        <v>42943</v>
      </c>
      <c r="C254" s="190"/>
      <c r="D254" s="191" t="s">
        <v>182</v>
      </c>
      <c r="E254" s="192" t="s">
        <v>585</v>
      </c>
      <c r="F254" s="193">
        <v>657.5</v>
      </c>
      <c r="G254" s="192"/>
      <c r="H254" s="192">
        <v>825</v>
      </c>
      <c r="I254" s="194">
        <v>820</v>
      </c>
      <c r="J254" s="195" t="s">
        <v>643</v>
      </c>
      <c r="K254" s="165">
        <f t="shared" si="150"/>
        <v>167.5</v>
      </c>
      <c r="L254" s="196">
        <f t="shared" si="151"/>
        <v>0.25475285171102663</v>
      </c>
      <c r="M254" s="192" t="s">
        <v>555</v>
      </c>
      <c r="N254" s="197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8">
        <v>94</v>
      </c>
      <c r="B255" s="159">
        <v>42964</v>
      </c>
      <c r="C255" s="159"/>
      <c r="D255" s="160" t="s">
        <v>353</v>
      </c>
      <c r="E255" s="161" t="s">
        <v>585</v>
      </c>
      <c r="F255" s="162">
        <v>605</v>
      </c>
      <c r="G255" s="161"/>
      <c r="H255" s="161">
        <v>750</v>
      </c>
      <c r="I255" s="163">
        <v>750</v>
      </c>
      <c r="J255" s="164" t="s">
        <v>701</v>
      </c>
      <c r="K255" s="165">
        <f t="shared" si="150"/>
        <v>145</v>
      </c>
      <c r="L255" s="166">
        <f t="shared" si="151"/>
        <v>0.23966942148760331</v>
      </c>
      <c r="M255" s="161" t="s">
        <v>555</v>
      </c>
      <c r="N255" s="167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8">
        <v>95</v>
      </c>
      <c r="B256" s="169">
        <v>42979</v>
      </c>
      <c r="C256" s="169"/>
      <c r="D256" s="177" t="s">
        <v>711</v>
      </c>
      <c r="E256" s="172" t="s">
        <v>585</v>
      </c>
      <c r="F256" s="172">
        <v>255</v>
      </c>
      <c r="G256" s="173"/>
      <c r="H256" s="173">
        <v>217.25</v>
      </c>
      <c r="I256" s="173">
        <v>320</v>
      </c>
      <c r="J256" s="174" t="s">
        <v>712</v>
      </c>
      <c r="K256" s="175">
        <f t="shared" si="150"/>
        <v>-37.75</v>
      </c>
      <c r="L256" s="178">
        <f t="shared" si="151"/>
        <v>-0.14803921568627451</v>
      </c>
      <c r="M256" s="172" t="s">
        <v>567</v>
      </c>
      <c r="N256" s="169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8">
        <v>96</v>
      </c>
      <c r="B257" s="159">
        <v>42997</v>
      </c>
      <c r="C257" s="159"/>
      <c r="D257" s="160" t="s">
        <v>713</v>
      </c>
      <c r="E257" s="161" t="s">
        <v>585</v>
      </c>
      <c r="F257" s="162">
        <v>215</v>
      </c>
      <c r="G257" s="161"/>
      <c r="H257" s="161">
        <v>258</v>
      </c>
      <c r="I257" s="163">
        <v>258</v>
      </c>
      <c r="J257" s="164" t="s">
        <v>643</v>
      </c>
      <c r="K257" s="165">
        <f t="shared" si="150"/>
        <v>43</v>
      </c>
      <c r="L257" s="166">
        <f t="shared" si="151"/>
        <v>0.2</v>
      </c>
      <c r="M257" s="161" t="s">
        <v>555</v>
      </c>
      <c r="N257" s="167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8">
        <v>97</v>
      </c>
      <c r="B258" s="159">
        <v>42997</v>
      </c>
      <c r="C258" s="159"/>
      <c r="D258" s="160" t="s">
        <v>713</v>
      </c>
      <c r="E258" s="161" t="s">
        <v>585</v>
      </c>
      <c r="F258" s="162">
        <v>215</v>
      </c>
      <c r="G258" s="161"/>
      <c r="H258" s="161">
        <v>258</v>
      </c>
      <c r="I258" s="163">
        <v>258</v>
      </c>
      <c r="J258" s="195" t="s">
        <v>643</v>
      </c>
      <c r="K258" s="165">
        <v>43</v>
      </c>
      <c r="L258" s="166">
        <v>0.2</v>
      </c>
      <c r="M258" s="161" t="s">
        <v>555</v>
      </c>
      <c r="N258" s="167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98</v>
      </c>
      <c r="B259" s="190">
        <v>42998</v>
      </c>
      <c r="C259" s="190"/>
      <c r="D259" s="191" t="s">
        <v>714</v>
      </c>
      <c r="E259" s="192" t="s">
        <v>585</v>
      </c>
      <c r="F259" s="162">
        <v>75</v>
      </c>
      <c r="G259" s="192"/>
      <c r="H259" s="192">
        <v>90</v>
      </c>
      <c r="I259" s="194">
        <v>90</v>
      </c>
      <c r="J259" s="164" t="s">
        <v>715</v>
      </c>
      <c r="K259" s="165">
        <f t="shared" ref="K259:K264" si="152">H259-F259</f>
        <v>15</v>
      </c>
      <c r="L259" s="166">
        <f t="shared" ref="L259:L264" si="153">K259/F259</f>
        <v>0.2</v>
      </c>
      <c r="M259" s="161" t="s">
        <v>555</v>
      </c>
      <c r="N259" s="167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99</v>
      </c>
      <c r="B260" s="190">
        <v>43011</v>
      </c>
      <c r="C260" s="190"/>
      <c r="D260" s="191" t="s">
        <v>569</v>
      </c>
      <c r="E260" s="192" t="s">
        <v>585</v>
      </c>
      <c r="F260" s="193">
        <v>315</v>
      </c>
      <c r="G260" s="192"/>
      <c r="H260" s="192">
        <v>392</v>
      </c>
      <c r="I260" s="194">
        <v>384</v>
      </c>
      <c r="J260" s="195" t="s">
        <v>716</v>
      </c>
      <c r="K260" s="165">
        <f t="shared" si="152"/>
        <v>77</v>
      </c>
      <c r="L260" s="196">
        <f t="shared" si="153"/>
        <v>0.24444444444444444</v>
      </c>
      <c r="M260" s="192" t="s">
        <v>555</v>
      </c>
      <c r="N260" s="197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100</v>
      </c>
      <c r="B261" s="190">
        <v>43013</v>
      </c>
      <c r="C261" s="190"/>
      <c r="D261" s="191" t="s">
        <v>439</v>
      </c>
      <c r="E261" s="192" t="s">
        <v>585</v>
      </c>
      <c r="F261" s="193">
        <v>145</v>
      </c>
      <c r="G261" s="192"/>
      <c r="H261" s="192">
        <v>179</v>
      </c>
      <c r="I261" s="194">
        <v>180</v>
      </c>
      <c r="J261" s="195" t="s">
        <v>717</v>
      </c>
      <c r="K261" s="165">
        <f t="shared" si="152"/>
        <v>34</v>
      </c>
      <c r="L261" s="196">
        <f t="shared" si="153"/>
        <v>0.23448275862068965</v>
      </c>
      <c r="M261" s="192" t="s">
        <v>555</v>
      </c>
      <c r="N261" s="197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101</v>
      </c>
      <c r="B262" s="190">
        <v>43014</v>
      </c>
      <c r="C262" s="190"/>
      <c r="D262" s="191" t="s">
        <v>328</v>
      </c>
      <c r="E262" s="192" t="s">
        <v>585</v>
      </c>
      <c r="F262" s="193">
        <v>256</v>
      </c>
      <c r="G262" s="192"/>
      <c r="H262" s="192">
        <v>323</v>
      </c>
      <c r="I262" s="194">
        <v>320</v>
      </c>
      <c r="J262" s="195" t="s">
        <v>643</v>
      </c>
      <c r="K262" s="165">
        <f t="shared" si="152"/>
        <v>67</v>
      </c>
      <c r="L262" s="196">
        <f t="shared" si="153"/>
        <v>0.26171875</v>
      </c>
      <c r="M262" s="192" t="s">
        <v>555</v>
      </c>
      <c r="N262" s="197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102</v>
      </c>
      <c r="B263" s="190">
        <v>43017</v>
      </c>
      <c r="C263" s="190"/>
      <c r="D263" s="191" t="s">
        <v>343</v>
      </c>
      <c r="E263" s="192" t="s">
        <v>585</v>
      </c>
      <c r="F263" s="193">
        <v>137.5</v>
      </c>
      <c r="G263" s="192"/>
      <c r="H263" s="192">
        <v>184</v>
      </c>
      <c r="I263" s="194">
        <v>183</v>
      </c>
      <c r="J263" s="195" t="s">
        <v>718</v>
      </c>
      <c r="K263" s="165">
        <f t="shared" si="152"/>
        <v>46.5</v>
      </c>
      <c r="L263" s="196">
        <f t="shared" si="153"/>
        <v>0.33818181818181819</v>
      </c>
      <c r="M263" s="192" t="s">
        <v>555</v>
      </c>
      <c r="N263" s="197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103</v>
      </c>
      <c r="B264" s="190">
        <v>43018</v>
      </c>
      <c r="C264" s="190"/>
      <c r="D264" s="191" t="s">
        <v>719</v>
      </c>
      <c r="E264" s="192" t="s">
        <v>585</v>
      </c>
      <c r="F264" s="193">
        <v>125.5</v>
      </c>
      <c r="G264" s="192"/>
      <c r="H264" s="192">
        <v>158</v>
      </c>
      <c r="I264" s="194">
        <v>155</v>
      </c>
      <c r="J264" s="195" t="s">
        <v>720</v>
      </c>
      <c r="K264" s="165">
        <f t="shared" si="152"/>
        <v>32.5</v>
      </c>
      <c r="L264" s="196">
        <f t="shared" si="153"/>
        <v>0.25896414342629481</v>
      </c>
      <c r="M264" s="192" t="s">
        <v>555</v>
      </c>
      <c r="N264" s="197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104</v>
      </c>
      <c r="B265" s="190">
        <v>43018</v>
      </c>
      <c r="C265" s="190"/>
      <c r="D265" s="191" t="s">
        <v>721</v>
      </c>
      <c r="E265" s="192" t="s">
        <v>585</v>
      </c>
      <c r="F265" s="193">
        <v>895</v>
      </c>
      <c r="G265" s="192"/>
      <c r="H265" s="192">
        <v>1122.5</v>
      </c>
      <c r="I265" s="194">
        <v>1078</v>
      </c>
      <c r="J265" s="195" t="s">
        <v>722</v>
      </c>
      <c r="K265" s="165">
        <v>227.5</v>
      </c>
      <c r="L265" s="196">
        <v>0.25418994413407803</v>
      </c>
      <c r="M265" s="192" t="s">
        <v>555</v>
      </c>
      <c r="N265" s="197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105</v>
      </c>
      <c r="B266" s="190">
        <v>43020</v>
      </c>
      <c r="C266" s="190"/>
      <c r="D266" s="191" t="s">
        <v>337</v>
      </c>
      <c r="E266" s="192" t="s">
        <v>585</v>
      </c>
      <c r="F266" s="193">
        <v>525</v>
      </c>
      <c r="G266" s="192"/>
      <c r="H266" s="192">
        <v>629</v>
      </c>
      <c r="I266" s="194">
        <v>629</v>
      </c>
      <c r="J266" s="195" t="s">
        <v>643</v>
      </c>
      <c r="K266" s="165">
        <v>104</v>
      </c>
      <c r="L266" s="196">
        <v>0.19809523809523799</v>
      </c>
      <c r="M266" s="192" t="s">
        <v>555</v>
      </c>
      <c r="N266" s="197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106</v>
      </c>
      <c r="B267" s="190">
        <v>43046</v>
      </c>
      <c r="C267" s="190"/>
      <c r="D267" s="191" t="s">
        <v>376</v>
      </c>
      <c r="E267" s="192" t="s">
        <v>585</v>
      </c>
      <c r="F267" s="193">
        <v>740</v>
      </c>
      <c r="G267" s="192"/>
      <c r="H267" s="192">
        <v>892.5</v>
      </c>
      <c r="I267" s="194">
        <v>900</v>
      </c>
      <c r="J267" s="195" t="s">
        <v>723</v>
      </c>
      <c r="K267" s="165">
        <f>H267-F267</f>
        <v>152.5</v>
      </c>
      <c r="L267" s="196">
        <f>K267/F267</f>
        <v>0.20608108108108109</v>
      </c>
      <c r="M267" s="192" t="s">
        <v>555</v>
      </c>
      <c r="N267" s="197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8">
        <v>107</v>
      </c>
      <c r="B268" s="159">
        <v>43073</v>
      </c>
      <c r="C268" s="159"/>
      <c r="D268" s="160" t="s">
        <v>724</v>
      </c>
      <c r="E268" s="161" t="s">
        <v>585</v>
      </c>
      <c r="F268" s="162">
        <v>118.5</v>
      </c>
      <c r="G268" s="161"/>
      <c r="H268" s="161">
        <v>143.5</v>
      </c>
      <c r="I268" s="163">
        <v>145</v>
      </c>
      <c r="J268" s="164" t="s">
        <v>576</v>
      </c>
      <c r="K268" s="165">
        <f>H268-F268</f>
        <v>25</v>
      </c>
      <c r="L268" s="166">
        <f>K268/F268</f>
        <v>0.2109704641350211</v>
      </c>
      <c r="M268" s="161" t="s">
        <v>555</v>
      </c>
      <c r="N268" s="167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8">
        <v>108</v>
      </c>
      <c r="B269" s="169">
        <v>43090</v>
      </c>
      <c r="C269" s="169"/>
      <c r="D269" s="170" t="s">
        <v>415</v>
      </c>
      <c r="E269" s="171" t="s">
        <v>585</v>
      </c>
      <c r="F269" s="172">
        <v>715</v>
      </c>
      <c r="G269" s="172"/>
      <c r="H269" s="173">
        <v>500</v>
      </c>
      <c r="I269" s="173">
        <v>872</v>
      </c>
      <c r="J269" s="174" t="s">
        <v>725</v>
      </c>
      <c r="K269" s="175">
        <f>H269-F269</f>
        <v>-215</v>
      </c>
      <c r="L269" s="176">
        <f>K269/F269</f>
        <v>-0.30069930069930068</v>
      </c>
      <c r="M269" s="172" t="s">
        <v>567</v>
      </c>
      <c r="N269" s="169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8">
        <v>109</v>
      </c>
      <c r="B270" s="159">
        <v>43098</v>
      </c>
      <c r="C270" s="159"/>
      <c r="D270" s="160" t="s">
        <v>569</v>
      </c>
      <c r="E270" s="161" t="s">
        <v>585</v>
      </c>
      <c r="F270" s="162">
        <v>435</v>
      </c>
      <c r="G270" s="161"/>
      <c r="H270" s="161">
        <v>542.5</v>
      </c>
      <c r="I270" s="163">
        <v>539</v>
      </c>
      <c r="J270" s="164" t="s">
        <v>643</v>
      </c>
      <c r="K270" s="165">
        <v>107.5</v>
      </c>
      <c r="L270" s="166">
        <v>0.247126436781609</v>
      </c>
      <c r="M270" s="161" t="s">
        <v>555</v>
      </c>
      <c r="N270" s="167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8">
        <v>110</v>
      </c>
      <c r="B271" s="159">
        <v>43098</v>
      </c>
      <c r="C271" s="159"/>
      <c r="D271" s="160" t="s">
        <v>527</v>
      </c>
      <c r="E271" s="161" t="s">
        <v>585</v>
      </c>
      <c r="F271" s="162">
        <v>885</v>
      </c>
      <c r="G271" s="161"/>
      <c r="H271" s="161">
        <v>1090</v>
      </c>
      <c r="I271" s="163">
        <v>1084</v>
      </c>
      <c r="J271" s="164" t="s">
        <v>643</v>
      </c>
      <c r="K271" s="165">
        <v>205</v>
      </c>
      <c r="L271" s="166">
        <v>0.23163841807909599</v>
      </c>
      <c r="M271" s="161" t="s">
        <v>555</v>
      </c>
      <c r="N271" s="167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8">
        <v>111</v>
      </c>
      <c r="B272" s="199">
        <v>43192</v>
      </c>
      <c r="C272" s="199"/>
      <c r="D272" s="177" t="s">
        <v>726</v>
      </c>
      <c r="E272" s="172" t="s">
        <v>585</v>
      </c>
      <c r="F272" s="200">
        <v>478.5</v>
      </c>
      <c r="G272" s="172"/>
      <c r="H272" s="172">
        <v>442</v>
      </c>
      <c r="I272" s="173">
        <v>613</v>
      </c>
      <c r="J272" s="174" t="s">
        <v>727</v>
      </c>
      <c r="K272" s="175">
        <f>H272-F272</f>
        <v>-36.5</v>
      </c>
      <c r="L272" s="176">
        <f>K272/F272</f>
        <v>-7.6280041797283177E-2</v>
      </c>
      <c r="M272" s="172" t="s">
        <v>567</v>
      </c>
      <c r="N272" s="169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68">
        <v>112</v>
      </c>
      <c r="B273" s="169">
        <v>43194</v>
      </c>
      <c r="C273" s="169"/>
      <c r="D273" s="170" t="s">
        <v>728</v>
      </c>
      <c r="E273" s="171" t="s">
        <v>585</v>
      </c>
      <c r="F273" s="172">
        <f>141.5-7.3</f>
        <v>134.19999999999999</v>
      </c>
      <c r="G273" s="172"/>
      <c r="H273" s="173">
        <v>77</v>
      </c>
      <c r="I273" s="173">
        <v>180</v>
      </c>
      <c r="J273" s="174" t="s">
        <v>729</v>
      </c>
      <c r="K273" s="175">
        <f>H273-F273</f>
        <v>-57.199999999999989</v>
      </c>
      <c r="L273" s="176">
        <f>K273/F273</f>
        <v>-0.42622950819672129</v>
      </c>
      <c r="M273" s="172" t="s">
        <v>567</v>
      </c>
      <c r="N273" s="169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68">
        <v>113</v>
      </c>
      <c r="B274" s="169">
        <v>43209</v>
      </c>
      <c r="C274" s="169"/>
      <c r="D274" s="170" t="s">
        <v>730</v>
      </c>
      <c r="E274" s="171" t="s">
        <v>585</v>
      </c>
      <c r="F274" s="172">
        <v>430</v>
      </c>
      <c r="G274" s="172"/>
      <c r="H274" s="173">
        <v>220</v>
      </c>
      <c r="I274" s="173">
        <v>537</v>
      </c>
      <c r="J274" s="174" t="s">
        <v>731</v>
      </c>
      <c r="K274" s="175">
        <f>H274-F274</f>
        <v>-210</v>
      </c>
      <c r="L274" s="176">
        <f>K274/F274</f>
        <v>-0.48837209302325579</v>
      </c>
      <c r="M274" s="172" t="s">
        <v>567</v>
      </c>
      <c r="N274" s="169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114</v>
      </c>
      <c r="B275" s="190">
        <v>43220</v>
      </c>
      <c r="C275" s="190"/>
      <c r="D275" s="191" t="s">
        <v>377</v>
      </c>
      <c r="E275" s="192" t="s">
        <v>585</v>
      </c>
      <c r="F275" s="192">
        <v>153.5</v>
      </c>
      <c r="G275" s="192"/>
      <c r="H275" s="192">
        <v>196</v>
      </c>
      <c r="I275" s="194">
        <v>196</v>
      </c>
      <c r="J275" s="164" t="s">
        <v>732</v>
      </c>
      <c r="K275" s="165">
        <f>H275-F275</f>
        <v>42.5</v>
      </c>
      <c r="L275" s="166">
        <f>K275/F275</f>
        <v>0.27687296416938112</v>
      </c>
      <c r="M275" s="161" t="s">
        <v>555</v>
      </c>
      <c r="N275" s="167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68">
        <v>115</v>
      </c>
      <c r="B276" s="169">
        <v>43306</v>
      </c>
      <c r="C276" s="169"/>
      <c r="D276" s="170" t="s">
        <v>702</v>
      </c>
      <c r="E276" s="171" t="s">
        <v>585</v>
      </c>
      <c r="F276" s="172">
        <v>27.5</v>
      </c>
      <c r="G276" s="172"/>
      <c r="H276" s="173">
        <v>13.1</v>
      </c>
      <c r="I276" s="173">
        <v>60</v>
      </c>
      <c r="J276" s="174" t="s">
        <v>733</v>
      </c>
      <c r="K276" s="175">
        <v>-14.4</v>
      </c>
      <c r="L276" s="176">
        <v>-0.52363636363636401</v>
      </c>
      <c r="M276" s="172" t="s">
        <v>567</v>
      </c>
      <c r="N276" s="169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116</v>
      </c>
      <c r="B277" s="199">
        <v>43318</v>
      </c>
      <c r="C277" s="199"/>
      <c r="D277" s="177" t="s">
        <v>734</v>
      </c>
      <c r="E277" s="172" t="s">
        <v>585</v>
      </c>
      <c r="F277" s="172">
        <v>148.5</v>
      </c>
      <c r="G277" s="172"/>
      <c r="H277" s="172">
        <v>102</v>
      </c>
      <c r="I277" s="173">
        <v>182</v>
      </c>
      <c r="J277" s="174" t="s">
        <v>735</v>
      </c>
      <c r="K277" s="175">
        <f>H277-F277</f>
        <v>-46.5</v>
      </c>
      <c r="L277" s="176">
        <f>K277/F277</f>
        <v>-0.31313131313131315</v>
      </c>
      <c r="M277" s="172" t="s">
        <v>567</v>
      </c>
      <c r="N277" s="169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8">
        <v>117</v>
      </c>
      <c r="B278" s="159">
        <v>43335</v>
      </c>
      <c r="C278" s="159"/>
      <c r="D278" s="160" t="s">
        <v>736</v>
      </c>
      <c r="E278" s="161" t="s">
        <v>585</v>
      </c>
      <c r="F278" s="192">
        <v>285</v>
      </c>
      <c r="G278" s="161"/>
      <c r="H278" s="161">
        <v>355</v>
      </c>
      <c r="I278" s="163">
        <v>364</v>
      </c>
      <c r="J278" s="164" t="s">
        <v>737</v>
      </c>
      <c r="K278" s="165">
        <v>70</v>
      </c>
      <c r="L278" s="166">
        <v>0.24561403508771901</v>
      </c>
      <c r="M278" s="161" t="s">
        <v>555</v>
      </c>
      <c r="N278" s="167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58">
        <v>118</v>
      </c>
      <c r="B279" s="159">
        <v>43341</v>
      </c>
      <c r="C279" s="159"/>
      <c r="D279" s="160" t="s">
        <v>365</v>
      </c>
      <c r="E279" s="161" t="s">
        <v>585</v>
      </c>
      <c r="F279" s="192">
        <v>525</v>
      </c>
      <c r="G279" s="161"/>
      <c r="H279" s="161">
        <v>585</v>
      </c>
      <c r="I279" s="163">
        <v>635</v>
      </c>
      <c r="J279" s="164" t="s">
        <v>738</v>
      </c>
      <c r="K279" s="165">
        <f t="shared" ref="K279:K296" si="154">H279-F279</f>
        <v>60</v>
      </c>
      <c r="L279" s="166">
        <f t="shared" ref="L279:L296" si="155">K279/F279</f>
        <v>0.11428571428571428</v>
      </c>
      <c r="M279" s="161" t="s">
        <v>555</v>
      </c>
      <c r="N279" s="167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58">
        <v>119</v>
      </c>
      <c r="B280" s="159">
        <v>43395</v>
      </c>
      <c r="C280" s="159"/>
      <c r="D280" s="160" t="s">
        <v>353</v>
      </c>
      <c r="E280" s="161" t="s">
        <v>585</v>
      </c>
      <c r="F280" s="192">
        <v>475</v>
      </c>
      <c r="G280" s="161"/>
      <c r="H280" s="161">
        <v>574</v>
      </c>
      <c r="I280" s="163">
        <v>570</v>
      </c>
      <c r="J280" s="164" t="s">
        <v>643</v>
      </c>
      <c r="K280" s="165">
        <f t="shared" si="154"/>
        <v>99</v>
      </c>
      <c r="L280" s="166">
        <f t="shared" si="155"/>
        <v>0.20842105263157895</v>
      </c>
      <c r="M280" s="161" t="s">
        <v>555</v>
      </c>
      <c r="N280" s="167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120</v>
      </c>
      <c r="B281" s="190">
        <v>43397</v>
      </c>
      <c r="C281" s="190"/>
      <c r="D281" s="191" t="s">
        <v>372</v>
      </c>
      <c r="E281" s="192" t="s">
        <v>585</v>
      </c>
      <c r="F281" s="192">
        <v>707.5</v>
      </c>
      <c r="G281" s="192"/>
      <c r="H281" s="192">
        <v>872</v>
      </c>
      <c r="I281" s="194">
        <v>872</v>
      </c>
      <c r="J281" s="195" t="s">
        <v>643</v>
      </c>
      <c r="K281" s="165">
        <f t="shared" si="154"/>
        <v>164.5</v>
      </c>
      <c r="L281" s="196">
        <f t="shared" si="155"/>
        <v>0.23250883392226149</v>
      </c>
      <c r="M281" s="192" t="s">
        <v>555</v>
      </c>
      <c r="N281" s="197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121</v>
      </c>
      <c r="B282" s="190">
        <v>43398</v>
      </c>
      <c r="C282" s="190"/>
      <c r="D282" s="191" t="s">
        <v>739</v>
      </c>
      <c r="E282" s="192" t="s">
        <v>585</v>
      </c>
      <c r="F282" s="192">
        <v>162</v>
      </c>
      <c r="G282" s="192"/>
      <c r="H282" s="192">
        <v>204</v>
      </c>
      <c r="I282" s="194">
        <v>209</v>
      </c>
      <c r="J282" s="195" t="s">
        <v>740</v>
      </c>
      <c r="K282" s="165">
        <f t="shared" si="154"/>
        <v>42</v>
      </c>
      <c r="L282" s="196">
        <f t="shared" si="155"/>
        <v>0.25925925925925924</v>
      </c>
      <c r="M282" s="192" t="s">
        <v>555</v>
      </c>
      <c r="N282" s="197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122</v>
      </c>
      <c r="B283" s="190">
        <v>43399</v>
      </c>
      <c r="C283" s="190"/>
      <c r="D283" s="191" t="s">
        <v>456</v>
      </c>
      <c r="E283" s="192" t="s">
        <v>585</v>
      </c>
      <c r="F283" s="192">
        <v>240</v>
      </c>
      <c r="G283" s="192"/>
      <c r="H283" s="192">
        <v>297</v>
      </c>
      <c r="I283" s="194">
        <v>297</v>
      </c>
      <c r="J283" s="195" t="s">
        <v>643</v>
      </c>
      <c r="K283" s="201">
        <f t="shared" si="154"/>
        <v>57</v>
      </c>
      <c r="L283" s="196">
        <f t="shared" si="155"/>
        <v>0.23749999999999999</v>
      </c>
      <c r="M283" s="192" t="s">
        <v>555</v>
      </c>
      <c r="N283" s="197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58">
        <v>123</v>
      </c>
      <c r="B284" s="159">
        <v>43439</v>
      </c>
      <c r="C284" s="159"/>
      <c r="D284" s="160" t="s">
        <v>741</v>
      </c>
      <c r="E284" s="161" t="s">
        <v>585</v>
      </c>
      <c r="F284" s="161">
        <v>202.5</v>
      </c>
      <c r="G284" s="161"/>
      <c r="H284" s="161">
        <v>255</v>
      </c>
      <c r="I284" s="163">
        <v>252</v>
      </c>
      <c r="J284" s="164" t="s">
        <v>643</v>
      </c>
      <c r="K284" s="165">
        <f t="shared" si="154"/>
        <v>52.5</v>
      </c>
      <c r="L284" s="166">
        <f t="shared" si="155"/>
        <v>0.25925925925925924</v>
      </c>
      <c r="M284" s="161" t="s">
        <v>555</v>
      </c>
      <c r="N284" s="167">
        <v>43542</v>
      </c>
      <c r="O284" s="1"/>
      <c r="P284" s="1"/>
      <c r="Q284" s="1"/>
      <c r="R284" s="6" t="s">
        <v>742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124</v>
      </c>
      <c r="B285" s="190">
        <v>43465</v>
      </c>
      <c r="C285" s="159"/>
      <c r="D285" s="191" t="s">
        <v>402</v>
      </c>
      <c r="E285" s="192" t="s">
        <v>585</v>
      </c>
      <c r="F285" s="192">
        <v>710</v>
      </c>
      <c r="G285" s="192"/>
      <c r="H285" s="192">
        <v>866</v>
      </c>
      <c r="I285" s="194">
        <v>866</v>
      </c>
      <c r="J285" s="195" t="s">
        <v>643</v>
      </c>
      <c r="K285" s="165">
        <f t="shared" si="154"/>
        <v>156</v>
      </c>
      <c r="L285" s="166">
        <f t="shared" si="155"/>
        <v>0.21971830985915494</v>
      </c>
      <c r="M285" s="161" t="s">
        <v>555</v>
      </c>
      <c r="N285" s="167">
        <v>43553</v>
      </c>
      <c r="O285" s="1"/>
      <c r="P285" s="1"/>
      <c r="Q285" s="1"/>
      <c r="R285" s="6" t="s">
        <v>742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125</v>
      </c>
      <c r="B286" s="190">
        <v>43522</v>
      </c>
      <c r="C286" s="190"/>
      <c r="D286" s="191" t="s">
        <v>152</v>
      </c>
      <c r="E286" s="192" t="s">
        <v>585</v>
      </c>
      <c r="F286" s="192">
        <v>337.25</v>
      </c>
      <c r="G286" s="192"/>
      <c r="H286" s="192">
        <v>398.5</v>
      </c>
      <c r="I286" s="194">
        <v>411</v>
      </c>
      <c r="J286" s="164" t="s">
        <v>743</v>
      </c>
      <c r="K286" s="165">
        <f t="shared" si="154"/>
        <v>61.25</v>
      </c>
      <c r="L286" s="166">
        <f t="shared" si="155"/>
        <v>0.1816160118606375</v>
      </c>
      <c r="M286" s="161" t="s">
        <v>555</v>
      </c>
      <c r="N286" s="167">
        <v>43760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2">
        <v>126</v>
      </c>
      <c r="B287" s="203">
        <v>43559</v>
      </c>
      <c r="C287" s="203"/>
      <c r="D287" s="204" t="s">
        <v>744</v>
      </c>
      <c r="E287" s="205" t="s">
        <v>585</v>
      </c>
      <c r="F287" s="205">
        <v>130</v>
      </c>
      <c r="G287" s="205"/>
      <c r="H287" s="205">
        <v>65</v>
      </c>
      <c r="I287" s="206">
        <v>158</v>
      </c>
      <c r="J287" s="174" t="s">
        <v>745</v>
      </c>
      <c r="K287" s="175">
        <f t="shared" si="154"/>
        <v>-65</v>
      </c>
      <c r="L287" s="176">
        <f t="shared" si="155"/>
        <v>-0.5</v>
      </c>
      <c r="M287" s="172" t="s">
        <v>567</v>
      </c>
      <c r="N287" s="169">
        <v>43726</v>
      </c>
      <c r="O287" s="1"/>
      <c r="P287" s="1"/>
      <c r="Q287" s="1"/>
      <c r="R287" s="6" t="s">
        <v>746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127</v>
      </c>
      <c r="B288" s="190">
        <v>43017</v>
      </c>
      <c r="C288" s="190"/>
      <c r="D288" s="191" t="s">
        <v>184</v>
      </c>
      <c r="E288" s="192" t="s">
        <v>585</v>
      </c>
      <c r="F288" s="192">
        <v>141.5</v>
      </c>
      <c r="G288" s="192"/>
      <c r="H288" s="192">
        <v>183.5</v>
      </c>
      <c r="I288" s="194">
        <v>210</v>
      </c>
      <c r="J288" s="164" t="s">
        <v>740</v>
      </c>
      <c r="K288" s="165">
        <f t="shared" si="154"/>
        <v>42</v>
      </c>
      <c r="L288" s="166">
        <f t="shared" si="155"/>
        <v>0.29681978798586572</v>
      </c>
      <c r="M288" s="161" t="s">
        <v>555</v>
      </c>
      <c r="N288" s="167">
        <v>43042</v>
      </c>
      <c r="O288" s="1"/>
      <c r="P288" s="1"/>
      <c r="Q288" s="1"/>
      <c r="R288" s="6" t="s">
        <v>746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2">
        <v>128</v>
      </c>
      <c r="B289" s="203">
        <v>43074</v>
      </c>
      <c r="C289" s="203"/>
      <c r="D289" s="204" t="s">
        <v>747</v>
      </c>
      <c r="E289" s="205" t="s">
        <v>585</v>
      </c>
      <c r="F289" s="200">
        <v>172</v>
      </c>
      <c r="G289" s="205"/>
      <c r="H289" s="205">
        <v>155.25</v>
      </c>
      <c r="I289" s="206">
        <v>230</v>
      </c>
      <c r="J289" s="174" t="s">
        <v>748</v>
      </c>
      <c r="K289" s="175">
        <f t="shared" si="154"/>
        <v>-16.75</v>
      </c>
      <c r="L289" s="176">
        <f t="shared" si="155"/>
        <v>-9.7383720930232565E-2</v>
      </c>
      <c r="M289" s="172" t="s">
        <v>567</v>
      </c>
      <c r="N289" s="169">
        <v>43787</v>
      </c>
      <c r="O289" s="1"/>
      <c r="P289" s="1"/>
      <c r="Q289" s="1"/>
      <c r="R289" s="6" t="s">
        <v>746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129</v>
      </c>
      <c r="B290" s="190">
        <v>43398</v>
      </c>
      <c r="C290" s="190"/>
      <c r="D290" s="191" t="s">
        <v>107</v>
      </c>
      <c r="E290" s="192" t="s">
        <v>585</v>
      </c>
      <c r="F290" s="192">
        <v>698.5</v>
      </c>
      <c r="G290" s="192"/>
      <c r="H290" s="192">
        <v>890</v>
      </c>
      <c r="I290" s="194">
        <v>890</v>
      </c>
      <c r="J290" s="164" t="s">
        <v>814</v>
      </c>
      <c r="K290" s="165">
        <f t="shared" si="154"/>
        <v>191.5</v>
      </c>
      <c r="L290" s="166">
        <f t="shared" si="155"/>
        <v>0.27415891195418757</v>
      </c>
      <c r="M290" s="161" t="s">
        <v>555</v>
      </c>
      <c r="N290" s="167">
        <v>44328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130</v>
      </c>
      <c r="B291" s="190">
        <v>42877</v>
      </c>
      <c r="C291" s="190"/>
      <c r="D291" s="191" t="s">
        <v>364</v>
      </c>
      <c r="E291" s="192" t="s">
        <v>585</v>
      </c>
      <c r="F291" s="192">
        <v>127.6</v>
      </c>
      <c r="G291" s="192"/>
      <c r="H291" s="192">
        <v>138</v>
      </c>
      <c r="I291" s="194">
        <v>190</v>
      </c>
      <c r="J291" s="164" t="s">
        <v>749</v>
      </c>
      <c r="K291" s="165">
        <f t="shared" si="154"/>
        <v>10.400000000000006</v>
      </c>
      <c r="L291" s="166">
        <f t="shared" si="155"/>
        <v>8.1504702194357417E-2</v>
      </c>
      <c r="M291" s="161" t="s">
        <v>555</v>
      </c>
      <c r="N291" s="167">
        <v>43774</v>
      </c>
      <c r="O291" s="1"/>
      <c r="P291" s="1"/>
      <c r="Q291" s="1"/>
      <c r="R291" s="6" t="s">
        <v>746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131</v>
      </c>
      <c r="B292" s="190">
        <v>43158</v>
      </c>
      <c r="C292" s="190"/>
      <c r="D292" s="191" t="s">
        <v>750</v>
      </c>
      <c r="E292" s="192" t="s">
        <v>585</v>
      </c>
      <c r="F292" s="192">
        <v>317</v>
      </c>
      <c r="G292" s="192"/>
      <c r="H292" s="192">
        <v>382.5</v>
      </c>
      <c r="I292" s="194">
        <v>398</v>
      </c>
      <c r="J292" s="164" t="s">
        <v>751</v>
      </c>
      <c r="K292" s="165">
        <f t="shared" si="154"/>
        <v>65.5</v>
      </c>
      <c r="L292" s="166">
        <f t="shared" si="155"/>
        <v>0.20662460567823343</v>
      </c>
      <c r="M292" s="161" t="s">
        <v>555</v>
      </c>
      <c r="N292" s="167">
        <v>44238</v>
      </c>
      <c r="O292" s="1"/>
      <c r="P292" s="1"/>
      <c r="Q292" s="1"/>
      <c r="R292" s="6" t="s">
        <v>746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2">
        <v>132</v>
      </c>
      <c r="B293" s="203">
        <v>43164</v>
      </c>
      <c r="C293" s="203"/>
      <c r="D293" s="204" t="s">
        <v>144</v>
      </c>
      <c r="E293" s="205" t="s">
        <v>585</v>
      </c>
      <c r="F293" s="200">
        <f>510-14.4</f>
        <v>495.6</v>
      </c>
      <c r="G293" s="205"/>
      <c r="H293" s="205">
        <v>350</v>
      </c>
      <c r="I293" s="206">
        <v>672</v>
      </c>
      <c r="J293" s="174" t="s">
        <v>752</v>
      </c>
      <c r="K293" s="175">
        <f t="shared" si="154"/>
        <v>-145.60000000000002</v>
      </c>
      <c r="L293" s="176">
        <f t="shared" si="155"/>
        <v>-0.29378531073446329</v>
      </c>
      <c r="M293" s="172" t="s">
        <v>567</v>
      </c>
      <c r="N293" s="169">
        <v>43887</v>
      </c>
      <c r="O293" s="1"/>
      <c r="P293" s="1"/>
      <c r="Q293" s="1"/>
      <c r="R293" s="6" t="s">
        <v>742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2">
        <v>133</v>
      </c>
      <c r="B294" s="203">
        <v>43237</v>
      </c>
      <c r="C294" s="203"/>
      <c r="D294" s="204" t="s">
        <v>448</v>
      </c>
      <c r="E294" s="205" t="s">
        <v>585</v>
      </c>
      <c r="F294" s="200">
        <v>230.3</v>
      </c>
      <c r="G294" s="205"/>
      <c r="H294" s="205">
        <v>102.5</v>
      </c>
      <c r="I294" s="206">
        <v>348</v>
      </c>
      <c r="J294" s="174" t="s">
        <v>753</v>
      </c>
      <c r="K294" s="175">
        <f t="shared" si="154"/>
        <v>-127.80000000000001</v>
      </c>
      <c r="L294" s="176">
        <f t="shared" si="155"/>
        <v>-0.55492835432045162</v>
      </c>
      <c r="M294" s="172" t="s">
        <v>567</v>
      </c>
      <c r="N294" s="169">
        <v>43896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134</v>
      </c>
      <c r="B295" s="190">
        <v>43258</v>
      </c>
      <c r="C295" s="190"/>
      <c r="D295" s="191" t="s">
        <v>419</v>
      </c>
      <c r="E295" s="192" t="s">
        <v>585</v>
      </c>
      <c r="F295" s="192">
        <f>342.5-5.1</f>
        <v>337.4</v>
      </c>
      <c r="G295" s="192"/>
      <c r="H295" s="192">
        <v>412.5</v>
      </c>
      <c r="I295" s="194">
        <v>439</v>
      </c>
      <c r="J295" s="164" t="s">
        <v>754</v>
      </c>
      <c r="K295" s="165">
        <f t="shared" si="154"/>
        <v>75.100000000000023</v>
      </c>
      <c r="L295" s="166">
        <f t="shared" si="155"/>
        <v>0.22258446947243635</v>
      </c>
      <c r="M295" s="161" t="s">
        <v>555</v>
      </c>
      <c r="N295" s="167">
        <v>44230</v>
      </c>
      <c r="O295" s="1"/>
      <c r="P295" s="1"/>
      <c r="Q295" s="1"/>
      <c r="R295" s="6" t="s">
        <v>746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3">
        <v>135</v>
      </c>
      <c r="B296" s="182">
        <v>43285</v>
      </c>
      <c r="C296" s="182"/>
      <c r="D296" s="183" t="s">
        <v>55</v>
      </c>
      <c r="E296" s="184" t="s">
        <v>585</v>
      </c>
      <c r="F296" s="184">
        <f>127.5-5.53</f>
        <v>121.97</v>
      </c>
      <c r="G296" s="185"/>
      <c r="H296" s="185">
        <v>122.5</v>
      </c>
      <c r="I296" s="185">
        <v>170</v>
      </c>
      <c r="J296" s="186" t="s">
        <v>782</v>
      </c>
      <c r="K296" s="187">
        <f t="shared" si="154"/>
        <v>0.53000000000000114</v>
      </c>
      <c r="L296" s="188">
        <f t="shared" si="155"/>
        <v>4.3453308190538747E-3</v>
      </c>
      <c r="M296" s="184" t="s">
        <v>676</v>
      </c>
      <c r="N296" s="182">
        <v>44431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2">
        <v>136</v>
      </c>
      <c r="B297" s="203">
        <v>43294</v>
      </c>
      <c r="C297" s="203"/>
      <c r="D297" s="204" t="s">
        <v>355</v>
      </c>
      <c r="E297" s="205" t="s">
        <v>585</v>
      </c>
      <c r="F297" s="200">
        <v>46.5</v>
      </c>
      <c r="G297" s="205"/>
      <c r="H297" s="205">
        <v>17</v>
      </c>
      <c r="I297" s="206">
        <v>59</v>
      </c>
      <c r="J297" s="174" t="s">
        <v>755</v>
      </c>
      <c r="K297" s="175">
        <f t="shared" ref="K297:K305" si="156">H297-F297</f>
        <v>-29.5</v>
      </c>
      <c r="L297" s="176">
        <f t="shared" ref="L297:L305" si="157">K297/F297</f>
        <v>-0.63440860215053763</v>
      </c>
      <c r="M297" s="172" t="s">
        <v>567</v>
      </c>
      <c r="N297" s="169">
        <v>43887</v>
      </c>
      <c r="O297" s="1"/>
      <c r="P297" s="1"/>
      <c r="Q297" s="1"/>
      <c r="R297" s="6" t="s">
        <v>742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137</v>
      </c>
      <c r="B298" s="190">
        <v>43396</v>
      </c>
      <c r="C298" s="190"/>
      <c r="D298" s="191" t="s">
        <v>404</v>
      </c>
      <c r="E298" s="192" t="s">
        <v>585</v>
      </c>
      <c r="F298" s="192">
        <v>156.5</v>
      </c>
      <c r="G298" s="192"/>
      <c r="H298" s="192">
        <v>207.5</v>
      </c>
      <c r="I298" s="194">
        <v>191</v>
      </c>
      <c r="J298" s="164" t="s">
        <v>643</v>
      </c>
      <c r="K298" s="165">
        <f t="shared" si="156"/>
        <v>51</v>
      </c>
      <c r="L298" s="166">
        <f t="shared" si="157"/>
        <v>0.32587859424920129</v>
      </c>
      <c r="M298" s="161" t="s">
        <v>555</v>
      </c>
      <c r="N298" s="167">
        <v>44369</v>
      </c>
      <c r="O298" s="1"/>
      <c r="P298" s="1"/>
      <c r="Q298" s="1"/>
      <c r="R298" s="6" t="s">
        <v>742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138</v>
      </c>
      <c r="B299" s="190">
        <v>43439</v>
      </c>
      <c r="C299" s="190"/>
      <c r="D299" s="191" t="s">
        <v>318</v>
      </c>
      <c r="E299" s="192" t="s">
        <v>585</v>
      </c>
      <c r="F299" s="192">
        <v>259.5</v>
      </c>
      <c r="G299" s="192"/>
      <c r="H299" s="192">
        <v>320</v>
      </c>
      <c r="I299" s="194">
        <v>320</v>
      </c>
      <c r="J299" s="164" t="s">
        <v>643</v>
      </c>
      <c r="K299" s="165">
        <f t="shared" si="156"/>
        <v>60.5</v>
      </c>
      <c r="L299" s="166">
        <f t="shared" si="157"/>
        <v>0.23314065510597304</v>
      </c>
      <c r="M299" s="161" t="s">
        <v>555</v>
      </c>
      <c r="N299" s="167">
        <v>44323</v>
      </c>
      <c r="O299" s="1"/>
      <c r="P299" s="1"/>
      <c r="Q299" s="1"/>
      <c r="R299" s="6" t="s">
        <v>742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2">
        <v>139</v>
      </c>
      <c r="B300" s="203">
        <v>43439</v>
      </c>
      <c r="C300" s="203"/>
      <c r="D300" s="204" t="s">
        <v>756</v>
      </c>
      <c r="E300" s="205" t="s">
        <v>585</v>
      </c>
      <c r="F300" s="205">
        <v>715</v>
      </c>
      <c r="G300" s="205"/>
      <c r="H300" s="205">
        <v>445</v>
      </c>
      <c r="I300" s="206">
        <v>840</v>
      </c>
      <c r="J300" s="174" t="s">
        <v>757</v>
      </c>
      <c r="K300" s="175">
        <f t="shared" si="156"/>
        <v>-270</v>
      </c>
      <c r="L300" s="176">
        <f t="shared" si="157"/>
        <v>-0.3776223776223776</v>
      </c>
      <c r="M300" s="172" t="s">
        <v>567</v>
      </c>
      <c r="N300" s="169">
        <v>43800</v>
      </c>
      <c r="O300" s="1"/>
      <c r="P300" s="1"/>
      <c r="Q300" s="1"/>
      <c r="R300" s="6" t="s">
        <v>742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140</v>
      </c>
      <c r="B301" s="190">
        <v>43469</v>
      </c>
      <c r="C301" s="190"/>
      <c r="D301" s="191" t="s">
        <v>157</v>
      </c>
      <c r="E301" s="192" t="s">
        <v>585</v>
      </c>
      <c r="F301" s="192">
        <v>875</v>
      </c>
      <c r="G301" s="192"/>
      <c r="H301" s="192">
        <v>1165</v>
      </c>
      <c r="I301" s="194">
        <v>1185</v>
      </c>
      <c r="J301" s="164" t="s">
        <v>758</v>
      </c>
      <c r="K301" s="165">
        <f t="shared" si="156"/>
        <v>290</v>
      </c>
      <c r="L301" s="166">
        <f t="shared" si="157"/>
        <v>0.33142857142857141</v>
      </c>
      <c r="M301" s="161" t="s">
        <v>555</v>
      </c>
      <c r="N301" s="167">
        <v>43847</v>
      </c>
      <c r="O301" s="1"/>
      <c r="P301" s="1"/>
      <c r="Q301" s="1"/>
      <c r="R301" s="6" t="s">
        <v>742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141</v>
      </c>
      <c r="B302" s="190">
        <v>43559</v>
      </c>
      <c r="C302" s="190"/>
      <c r="D302" s="191" t="s">
        <v>334</v>
      </c>
      <c r="E302" s="192" t="s">
        <v>585</v>
      </c>
      <c r="F302" s="192">
        <f>387-14.63</f>
        <v>372.37</v>
      </c>
      <c r="G302" s="192"/>
      <c r="H302" s="192">
        <v>490</v>
      </c>
      <c r="I302" s="194">
        <v>490</v>
      </c>
      <c r="J302" s="164" t="s">
        <v>643</v>
      </c>
      <c r="K302" s="165">
        <f t="shared" si="156"/>
        <v>117.63</v>
      </c>
      <c r="L302" s="166">
        <f t="shared" si="157"/>
        <v>0.31589548030185027</v>
      </c>
      <c r="M302" s="161" t="s">
        <v>555</v>
      </c>
      <c r="N302" s="167">
        <v>43850</v>
      </c>
      <c r="O302" s="1"/>
      <c r="P302" s="1"/>
      <c r="Q302" s="1"/>
      <c r="R302" s="6" t="s">
        <v>742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2">
        <v>142</v>
      </c>
      <c r="B303" s="203">
        <v>43578</v>
      </c>
      <c r="C303" s="203"/>
      <c r="D303" s="204" t="s">
        <v>759</v>
      </c>
      <c r="E303" s="205" t="s">
        <v>557</v>
      </c>
      <c r="F303" s="205">
        <v>220</v>
      </c>
      <c r="G303" s="205"/>
      <c r="H303" s="205">
        <v>127.5</v>
      </c>
      <c r="I303" s="206">
        <v>284</v>
      </c>
      <c r="J303" s="174" t="s">
        <v>760</v>
      </c>
      <c r="K303" s="175">
        <f t="shared" si="156"/>
        <v>-92.5</v>
      </c>
      <c r="L303" s="176">
        <f t="shared" si="157"/>
        <v>-0.42045454545454547</v>
      </c>
      <c r="M303" s="172" t="s">
        <v>567</v>
      </c>
      <c r="N303" s="169">
        <v>43896</v>
      </c>
      <c r="O303" s="1"/>
      <c r="P303" s="1"/>
      <c r="Q303" s="1"/>
      <c r="R303" s="6" t="s">
        <v>742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143</v>
      </c>
      <c r="B304" s="190">
        <v>43622</v>
      </c>
      <c r="C304" s="190"/>
      <c r="D304" s="191" t="s">
        <v>457</v>
      </c>
      <c r="E304" s="192" t="s">
        <v>557</v>
      </c>
      <c r="F304" s="192">
        <v>332.8</v>
      </c>
      <c r="G304" s="192"/>
      <c r="H304" s="192">
        <v>405</v>
      </c>
      <c r="I304" s="194">
        <v>419</v>
      </c>
      <c r="J304" s="164" t="s">
        <v>761</v>
      </c>
      <c r="K304" s="165">
        <f t="shared" si="156"/>
        <v>72.199999999999989</v>
      </c>
      <c r="L304" s="166">
        <f t="shared" si="157"/>
        <v>0.21694711538461534</v>
      </c>
      <c r="M304" s="161" t="s">
        <v>555</v>
      </c>
      <c r="N304" s="167">
        <v>43860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3">
        <v>144</v>
      </c>
      <c r="B305" s="182">
        <v>43641</v>
      </c>
      <c r="C305" s="182"/>
      <c r="D305" s="183" t="s">
        <v>150</v>
      </c>
      <c r="E305" s="184" t="s">
        <v>585</v>
      </c>
      <c r="F305" s="184">
        <v>386</v>
      </c>
      <c r="G305" s="185"/>
      <c r="H305" s="185">
        <v>395</v>
      </c>
      <c r="I305" s="185">
        <v>452</v>
      </c>
      <c r="J305" s="186" t="s">
        <v>762</v>
      </c>
      <c r="K305" s="187">
        <f t="shared" si="156"/>
        <v>9</v>
      </c>
      <c r="L305" s="188">
        <f t="shared" si="157"/>
        <v>2.3316062176165803E-2</v>
      </c>
      <c r="M305" s="184" t="s">
        <v>676</v>
      </c>
      <c r="N305" s="182">
        <v>43868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3">
        <v>145</v>
      </c>
      <c r="B306" s="182">
        <v>43707</v>
      </c>
      <c r="C306" s="182"/>
      <c r="D306" s="183" t="s">
        <v>130</v>
      </c>
      <c r="E306" s="184" t="s">
        <v>585</v>
      </c>
      <c r="F306" s="184">
        <v>137.5</v>
      </c>
      <c r="G306" s="185"/>
      <c r="H306" s="185">
        <v>138.5</v>
      </c>
      <c r="I306" s="185">
        <v>190</v>
      </c>
      <c r="J306" s="186" t="s">
        <v>781</v>
      </c>
      <c r="K306" s="187">
        <f>H306-F306</f>
        <v>1</v>
      </c>
      <c r="L306" s="188">
        <f>K306/F306</f>
        <v>7.2727272727272727E-3</v>
      </c>
      <c r="M306" s="184" t="s">
        <v>676</v>
      </c>
      <c r="N306" s="182">
        <v>44432</v>
      </c>
      <c r="O306" s="1"/>
      <c r="P306" s="1"/>
      <c r="Q306" s="1"/>
      <c r="R306" s="6" t="s">
        <v>742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146</v>
      </c>
      <c r="B307" s="190">
        <v>43731</v>
      </c>
      <c r="C307" s="190"/>
      <c r="D307" s="191" t="s">
        <v>412</v>
      </c>
      <c r="E307" s="192" t="s">
        <v>585</v>
      </c>
      <c r="F307" s="192">
        <v>235</v>
      </c>
      <c r="G307" s="192"/>
      <c r="H307" s="192">
        <v>295</v>
      </c>
      <c r="I307" s="194">
        <v>296</v>
      </c>
      <c r="J307" s="164" t="s">
        <v>763</v>
      </c>
      <c r="K307" s="165">
        <f t="shared" ref="K307:K313" si="158">H307-F307</f>
        <v>60</v>
      </c>
      <c r="L307" s="166">
        <f t="shared" ref="L307:L313" si="159">K307/F307</f>
        <v>0.25531914893617019</v>
      </c>
      <c r="M307" s="161" t="s">
        <v>555</v>
      </c>
      <c r="N307" s="167">
        <v>43844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147</v>
      </c>
      <c r="B308" s="190">
        <v>43752</v>
      </c>
      <c r="C308" s="190"/>
      <c r="D308" s="191" t="s">
        <v>764</v>
      </c>
      <c r="E308" s="192" t="s">
        <v>585</v>
      </c>
      <c r="F308" s="192">
        <v>277.5</v>
      </c>
      <c r="G308" s="192"/>
      <c r="H308" s="192">
        <v>333</v>
      </c>
      <c r="I308" s="194">
        <v>333</v>
      </c>
      <c r="J308" s="164" t="s">
        <v>765</v>
      </c>
      <c r="K308" s="165">
        <f t="shared" si="158"/>
        <v>55.5</v>
      </c>
      <c r="L308" s="166">
        <f t="shared" si="159"/>
        <v>0.2</v>
      </c>
      <c r="M308" s="161" t="s">
        <v>555</v>
      </c>
      <c r="N308" s="167">
        <v>43846</v>
      </c>
      <c r="O308" s="1"/>
      <c r="P308" s="1"/>
      <c r="Q308" s="1"/>
      <c r="R308" s="6" t="s">
        <v>742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148</v>
      </c>
      <c r="B309" s="190">
        <v>43752</v>
      </c>
      <c r="C309" s="190"/>
      <c r="D309" s="191" t="s">
        <v>766</v>
      </c>
      <c r="E309" s="192" t="s">
        <v>585</v>
      </c>
      <c r="F309" s="192">
        <v>930</v>
      </c>
      <c r="G309" s="192"/>
      <c r="H309" s="192">
        <v>1165</v>
      </c>
      <c r="I309" s="194">
        <v>1200</v>
      </c>
      <c r="J309" s="164" t="s">
        <v>767</v>
      </c>
      <c r="K309" s="165">
        <f t="shared" si="158"/>
        <v>235</v>
      </c>
      <c r="L309" s="166">
        <f t="shared" si="159"/>
        <v>0.25268817204301075</v>
      </c>
      <c r="M309" s="161" t="s">
        <v>555</v>
      </c>
      <c r="N309" s="167">
        <v>43847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9">
        <v>149</v>
      </c>
      <c r="B310" s="190">
        <v>43753</v>
      </c>
      <c r="C310" s="190"/>
      <c r="D310" s="191" t="s">
        <v>768</v>
      </c>
      <c r="E310" s="192" t="s">
        <v>585</v>
      </c>
      <c r="F310" s="162">
        <v>111</v>
      </c>
      <c r="G310" s="192"/>
      <c r="H310" s="192">
        <v>141</v>
      </c>
      <c r="I310" s="194">
        <v>141</v>
      </c>
      <c r="J310" s="164" t="s">
        <v>570</v>
      </c>
      <c r="K310" s="165">
        <f t="shared" si="158"/>
        <v>30</v>
      </c>
      <c r="L310" s="166">
        <f t="shared" si="159"/>
        <v>0.27027027027027029</v>
      </c>
      <c r="M310" s="161" t="s">
        <v>555</v>
      </c>
      <c r="N310" s="167">
        <v>44328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150</v>
      </c>
      <c r="B311" s="190">
        <v>43753</v>
      </c>
      <c r="C311" s="190"/>
      <c r="D311" s="191" t="s">
        <v>769</v>
      </c>
      <c r="E311" s="192" t="s">
        <v>585</v>
      </c>
      <c r="F311" s="162">
        <v>296</v>
      </c>
      <c r="G311" s="192"/>
      <c r="H311" s="192">
        <v>370</v>
      </c>
      <c r="I311" s="194">
        <v>370</v>
      </c>
      <c r="J311" s="164" t="s">
        <v>643</v>
      </c>
      <c r="K311" s="165">
        <f t="shared" si="158"/>
        <v>74</v>
      </c>
      <c r="L311" s="166">
        <f t="shared" si="159"/>
        <v>0.25</v>
      </c>
      <c r="M311" s="161" t="s">
        <v>555</v>
      </c>
      <c r="N311" s="167">
        <v>43853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9">
        <v>151</v>
      </c>
      <c r="B312" s="190">
        <v>43754</v>
      </c>
      <c r="C312" s="190"/>
      <c r="D312" s="191" t="s">
        <v>770</v>
      </c>
      <c r="E312" s="192" t="s">
        <v>585</v>
      </c>
      <c r="F312" s="162">
        <v>300</v>
      </c>
      <c r="G312" s="192"/>
      <c r="H312" s="192">
        <v>382.5</v>
      </c>
      <c r="I312" s="194">
        <v>344</v>
      </c>
      <c r="J312" s="164" t="s">
        <v>818</v>
      </c>
      <c r="K312" s="165">
        <f t="shared" si="158"/>
        <v>82.5</v>
      </c>
      <c r="L312" s="166">
        <f t="shared" si="159"/>
        <v>0.27500000000000002</v>
      </c>
      <c r="M312" s="161" t="s">
        <v>555</v>
      </c>
      <c r="N312" s="167">
        <v>44238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9">
        <v>152</v>
      </c>
      <c r="B313" s="190">
        <v>43832</v>
      </c>
      <c r="C313" s="190"/>
      <c r="D313" s="191" t="s">
        <v>771</v>
      </c>
      <c r="E313" s="192" t="s">
        <v>585</v>
      </c>
      <c r="F313" s="162">
        <v>495</v>
      </c>
      <c r="G313" s="192"/>
      <c r="H313" s="192">
        <v>595</v>
      </c>
      <c r="I313" s="194">
        <v>590</v>
      </c>
      <c r="J313" s="164" t="s">
        <v>817</v>
      </c>
      <c r="K313" s="165">
        <f t="shared" si="158"/>
        <v>100</v>
      </c>
      <c r="L313" s="166">
        <f t="shared" si="159"/>
        <v>0.20202020202020202</v>
      </c>
      <c r="M313" s="161" t="s">
        <v>555</v>
      </c>
      <c r="N313" s="167">
        <v>44589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9">
        <v>153</v>
      </c>
      <c r="B314" s="190">
        <v>43966</v>
      </c>
      <c r="C314" s="190"/>
      <c r="D314" s="191" t="s">
        <v>71</v>
      </c>
      <c r="E314" s="192" t="s">
        <v>585</v>
      </c>
      <c r="F314" s="162">
        <v>67.5</v>
      </c>
      <c r="G314" s="192"/>
      <c r="H314" s="192">
        <v>86</v>
      </c>
      <c r="I314" s="194">
        <v>86</v>
      </c>
      <c r="J314" s="164" t="s">
        <v>772</v>
      </c>
      <c r="K314" s="165">
        <f t="shared" ref="K314:K321" si="160">H314-F314</f>
        <v>18.5</v>
      </c>
      <c r="L314" s="166">
        <f t="shared" ref="L314:L321" si="161">K314/F314</f>
        <v>0.27407407407407408</v>
      </c>
      <c r="M314" s="161" t="s">
        <v>555</v>
      </c>
      <c r="N314" s="167">
        <v>44008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89">
        <v>154</v>
      </c>
      <c r="B315" s="190">
        <v>44035</v>
      </c>
      <c r="C315" s="190"/>
      <c r="D315" s="191" t="s">
        <v>456</v>
      </c>
      <c r="E315" s="192" t="s">
        <v>585</v>
      </c>
      <c r="F315" s="162">
        <v>231</v>
      </c>
      <c r="G315" s="192"/>
      <c r="H315" s="192">
        <v>281</v>
      </c>
      <c r="I315" s="194">
        <v>281</v>
      </c>
      <c r="J315" s="164" t="s">
        <v>643</v>
      </c>
      <c r="K315" s="165">
        <f t="shared" si="160"/>
        <v>50</v>
      </c>
      <c r="L315" s="166">
        <f t="shared" si="161"/>
        <v>0.21645021645021645</v>
      </c>
      <c r="M315" s="161" t="s">
        <v>555</v>
      </c>
      <c r="N315" s="167">
        <v>44358</v>
      </c>
      <c r="O315" s="1"/>
      <c r="P315" s="1"/>
      <c r="Q315" s="1"/>
      <c r="R315" s="6" t="s">
        <v>746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9">
        <v>155</v>
      </c>
      <c r="B316" s="190">
        <v>44092</v>
      </c>
      <c r="C316" s="190"/>
      <c r="D316" s="191" t="s">
        <v>394</v>
      </c>
      <c r="E316" s="192" t="s">
        <v>585</v>
      </c>
      <c r="F316" s="192">
        <v>206</v>
      </c>
      <c r="G316" s="192"/>
      <c r="H316" s="192">
        <v>248</v>
      </c>
      <c r="I316" s="194">
        <v>248</v>
      </c>
      <c r="J316" s="164" t="s">
        <v>643</v>
      </c>
      <c r="K316" s="165">
        <f t="shared" si="160"/>
        <v>42</v>
      </c>
      <c r="L316" s="166">
        <f t="shared" si="161"/>
        <v>0.20388349514563106</v>
      </c>
      <c r="M316" s="161" t="s">
        <v>555</v>
      </c>
      <c r="N316" s="167">
        <v>44214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9">
        <v>156</v>
      </c>
      <c r="B317" s="190">
        <v>44140</v>
      </c>
      <c r="C317" s="190"/>
      <c r="D317" s="191" t="s">
        <v>394</v>
      </c>
      <c r="E317" s="192" t="s">
        <v>585</v>
      </c>
      <c r="F317" s="192">
        <v>182.5</v>
      </c>
      <c r="G317" s="192"/>
      <c r="H317" s="192">
        <v>248</v>
      </c>
      <c r="I317" s="194">
        <v>248</v>
      </c>
      <c r="J317" s="164" t="s">
        <v>643</v>
      </c>
      <c r="K317" s="165">
        <f t="shared" si="160"/>
        <v>65.5</v>
      </c>
      <c r="L317" s="166">
        <f t="shared" si="161"/>
        <v>0.35890410958904112</v>
      </c>
      <c r="M317" s="161" t="s">
        <v>555</v>
      </c>
      <c r="N317" s="167">
        <v>44214</v>
      </c>
      <c r="O317" s="1"/>
      <c r="P317" s="1"/>
      <c r="Q317" s="1"/>
      <c r="R317" s="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9">
        <v>157</v>
      </c>
      <c r="B318" s="190">
        <v>44140</v>
      </c>
      <c r="C318" s="190"/>
      <c r="D318" s="191" t="s">
        <v>318</v>
      </c>
      <c r="E318" s="192" t="s">
        <v>585</v>
      </c>
      <c r="F318" s="192">
        <v>247.5</v>
      </c>
      <c r="G318" s="192"/>
      <c r="H318" s="192">
        <v>320</v>
      </c>
      <c r="I318" s="194">
        <v>320</v>
      </c>
      <c r="J318" s="164" t="s">
        <v>643</v>
      </c>
      <c r="K318" s="165">
        <f t="shared" si="160"/>
        <v>72.5</v>
      </c>
      <c r="L318" s="166">
        <f t="shared" si="161"/>
        <v>0.29292929292929293</v>
      </c>
      <c r="M318" s="161" t="s">
        <v>555</v>
      </c>
      <c r="N318" s="167">
        <v>44323</v>
      </c>
      <c r="O318" s="1"/>
      <c r="P318" s="1"/>
      <c r="Q318" s="1"/>
      <c r="R318" s="6" t="s">
        <v>746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9">
        <v>158</v>
      </c>
      <c r="B319" s="190">
        <v>44140</v>
      </c>
      <c r="C319" s="190"/>
      <c r="D319" s="191" t="s">
        <v>270</v>
      </c>
      <c r="E319" s="192" t="s">
        <v>585</v>
      </c>
      <c r="F319" s="162">
        <v>925</v>
      </c>
      <c r="G319" s="192"/>
      <c r="H319" s="192">
        <v>1095</v>
      </c>
      <c r="I319" s="194">
        <v>1093</v>
      </c>
      <c r="J319" s="164" t="s">
        <v>773</v>
      </c>
      <c r="K319" s="165">
        <f t="shared" si="160"/>
        <v>170</v>
      </c>
      <c r="L319" s="166">
        <f t="shared" si="161"/>
        <v>0.18378378378378379</v>
      </c>
      <c r="M319" s="161" t="s">
        <v>555</v>
      </c>
      <c r="N319" s="167">
        <v>44201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9">
        <v>159</v>
      </c>
      <c r="B320" s="190">
        <v>44140</v>
      </c>
      <c r="C320" s="190"/>
      <c r="D320" s="191" t="s">
        <v>334</v>
      </c>
      <c r="E320" s="192" t="s">
        <v>585</v>
      </c>
      <c r="F320" s="162">
        <v>332.5</v>
      </c>
      <c r="G320" s="192"/>
      <c r="H320" s="192">
        <v>393</v>
      </c>
      <c r="I320" s="194">
        <v>406</v>
      </c>
      <c r="J320" s="164" t="s">
        <v>774</v>
      </c>
      <c r="K320" s="165">
        <f t="shared" si="160"/>
        <v>60.5</v>
      </c>
      <c r="L320" s="166">
        <f t="shared" si="161"/>
        <v>0.18195488721804512</v>
      </c>
      <c r="M320" s="161" t="s">
        <v>555</v>
      </c>
      <c r="N320" s="167">
        <v>44256</v>
      </c>
      <c r="O320" s="1"/>
      <c r="P320" s="1"/>
      <c r="Q320" s="1"/>
      <c r="R320" s="6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9">
        <v>160</v>
      </c>
      <c r="B321" s="190">
        <v>44141</v>
      </c>
      <c r="C321" s="190"/>
      <c r="D321" s="191" t="s">
        <v>456</v>
      </c>
      <c r="E321" s="192" t="s">
        <v>585</v>
      </c>
      <c r="F321" s="162">
        <v>231</v>
      </c>
      <c r="G321" s="192"/>
      <c r="H321" s="192">
        <v>281</v>
      </c>
      <c r="I321" s="194">
        <v>281</v>
      </c>
      <c r="J321" s="164" t="s">
        <v>643</v>
      </c>
      <c r="K321" s="165">
        <f t="shared" si="160"/>
        <v>50</v>
      </c>
      <c r="L321" s="166">
        <f t="shared" si="161"/>
        <v>0.21645021645021645</v>
      </c>
      <c r="M321" s="161" t="s">
        <v>555</v>
      </c>
      <c r="N321" s="167">
        <v>44358</v>
      </c>
      <c r="O321" s="1"/>
      <c r="P321" s="1"/>
      <c r="Q321" s="1"/>
      <c r="R321" s="6" t="s">
        <v>746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5">
        <v>161</v>
      </c>
      <c r="B322" s="208">
        <v>44187</v>
      </c>
      <c r="C322" s="208"/>
      <c r="D322" s="209" t="s">
        <v>431</v>
      </c>
      <c r="E322" s="53" t="s">
        <v>585</v>
      </c>
      <c r="F322" s="210" t="s">
        <v>775</v>
      </c>
      <c r="G322" s="53"/>
      <c r="H322" s="53"/>
      <c r="I322" s="211">
        <v>239</v>
      </c>
      <c r="J322" s="207" t="s">
        <v>558</v>
      </c>
      <c r="K322" s="207"/>
      <c r="L322" s="212"/>
      <c r="M322" s="213"/>
      <c r="N322" s="214"/>
      <c r="O322" s="1"/>
      <c r="P322" s="1"/>
      <c r="Q322" s="1"/>
      <c r="R322" s="6" t="s">
        <v>746</v>
      </c>
    </row>
    <row r="323" spans="1:26" ht="12.75" customHeight="1">
      <c r="A323" s="189">
        <v>162</v>
      </c>
      <c r="B323" s="190">
        <v>44258</v>
      </c>
      <c r="C323" s="190"/>
      <c r="D323" s="191" t="s">
        <v>771</v>
      </c>
      <c r="E323" s="192" t="s">
        <v>585</v>
      </c>
      <c r="F323" s="162">
        <v>495</v>
      </c>
      <c r="G323" s="192"/>
      <c r="H323" s="192">
        <v>595</v>
      </c>
      <c r="I323" s="194">
        <v>590</v>
      </c>
      <c r="J323" s="164" t="s">
        <v>817</v>
      </c>
      <c r="K323" s="165">
        <f t="shared" ref="K323:K330" si="162">H323-F323</f>
        <v>100</v>
      </c>
      <c r="L323" s="166">
        <f t="shared" ref="L323:L330" si="163">K323/F323</f>
        <v>0.20202020202020202</v>
      </c>
      <c r="M323" s="161" t="s">
        <v>555</v>
      </c>
      <c r="N323" s="167">
        <v>44589</v>
      </c>
      <c r="O323" s="1"/>
      <c r="P323" s="1"/>
      <c r="R323" s="6" t="s">
        <v>746</v>
      </c>
    </row>
    <row r="324" spans="1:26" ht="12.75" customHeight="1">
      <c r="A324" s="189">
        <v>163</v>
      </c>
      <c r="B324" s="190">
        <v>44274</v>
      </c>
      <c r="C324" s="190"/>
      <c r="D324" s="191" t="s">
        <v>334</v>
      </c>
      <c r="E324" s="192" t="s">
        <v>585</v>
      </c>
      <c r="F324" s="162">
        <v>355</v>
      </c>
      <c r="G324" s="192"/>
      <c r="H324" s="192">
        <v>422.5</v>
      </c>
      <c r="I324" s="194">
        <v>420</v>
      </c>
      <c r="J324" s="164" t="s">
        <v>776</v>
      </c>
      <c r="K324" s="165">
        <f t="shared" si="162"/>
        <v>67.5</v>
      </c>
      <c r="L324" s="166">
        <f t="shared" si="163"/>
        <v>0.19014084507042253</v>
      </c>
      <c r="M324" s="161" t="s">
        <v>555</v>
      </c>
      <c r="N324" s="167">
        <v>44361</v>
      </c>
      <c r="O324" s="1"/>
      <c r="R324" s="216" t="s">
        <v>746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9">
        <v>164</v>
      </c>
      <c r="B325" s="190">
        <v>44295</v>
      </c>
      <c r="C325" s="190"/>
      <c r="D325" s="191" t="s">
        <v>777</v>
      </c>
      <c r="E325" s="192" t="s">
        <v>585</v>
      </c>
      <c r="F325" s="162">
        <v>555</v>
      </c>
      <c r="G325" s="192"/>
      <c r="H325" s="192">
        <v>663</v>
      </c>
      <c r="I325" s="194">
        <v>663</v>
      </c>
      <c r="J325" s="164" t="s">
        <v>778</v>
      </c>
      <c r="K325" s="165">
        <f t="shared" si="162"/>
        <v>108</v>
      </c>
      <c r="L325" s="166">
        <f t="shared" si="163"/>
        <v>0.19459459459459461</v>
      </c>
      <c r="M325" s="161" t="s">
        <v>555</v>
      </c>
      <c r="N325" s="167">
        <v>44321</v>
      </c>
      <c r="O325" s="1"/>
      <c r="P325" s="1"/>
      <c r="Q325" s="1"/>
      <c r="R325" s="216" t="s">
        <v>746</v>
      </c>
    </row>
    <row r="326" spans="1:26" ht="12.75" customHeight="1">
      <c r="A326" s="189">
        <v>165</v>
      </c>
      <c r="B326" s="190">
        <v>44308</v>
      </c>
      <c r="C326" s="190"/>
      <c r="D326" s="191" t="s">
        <v>364</v>
      </c>
      <c r="E326" s="192" t="s">
        <v>585</v>
      </c>
      <c r="F326" s="162">
        <v>126.5</v>
      </c>
      <c r="G326" s="192"/>
      <c r="H326" s="192">
        <v>155</v>
      </c>
      <c r="I326" s="194">
        <v>155</v>
      </c>
      <c r="J326" s="164" t="s">
        <v>643</v>
      </c>
      <c r="K326" s="165">
        <f t="shared" si="162"/>
        <v>28.5</v>
      </c>
      <c r="L326" s="166">
        <f t="shared" si="163"/>
        <v>0.22529644268774704</v>
      </c>
      <c r="M326" s="161" t="s">
        <v>555</v>
      </c>
      <c r="N326" s="167">
        <v>44362</v>
      </c>
      <c r="O326" s="1"/>
      <c r="R326" s="216" t="s">
        <v>746</v>
      </c>
    </row>
    <row r="327" spans="1:26" ht="12.75" customHeight="1">
      <c r="A327" s="246">
        <v>166</v>
      </c>
      <c r="B327" s="247">
        <v>44368</v>
      </c>
      <c r="C327" s="247"/>
      <c r="D327" s="248" t="s">
        <v>382</v>
      </c>
      <c r="E327" s="249" t="s">
        <v>585</v>
      </c>
      <c r="F327" s="250">
        <v>287.5</v>
      </c>
      <c r="G327" s="249"/>
      <c r="H327" s="249">
        <v>245</v>
      </c>
      <c r="I327" s="251">
        <v>344</v>
      </c>
      <c r="J327" s="174" t="s">
        <v>812</v>
      </c>
      <c r="K327" s="175">
        <f t="shared" si="162"/>
        <v>-42.5</v>
      </c>
      <c r="L327" s="176">
        <f t="shared" si="163"/>
        <v>-0.14782608695652175</v>
      </c>
      <c r="M327" s="172" t="s">
        <v>567</v>
      </c>
      <c r="N327" s="169">
        <v>44508</v>
      </c>
      <c r="O327" s="1"/>
      <c r="R327" s="216" t="s">
        <v>746</v>
      </c>
    </row>
    <row r="328" spans="1:26" ht="12.75" customHeight="1">
      <c r="A328" s="482">
        <v>167</v>
      </c>
      <c r="B328" s="483">
        <v>44368</v>
      </c>
      <c r="C328" s="483"/>
      <c r="D328" s="484" t="s">
        <v>456</v>
      </c>
      <c r="E328" s="485" t="s">
        <v>585</v>
      </c>
      <c r="F328" s="486">
        <v>241</v>
      </c>
      <c r="G328" s="485"/>
      <c r="H328" s="485">
        <v>298</v>
      </c>
      <c r="I328" s="487">
        <v>320</v>
      </c>
      <c r="J328" s="164" t="s">
        <v>643</v>
      </c>
      <c r="K328" s="165">
        <f t="shared" si="162"/>
        <v>57</v>
      </c>
      <c r="L328" s="166">
        <f t="shared" si="163"/>
        <v>0.23651452282157676</v>
      </c>
      <c r="M328" s="161" t="s">
        <v>555</v>
      </c>
      <c r="N328" s="167">
        <v>44802</v>
      </c>
      <c r="O328" s="41"/>
      <c r="R328" s="216" t="s">
        <v>746</v>
      </c>
    </row>
    <row r="329" spans="1:26" ht="12.75" customHeight="1">
      <c r="A329" s="189">
        <v>168</v>
      </c>
      <c r="B329" s="190">
        <v>44406</v>
      </c>
      <c r="C329" s="190"/>
      <c r="D329" s="191" t="s">
        <v>364</v>
      </c>
      <c r="E329" s="192" t="s">
        <v>585</v>
      </c>
      <c r="F329" s="162">
        <v>162.5</v>
      </c>
      <c r="G329" s="192"/>
      <c r="H329" s="192">
        <v>200</v>
      </c>
      <c r="I329" s="194">
        <v>200</v>
      </c>
      <c r="J329" s="164" t="s">
        <v>643</v>
      </c>
      <c r="K329" s="165">
        <f t="shared" si="162"/>
        <v>37.5</v>
      </c>
      <c r="L329" s="166">
        <f t="shared" si="163"/>
        <v>0.23076923076923078</v>
      </c>
      <c r="M329" s="161" t="s">
        <v>555</v>
      </c>
      <c r="N329" s="167">
        <v>44802</v>
      </c>
      <c r="O329" s="1"/>
      <c r="R329" s="216" t="s">
        <v>746</v>
      </c>
    </row>
    <row r="330" spans="1:26" ht="12.75" customHeight="1">
      <c r="A330" s="189">
        <v>169</v>
      </c>
      <c r="B330" s="190">
        <v>44462</v>
      </c>
      <c r="C330" s="190"/>
      <c r="D330" s="191" t="s">
        <v>783</v>
      </c>
      <c r="E330" s="192" t="s">
        <v>585</v>
      </c>
      <c r="F330" s="162">
        <v>1235</v>
      </c>
      <c r="G330" s="192"/>
      <c r="H330" s="192">
        <v>1505</v>
      </c>
      <c r="I330" s="194">
        <v>1500</v>
      </c>
      <c r="J330" s="164" t="s">
        <v>643</v>
      </c>
      <c r="K330" s="165">
        <f t="shared" si="162"/>
        <v>270</v>
      </c>
      <c r="L330" s="166">
        <f t="shared" si="163"/>
        <v>0.21862348178137653</v>
      </c>
      <c r="M330" s="161" t="s">
        <v>555</v>
      </c>
      <c r="N330" s="167">
        <v>44564</v>
      </c>
      <c r="O330" s="1"/>
      <c r="R330" s="216" t="s">
        <v>746</v>
      </c>
    </row>
    <row r="331" spans="1:26" ht="12.75" customHeight="1">
      <c r="A331" s="230">
        <v>170</v>
      </c>
      <c r="B331" s="231">
        <v>44480</v>
      </c>
      <c r="C331" s="231"/>
      <c r="D331" s="232" t="s">
        <v>785</v>
      </c>
      <c r="E331" s="233" t="s">
        <v>585</v>
      </c>
      <c r="F331" s="234" t="s">
        <v>789</v>
      </c>
      <c r="G331" s="233"/>
      <c r="H331" s="233"/>
      <c r="I331" s="233">
        <v>145</v>
      </c>
      <c r="J331" s="235" t="s">
        <v>558</v>
      </c>
      <c r="K331" s="230"/>
      <c r="L331" s="231"/>
      <c r="M331" s="231"/>
      <c r="N331" s="232"/>
      <c r="O331" s="41"/>
      <c r="R331" s="216" t="s">
        <v>746</v>
      </c>
    </row>
    <row r="332" spans="1:26" ht="12.75" customHeight="1">
      <c r="A332" s="236">
        <v>171</v>
      </c>
      <c r="B332" s="237">
        <v>44481</v>
      </c>
      <c r="C332" s="237"/>
      <c r="D332" s="238" t="s">
        <v>259</v>
      </c>
      <c r="E332" s="239" t="s">
        <v>585</v>
      </c>
      <c r="F332" s="240" t="s">
        <v>787</v>
      </c>
      <c r="G332" s="239"/>
      <c r="H332" s="239"/>
      <c r="I332" s="239">
        <v>380</v>
      </c>
      <c r="J332" s="241" t="s">
        <v>558</v>
      </c>
      <c r="K332" s="236"/>
      <c r="L332" s="237"/>
      <c r="M332" s="237"/>
      <c r="N332" s="238"/>
      <c r="O332" s="41"/>
      <c r="R332" s="216" t="s">
        <v>746</v>
      </c>
    </row>
    <row r="333" spans="1:26" ht="12.75" customHeight="1">
      <c r="A333" s="236">
        <v>172</v>
      </c>
      <c r="B333" s="237">
        <v>44481</v>
      </c>
      <c r="C333" s="237"/>
      <c r="D333" s="238" t="s">
        <v>389</v>
      </c>
      <c r="E333" s="239" t="s">
        <v>585</v>
      </c>
      <c r="F333" s="240" t="s">
        <v>788</v>
      </c>
      <c r="G333" s="239"/>
      <c r="H333" s="239"/>
      <c r="I333" s="239">
        <v>56</v>
      </c>
      <c r="J333" s="241" t="s">
        <v>558</v>
      </c>
      <c r="K333" s="236"/>
      <c r="L333" s="237"/>
      <c r="M333" s="237"/>
      <c r="N333" s="238"/>
      <c r="O333" s="41"/>
      <c r="R333" s="216"/>
    </row>
    <row r="334" spans="1:26" ht="12.75" customHeight="1">
      <c r="A334" s="189">
        <v>173</v>
      </c>
      <c r="B334" s="190">
        <v>44551</v>
      </c>
      <c r="C334" s="190"/>
      <c r="D334" s="191" t="s">
        <v>118</v>
      </c>
      <c r="E334" s="192" t="s">
        <v>585</v>
      </c>
      <c r="F334" s="162">
        <v>2300</v>
      </c>
      <c r="G334" s="192"/>
      <c r="H334" s="192">
        <f>(2820+2200)/2</f>
        <v>2510</v>
      </c>
      <c r="I334" s="194">
        <v>3000</v>
      </c>
      <c r="J334" s="164" t="s">
        <v>827</v>
      </c>
      <c r="K334" s="165">
        <f>H334-F334</f>
        <v>210</v>
      </c>
      <c r="L334" s="166">
        <f>K334/F334</f>
        <v>9.1304347826086957E-2</v>
      </c>
      <c r="M334" s="161" t="s">
        <v>555</v>
      </c>
      <c r="N334" s="167">
        <v>44649</v>
      </c>
      <c r="O334" s="1"/>
      <c r="R334" s="216"/>
    </row>
    <row r="335" spans="1:26" ht="12.75" customHeight="1">
      <c r="A335" s="242">
        <v>174</v>
      </c>
      <c r="B335" s="237">
        <v>44606</v>
      </c>
      <c r="C335" s="242"/>
      <c r="D335" s="242" t="s">
        <v>410</v>
      </c>
      <c r="E335" s="239" t="s">
        <v>585</v>
      </c>
      <c r="F335" s="239" t="s">
        <v>820</v>
      </c>
      <c r="G335" s="239"/>
      <c r="H335" s="239"/>
      <c r="I335" s="239">
        <v>764</v>
      </c>
      <c r="J335" s="239" t="s">
        <v>558</v>
      </c>
      <c r="K335" s="239"/>
      <c r="L335" s="239"/>
      <c r="M335" s="239"/>
      <c r="N335" s="242"/>
      <c r="O335" s="41"/>
      <c r="R335" s="216"/>
    </row>
    <row r="336" spans="1:26" ht="12.75" customHeight="1">
      <c r="A336" s="242">
        <v>175</v>
      </c>
      <c r="B336" s="237">
        <v>44613</v>
      </c>
      <c r="C336" s="242"/>
      <c r="D336" s="242" t="s">
        <v>783</v>
      </c>
      <c r="E336" s="239" t="s">
        <v>585</v>
      </c>
      <c r="F336" s="239" t="s">
        <v>821</v>
      </c>
      <c r="G336" s="239"/>
      <c r="H336" s="239"/>
      <c r="I336" s="239">
        <v>1510</v>
      </c>
      <c r="J336" s="239" t="s">
        <v>558</v>
      </c>
      <c r="K336" s="239"/>
      <c r="L336" s="239"/>
      <c r="M336" s="239"/>
      <c r="N336" s="242"/>
      <c r="O336" s="41"/>
      <c r="R336" s="216"/>
    </row>
    <row r="337" spans="1:18" ht="12.75" customHeight="1">
      <c r="A337">
        <v>176</v>
      </c>
      <c r="B337" s="237">
        <v>44670</v>
      </c>
      <c r="C337" s="237"/>
      <c r="D337" s="242" t="s">
        <v>519</v>
      </c>
      <c r="E337" s="288" t="s">
        <v>585</v>
      </c>
      <c r="F337" s="239" t="s">
        <v>829</v>
      </c>
      <c r="G337" s="239"/>
      <c r="H337" s="239"/>
      <c r="I337" s="239">
        <v>553</v>
      </c>
      <c r="J337" s="239" t="s">
        <v>558</v>
      </c>
      <c r="K337" s="239"/>
      <c r="L337" s="239"/>
      <c r="M337" s="239"/>
      <c r="N337" s="239"/>
      <c r="O337" s="41"/>
      <c r="R337" s="216"/>
    </row>
    <row r="338" spans="1:18" ht="12.75" customHeight="1">
      <c r="A338" s="189">
        <v>177</v>
      </c>
      <c r="B338" s="190">
        <v>44746</v>
      </c>
      <c r="C338" s="190"/>
      <c r="D338" s="191" t="s">
        <v>868</v>
      </c>
      <c r="E338" s="192" t="s">
        <v>585</v>
      </c>
      <c r="F338" s="162">
        <v>207.5</v>
      </c>
      <c r="G338" s="192"/>
      <c r="H338" s="192">
        <v>254</v>
      </c>
      <c r="I338" s="194">
        <v>254</v>
      </c>
      <c r="J338" s="164" t="s">
        <v>643</v>
      </c>
      <c r="K338" s="165">
        <f>H338-F338</f>
        <v>46.5</v>
      </c>
      <c r="L338" s="166">
        <f>K338/F338</f>
        <v>0.22409638554216868</v>
      </c>
      <c r="M338" s="161" t="s">
        <v>555</v>
      </c>
      <c r="N338" s="167">
        <v>44792</v>
      </c>
      <c r="O338" s="1"/>
      <c r="R338" s="216"/>
    </row>
    <row r="339" spans="1:18" ht="12.75" customHeight="1">
      <c r="A339" s="215">
        <v>178</v>
      </c>
      <c r="B339" s="237">
        <v>44775</v>
      </c>
      <c r="D339" s="333" t="s">
        <v>458</v>
      </c>
      <c r="E339" s="332" t="s">
        <v>585</v>
      </c>
      <c r="F339" s="239" t="s">
        <v>902</v>
      </c>
      <c r="G339" s="239"/>
      <c r="H339" s="239"/>
      <c r="I339" s="239">
        <v>38</v>
      </c>
      <c r="J339" s="239" t="s">
        <v>558</v>
      </c>
      <c r="K339" s="239"/>
      <c r="L339" s="239"/>
      <c r="M339" s="239"/>
      <c r="N339" s="239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B341" s="217" t="s">
        <v>779</v>
      </c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18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218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A350" s="53"/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</sheetData>
  <autoFilter ref="R1:R346"/>
  <mergeCells count="16">
    <mergeCell ref="A128:A129"/>
    <mergeCell ref="J128:J129"/>
    <mergeCell ref="I128:I129"/>
    <mergeCell ref="A62:A63"/>
    <mergeCell ref="N128:N129"/>
    <mergeCell ref="M62:M63"/>
    <mergeCell ref="B62:B63"/>
    <mergeCell ref="M128:M129"/>
    <mergeCell ref="G62:G63"/>
    <mergeCell ref="I62:I63"/>
    <mergeCell ref="J62:J63"/>
    <mergeCell ref="O128:O129"/>
    <mergeCell ref="P128:P129"/>
    <mergeCell ref="N62:N63"/>
    <mergeCell ref="O62:O63"/>
    <mergeCell ref="P62:P63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1 K66 L36 K1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2022-08-30T02:34:09Z</dcterms:modified>
</cp:coreProperties>
</file>