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F&amp;O)'!$R$1:$R$339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9" i="6"/>
  <c r="M59" s="1"/>
  <c r="K59"/>
  <c r="L57"/>
  <c r="K57"/>
  <c r="M57" s="1"/>
  <c r="L66"/>
  <c r="M66" s="1"/>
  <c r="K66"/>
  <c r="L64"/>
  <c r="K64"/>
  <c r="M64" s="1"/>
  <c r="K139"/>
  <c r="M139" s="1"/>
  <c r="K110"/>
  <c r="L110"/>
  <c r="L109"/>
  <c r="K109"/>
  <c r="L108"/>
  <c r="K108"/>
  <c r="L107"/>
  <c r="K107"/>
  <c r="L26"/>
  <c r="M26" s="1"/>
  <c r="K26"/>
  <c r="K138"/>
  <c r="M138" s="1"/>
  <c r="L62"/>
  <c r="K62"/>
  <c r="L25"/>
  <c r="M62" l="1"/>
  <c r="M109"/>
  <c r="M108"/>
  <c r="M110"/>
  <c r="M107"/>
  <c r="L105"/>
  <c r="M105" s="1"/>
  <c r="K105"/>
  <c r="K25"/>
  <c r="L58"/>
  <c r="M58" s="1"/>
  <c r="K58"/>
  <c r="L106"/>
  <c r="K106"/>
  <c r="L61"/>
  <c r="K61"/>
  <c r="L63"/>
  <c r="K63"/>
  <c r="K137"/>
  <c r="M137" s="1"/>
  <c r="L104"/>
  <c r="K104"/>
  <c r="L60"/>
  <c r="K60"/>
  <c r="L18"/>
  <c r="K18"/>
  <c r="M63" l="1"/>
  <c r="M106"/>
  <c r="M25"/>
  <c r="M61"/>
  <c r="M18"/>
  <c r="M60"/>
  <c r="M104"/>
  <c r="L56"/>
  <c r="K56"/>
  <c r="L55"/>
  <c r="K55"/>
  <c r="L103"/>
  <c r="K103"/>
  <c r="L102"/>
  <c r="K102"/>
  <c r="K136"/>
  <c r="M136" s="1"/>
  <c r="K135"/>
  <c r="M135" s="1"/>
  <c r="L51"/>
  <c r="K51"/>
  <c r="K134"/>
  <c r="M134" s="1"/>
  <c r="L54"/>
  <c r="K54"/>
  <c r="L99"/>
  <c r="K99"/>
  <c r="K124"/>
  <c r="M124" s="1"/>
  <c r="L53"/>
  <c r="K53"/>
  <c r="L100"/>
  <c r="K100"/>
  <c r="L98"/>
  <c r="K98"/>
  <c r="L49"/>
  <c r="K49"/>
  <c r="L22"/>
  <c r="K22"/>
  <c r="K133"/>
  <c r="M133" s="1"/>
  <c r="K132"/>
  <c r="M132" s="1"/>
  <c r="K131"/>
  <c r="M131" s="1"/>
  <c r="L52"/>
  <c r="K52"/>
  <c r="L101"/>
  <c r="K101"/>
  <c r="L23"/>
  <c r="K23"/>
  <c r="L95"/>
  <c r="K95"/>
  <c r="L96"/>
  <c r="K96"/>
  <c r="L97"/>
  <c r="K97"/>
  <c r="L94"/>
  <c r="K94"/>
  <c r="L93"/>
  <c r="K93"/>
  <c r="M55" l="1"/>
  <c r="M100"/>
  <c r="M56"/>
  <c r="M53"/>
  <c r="M98"/>
  <c r="M103"/>
  <c r="M51"/>
  <c r="M22"/>
  <c r="M102"/>
  <c r="M23"/>
  <c r="M54"/>
  <c r="M101"/>
  <c r="M99"/>
  <c r="M49"/>
  <c r="M52"/>
  <c r="M94"/>
  <c r="M97"/>
  <c r="M95"/>
  <c r="M96"/>
  <c r="M93"/>
  <c r="P21"/>
  <c r="L50"/>
  <c r="K50"/>
  <c r="L47"/>
  <c r="K47"/>
  <c r="L92"/>
  <c r="K92"/>
  <c r="L91"/>
  <c r="K91"/>
  <c r="L90"/>
  <c r="K90"/>
  <c r="M91" l="1"/>
  <c r="M47"/>
  <c r="M50"/>
  <c r="M92"/>
  <c r="M90"/>
  <c r="K130" l="1"/>
  <c r="M130" s="1"/>
  <c r="L15"/>
  <c r="K15"/>
  <c r="K129"/>
  <c r="M129" s="1"/>
  <c r="K128"/>
  <c r="M128" s="1"/>
  <c r="K127"/>
  <c r="M127" s="1"/>
  <c r="L48"/>
  <c r="K48"/>
  <c r="L84"/>
  <c r="K84"/>
  <c r="L87"/>
  <c r="K87"/>
  <c r="K89"/>
  <c r="L89"/>
  <c r="L88"/>
  <c r="K88"/>
  <c r="L86"/>
  <c r="K86"/>
  <c r="L41"/>
  <c r="K41"/>
  <c r="L46"/>
  <c r="K46"/>
  <c r="K126"/>
  <c r="M126" s="1"/>
  <c r="L83"/>
  <c r="K83"/>
  <c r="L85"/>
  <c r="K85"/>
  <c r="L45"/>
  <c r="K45"/>
  <c r="L16"/>
  <c r="K16"/>
  <c r="L12"/>
  <c r="K12"/>
  <c r="L146"/>
  <c r="L19"/>
  <c r="K19"/>
  <c r="L82"/>
  <c r="K82"/>
  <c r="K125"/>
  <c r="M125" s="1"/>
  <c r="K123"/>
  <c r="M123" s="1"/>
  <c r="L81"/>
  <c r="K81"/>
  <c r="L80"/>
  <c r="K80"/>
  <c r="L79"/>
  <c r="K79"/>
  <c r="L40"/>
  <c r="K40"/>
  <c r="L20"/>
  <c r="K20"/>
  <c r="L44"/>
  <c r="K44"/>
  <c r="K122"/>
  <c r="M122" s="1"/>
  <c r="K121"/>
  <c r="K120"/>
  <c r="M120" s="1"/>
  <c r="L43"/>
  <c r="K43"/>
  <c r="L42"/>
  <c r="K42"/>
  <c r="L17"/>
  <c r="K17"/>
  <c r="L78"/>
  <c r="K78"/>
  <c r="L76"/>
  <c r="K76"/>
  <c r="L38"/>
  <c r="K38"/>
  <c r="L37"/>
  <c r="K37"/>
  <c r="L77"/>
  <c r="K77"/>
  <c r="L75"/>
  <c r="K75"/>
  <c r="P10"/>
  <c r="L39"/>
  <c r="K39"/>
  <c r="L13"/>
  <c r="K13"/>
  <c r="L14"/>
  <c r="K14"/>
  <c r="L11"/>
  <c r="K11"/>
  <c r="K146"/>
  <c r="M12" l="1"/>
  <c r="M15"/>
  <c r="M83"/>
  <c r="M19"/>
  <c r="M88"/>
  <c r="M87"/>
  <c r="M86"/>
  <c r="M48"/>
  <c r="M84"/>
  <c r="M89"/>
  <c r="M16"/>
  <c r="M85"/>
  <c r="M46"/>
  <c r="M41"/>
  <c r="M45"/>
  <c r="M20"/>
  <c r="M79"/>
  <c r="M42"/>
  <c r="M82"/>
  <c r="M40"/>
  <c r="M44"/>
  <c r="M80"/>
  <c r="M81"/>
  <c r="M43"/>
  <c r="M38"/>
  <c r="M17"/>
  <c r="M121"/>
  <c r="M76"/>
  <c r="M37"/>
  <c r="M78"/>
  <c r="M77"/>
  <c r="M75"/>
  <c r="M39"/>
  <c r="M14"/>
  <c r="M11"/>
  <c r="M13"/>
  <c r="M146"/>
  <c r="L145" l="1"/>
  <c r="K145"/>
  <c r="M145" l="1"/>
  <c r="H327"/>
  <c r="K327" l="1"/>
  <c r="L327" s="1"/>
  <c r="K316"/>
  <c r="L316" s="1"/>
  <c r="K306"/>
  <c r="L306" s="1"/>
  <c r="K322" l="1"/>
  <c r="L322" s="1"/>
  <c r="K323" l="1"/>
  <c r="L323" s="1"/>
  <c r="K320" l="1"/>
  <c r="L320" s="1"/>
  <c r="K299"/>
  <c r="L299" s="1"/>
  <c r="K319"/>
  <c r="L319" s="1"/>
  <c r="K318"/>
  <c r="L318" s="1"/>
  <c r="K317"/>
  <c r="L317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5"/>
  <c r="L305" s="1"/>
  <c r="K304"/>
  <c r="L304" s="1"/>
  <c r="K303"/>
  <c r="L303" s="1"/>
  <c r="K302"/>
  <c r="L302" s="1"/>
  <c r="K301"/>
  <c r="L301" s="1"/>
  <c r="K300"/>
  <c r="L300" s="1"/>
  <c r="K298"/>
  <c r="L298" s="1"/>
  <c r="K297"/>
  <c r="L297" s="1"/>
  <c r="K296"/>
  <c r="L296" s="1"/>
  <c r="F295"/>
  <c r="K295" s="1"/>
  <c r="L295" s="1"/>
  <c r="K294"/>
  <c r="L294" s="1"/>
  <c r="K293"/>
  <c r="L293" s="1"/>
  <c r="K292"/>
  <c r="L292" s="1"/>
  <c r="K291"/>
  <c r="L291" s="1"/>
  <c r="K290"/>
  <c r="L290" s="1"/>
  <c r="F289"/>
  <c r="K289" s="1"/>
  <c r="L289" s="1"/>
  <c r="F288"/>
  <c r="K288" s="1"/>
  <c r="L288" s="1"/>
  <c r="K287"/>
  <c r="L287" s="1"/>
  <c r="F286"/>
  <c r="K286" s="1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0"/>
  <c r="L270" s="1"/>
  <c r="K268"/>
  <c r="L268" s="1"/>
  <c r="K267"/>
  <c r="L267" s="1"/>
  <c r="F266"/>
  <c r="K266" s="1"/>
  <c r="L266" s="1"/>
  <c r="K265"/>
  <c r="L265" s="1"/>
  <c r="K262"/>
  <c r="L262" s="1"/>
  <c r="K261"/>
  <c r="L261" s="1"/>
  <c r="K260"/>
  <c r="L260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6"/>
  <c r="L236" s="1"/>
  <c r="K234"/>
  <c r="L234" s="1"/>
  <c r="K233"/>
  <c r="L233" s="1"/>
  <c r="K232"/>
  <c r="L232" s="1"/>
  <c r="K230"/>
  <c r="L230" s="1"/>
  <c r="K229"/>
  <c r="L229" s="1"/>
  <c r="K228"/>
  <c r="L228" s="1"/>
  <c r="K227"/>
  <c r="K226"/>
  <c r="L226" s="1"/>
  <c r="K225"/>
  <c r="L225" s="1"/>
  <c r="K223"/>
  <c r="L223" s="1"/>
  <c r="K222"/>
  <c r="L222" s="1"/>
  <c r="K221"/>
  <c r="L221" s="1"/>
  <c r="K220"/>
  <c r="L220" s="1"/>
  <c r="K219"/>
  <c r="L219" s="1"/>
  <c r="F218"/>
  <c r="K218" s="1"/>
  <c r="L218" s="1"/>
  <c r="H217"/>
  <c r="K217" s="1"/>
  <c r="L217" s="1"/>
  <c r="K214"/>
  <c r="L214" s="1"/>
  <c r="K213"/>
  <c r="L213" s="1"/>
  <c r="K212"/>
  <c r="L212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H183"/>
  <c r="K183" s="1"/>
  <c r="L183" s="1"/>
  <c r="F182"/>
  <c r="K182" s="1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M7"/>
  <c r="D7" i="5"/>
  <c r="K6" i="4"/>
  <c r="K6" i="3"/>
  <c r="L6" i="2"/>
</calcChain>
</file>

<file path=xl/sharedStrings.xml><?xml version="1.0" encoding="utf-8"?>
<sst xmlns="http://schemas.openxmlformats.org/spreadsheetml/2006/main" count="3128" uniqueCount="1208">
  <si>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</si>
  <si>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</si>
  <si>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</si>
  <si>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</si>
  <si>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</si>
  <si>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</si>
  <si>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</si>
  <si>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</si>
  <si>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</si>
  <si>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</si>
  <si>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</si>
  <si>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</si>
  <si>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</si>
  <si>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</si>
  <si>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</si>
  <si>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</si>
  <si>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</si>
  <si>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</si>
  <si>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</si>
  <si>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</si>
  <si>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</si>
  <si>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</si>
  <si>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</si>
  <si>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</si>
  <si>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</si>
  <si>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</si>
  <si>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</si>
  <si>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</si>
  <si>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</si>
  <si>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</si>
  <si>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</si>
  <si>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</si>
  <si>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</si>
  <si>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</si>
  <si>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</si>
  <si>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</si>
  <si>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</si>
  <si>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</si>
  <si>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</si>
  <si>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</si>
  <si>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</si>
  <si>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</si>
  <si>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</si>
  <si>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</si>
  <si>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</si>
  <si>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</si>
  <si>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</si>
  <si>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</si>
  <si>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</si>
  <si>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</si>
  <si>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</si>
  <si>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</si>
  <si>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</si>
  <si>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</si>
  <si>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</si>
  <si>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</si>
  <si>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</si>
  <si>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</si>
  <si>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</si>
  <si>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</si>
  <si>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</si>
  <si>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</si>
  <si>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</si>
  <si>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</si>
  <si>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</si>
  <si>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</si>
  <si>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</si>
  <si>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</si>
  <si>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</si>
  <si>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</si>
  <si>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</si>
  <si>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</si>
  <si>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</si>
  <si>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</si>
  <si>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</si>
  <si>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</si>
  <si>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</si>
  <si>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</si>
  <si>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</si>
  <si>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</si>
  <si>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</si>
  <si>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</si>
  <si>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</si>
  <si>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</si>
  <si>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</si>
  <si>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</si>
  <si>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</si>
  <si>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</si>
  <si>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</si>
  <si>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</si>
  <si>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</si>
  <si>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</si>
  <si>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</si>
  <si>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</si>
  <si>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</si>
  <si>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</si>
  <si>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</si>
  <si>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</si>
  <si>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</si>
  <si>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</si>
  <si>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</si>
  <si>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</si>
  <si>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</si>
  <si>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</si>
  <si>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</si>
  <si>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</si>
  <si>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</si>
  <si>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</si>
  <si>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</si>
  <si>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</si>
  <si>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</si>
  <si>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</si>
  <si>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</si>
  <si>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</si>
  <si>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</si>
  <si>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</si>
  <si>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</si>
  <si>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</si>
  <si>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</si>
  <si>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</si>
  <si>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</si>
  <si>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</si>
  <si>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</si>
  <si>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</si>
  <si>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</si>
  <si>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</si>
  <si>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</si>
  <si>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</si>
  <si>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</si>
  <si>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</si>
  <si>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</si>
  <si>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</si>
  <si>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</si>
  <si>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</si>
  <si>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</si>
  <si>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</si>
  <si>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</si>
  <si>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</si>
  <si>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</si>
  <si>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</si>
  <si>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</si>
  <si>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</si>
  <si>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</si>
  <si>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</si>
  <si>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</si>
  <si>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</si>
  <si>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</si>
  <si>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</si>
  <si>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</si>
  <si>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</si>
  <si>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</si>
  <si>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</si>
  <si>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</si>
  <si>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</si>
  <si>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</si>
  <si>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</si>
  <si>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</si>
  <si>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</si>
  <si>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</si>
  <si>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</si>
  <si>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</si>
  <si>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</si>
  <si>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</si>
  <si>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</si>
  <si>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</si>
  <si>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</si>
  <si>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</si>
  <si>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</si>
  <si>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</si>
  <si>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</si>
  <si>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</si>
  <si>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</si>
  <si>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</si>
  <si>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</si>
  <si>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</si>
  <si>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</si>
  <si>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</si>
  <si>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</si>
  <si>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</si>
  <si>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</si>
  <si>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</si>
  <si>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</si>
  <si>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</si>
  <si>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</si>
  <si>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</si>
  <si>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</si>
  <si>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</si>
  <si>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</si>
  <si>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</si>
  <si>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</si>
  <si>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</si>
  <si>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</si>
  <si>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</si>
  <si>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</si>
  <si>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</si>
  <si>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</si>
  <si>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</si>
  <si>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</si>
  <si>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</si>
  <si>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</si>
  <si>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</si>
  <si>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</si>
  <si>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</si>
  <si>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</si>
  <si>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</si>
  <si>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</si>
  <si>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</si>
  <si>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</si>
  <si>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</si>
  <si>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</si>
  <si>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</si>
  <si>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</si>
  <si>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</si>
  <si>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</si>
  <si>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</si>
  <si>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</si>
  <si>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</si>
  <si>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</si>
  <si>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</si>
  <si>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</si>
  <si>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</si>
  <si>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</si>
  <si>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</si>
  <si>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</si>
  <si>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</si>
  <si>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</si>
  <si>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</si>
  <si>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</si>
  <si>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</si>
  <si>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</si>
  <si>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</si>
  <si>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</si>
  <si>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</si>
  <si>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</si>
  <si>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</si>
  <si>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</si>
  <si>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</si>
  <si>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</si>
  <si>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</si>
  <si>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</si>
  <si>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</si>
  <si>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</si>
  <si>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</si>
  <si>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</si>
  <si>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</si>
  <si>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</si>
  <si>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</si>
  <si>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</si>
  <si>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</si>
  <si>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</si>
  <si>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</si>
  <si>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</si>
  <si>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</si>
  <si>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</si>
  <si>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</si>
  <si>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</si>
  <si>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</si>
  <si>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</si>
  <si>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</si>
  <si>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</si>
  <si>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</si>
  <si>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</si>
  <si>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</si>
  <si>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</si>
  <si>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</si>
  <si>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</si>
  <si>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</si>
  <si>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</si>
  <si>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</si>
  <si>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</si>
  <si>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</si>
  <si>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</si>
  <si>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</si>
  <si>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</si>
  <si>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</si>
  <si>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</si>
  <si>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</si>
  <si>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</si>
  <si>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</si>
  <si>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</si>
  <si>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</si>
  <si>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</si>
  <si>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</si>
  <si>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</si>
  <si>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</si>
  <si>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</si>
  <si>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</si>
  <si>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</si>
  <si>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</si>
  <si>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</si>
  <si>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</si>
  <si>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</si>
  <si>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</si>
  <si>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</si>
  <si>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</si>
  <si>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</si>
  <si>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</si>
  <si>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</si>
  <si>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</si>
  <si>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</si>
  <si>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</si>
  <si>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</si>
  <si>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</si>
  <si>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</si>
  <si>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</si>
  <si>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</si>
  <si>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</si>
  <si>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</si>
  <si>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</si>
  <si>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</si>
  <si>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</si>
  <si>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</si>
  <si>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</si>
  <si>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</si>
  <si>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</si>
  <si>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</si>
  <si>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</si>
  <si>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</si>
  <si>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</si>
  <si>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</si>
  <si>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</si>
  <si>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</si>
  <si>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</si>
  <si>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</si>
  <si>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</si>
  <si>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</si>
  <si>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</si>
  <si>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</si>
  <si>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</si>
  <si>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</si>
  <si>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</si>
  <si>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</si>
  <si>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</si>
  <si>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</si>
  <si>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</si>
  <si>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</si>
  <si>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</si>
  <si>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</si>
  <si>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</si>
  <si>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</si>
  <si>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</si>
  <si>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</si>
  <si>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</si>
  <si>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</si>
  <si>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</si>
  <si>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</si>
  <si>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</si>
  <si>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</si>
  <si>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</si>
  <si>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</si>
  <si>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</si>
  <si>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</si>
  <si>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</si>
  <si>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</si>
  <si>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</si>
  <si>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</si>
  <si>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</si>
  <si>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</si>
  <si>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</si>
  <si>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</si>
  <si>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</si>
  <si>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</si>
  <si>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</si>
  <si>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</si>
  <si>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</si>
  <si>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</si>
  <si>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</si>
  <si>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</si>
  <si>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</si>
  <si>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</si>
  <si>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</si>
  <si>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</si>
  <si>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</si>
  <si>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</si>
  <si>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</si>
  <si>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</si>
  <si>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</si>
  <si>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</si>
  <si>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</si>
  <si>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</si>
  <si>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</si>
  <si>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</si>
  <si>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</si>
  <si>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</si>
  <si>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</si>
  <si>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</si>
  <si>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</si>
  <si>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</si>
  <si>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</si>
  <si>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</si>
  <si>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</si>
  <si>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</si>
  <si>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</si>
  <si>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</si>
  <si>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</si>
  <si>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</si>
  <si>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</si>
  <si>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</si>
  <si>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</si>
  <si>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</si>
  <si>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</si>
  <si>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</si>
  <si>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</si>
  <si>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</si>
  <si>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</si>
  <si>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</si>
  <si>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</si>
  <si>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</si>
  <si>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</si>
  <si>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</si>
  <si>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</si>
  <si>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</si>
  <si>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</si>
  <si>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</si>
  <si>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</si>
  <si>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</si>
  <si>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</si>
  <si>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</si>
  <si>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</si>
  <si>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</si>
  <si>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</si>
  <si>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</si>
  <si>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</si>
  <si>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</si>
  <si>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</si>
  <si>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</si>
  <si>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</si>
  <si>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</si>
  <si>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</si>
  <si>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</si>
  <si>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</si>
  <si>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</si>
  <si>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</si>
  <si>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</si>
  <si>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</si>
  <si>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</si>
  <si>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</si>
  <si>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</si>
  <si>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</si>
  <si>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</si>
  <si>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</si>
  <si>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</si>
  <si>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</si>
  <si>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</si>
  <si>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</si>
  <si>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</si>
  <si>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</si>
  <si>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</si>
  <si>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</si>
  <si>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</si>
  <si>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</si>
  <si>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</si>
  <si>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</si>
  <si>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</si>
  <si>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</si>
  <si>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</si>
  <si>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</si>
  <si>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</si>
  <si>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</si>
  <si>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</si>
  <si>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</si>
  <si>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</si>
  <si>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</si>
  <si>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</si>
  <si>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</si>
  <si>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</si>
  <si>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</si>
  <si>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</si>
  <si>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</si>
  <si>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</si>
  <si>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</si>
  <si>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</si>
  <si>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</si>
  <si>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</si>
  <si>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</si>
  <si>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</si>
  <si>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</si>
  <si>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</si>
  <si>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</si>
  <si>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</si>
  <si>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</si>
  <si>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</si>
  <si>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</si>
  <si>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</si>
  <si>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</si>
  <si>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</si>
  <si>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</si>
  <si>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</si>
  <si>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</si>
  <si>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</si>
  <si>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</si>
  <si>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</si>
  <si>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</si>
  <si>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</si>
  <si>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</si>
  <si>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</si>
  <si>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</si>
  <si>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</si>
  <si>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</si>
  <si>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</si>
  <si>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</si>
  <si>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</si>
  <si>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</si>
  <si>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</si>
  <si>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</si>
  <si>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</si>
  <si>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</si>
  <si>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</si>
  <si>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</si>
  <si>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</si>
  <si>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</si>
  <si>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</si>
  <si>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</si>
  <si>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</si>
  <si>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</si>
  <si>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</si>
  <si>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</si>
  <si>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</si>
  <si>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</si>
  <si>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</si>
  <si>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</si>
  <si>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</si>
  <si>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</si>
  <si>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</si>
  <si>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</si>
  <si>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</si>
  <si>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</si>
  <si>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</si>
  <si>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</si>
  <si>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</si>
  <si>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</si>
  <si>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</si>
  <si>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</si>
  <si>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</si>
  <si>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</si>
  <si>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</si>
  <si>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</si>
  <si>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</si>
  <si>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</si>
  <si>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</si>
  <si>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</si>
  <si>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</si>
  <si>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</si>
  <si>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</si>
  <si>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</si>
  <si>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</si>
  <si>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</si>
  <si>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</si>
  <si>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</si>
  <si>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</si>
  <si>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</si>
  <si>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</si>
  <si>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</si>
  <si>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</si>
  <si>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</si>
  <si>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</si>
  <si>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</si>
  <si>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</si>
  <si>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</si>
  <si>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</si>
  <si>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</si>
  <si>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</si>
  <si>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</si>
  <si>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</si>
  <si>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</si>
  <si>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</si>
  <si>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</si>
  <si>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</si>
  <si>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</si>
  <si>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</si>
  <si>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</si>
  <si>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</si>
  <si>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</si>
  <si>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</si>
  <si>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</si>
  <si>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</si>
  <si>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</si>
  <si>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</si>
  <si>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</si>
  <si>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</si>
  <si>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</si>
  <si>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</si>
  <si>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</si>
  <si>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</si>
  <si>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</si>
  <si>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</si>
  <si>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</si>
  <si>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</si>
  <si>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</si>
  <si>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</si>
  <si>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</si>
  <si>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</si>
  <si>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</si>
  <si>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</si>
  <si>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</si>
  <si>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</si>
  <si>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</si>
  <si>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</si>
  <si>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</si>
  <si>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</si>
  <si>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</si>
  <si>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</si>
  <si>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</si>
  <si>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</si>
  <si>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</si>
  <si>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</si>
  <si>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</si>
  <si>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</si>
  <si>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</si>
  <si>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</si>
  <si>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</si>
  <si>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</si>
  <si>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</si>
  <si>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</si>
  <si>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</si>
  <si>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</si>
  <si>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</si>
  <si>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</si>
  <si>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</si>
  <si>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</si>
  <si>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</si>
  <si>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</si>
  <si>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</si>
  <si>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</si>
  <si>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</si>
  <si>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</si>
  <si>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</si>
  <si>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</si>
  <si>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</si>
  <si>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</si>
  <si>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</si>
  <si>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</si>
  <si>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</si>
  <si>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</si>
  <si>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</si>
  <si>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</si>
  <si>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</si>
  <si>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</si>
  <si>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</si>
  <si>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</si>
  <si>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</si>
  <si>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</si>
  <si>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</si>
  <si>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</si>
  <si>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</si>
  <si>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</si>
  <si>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</si>
  <si>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</si>
  <si>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</si>
  <si>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</si>
  <si>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</si>
  <si>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</si>
  <si>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</si>
  <si>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</si>
  <si>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</si>
  <si>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</si>
  <si>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</si>
  <si>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</si>
  <si>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</si>
  <si>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</si>
  <si>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</si>
  <si>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</si>
  <si>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</si>
  <si>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</si>
  <si>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</si>
  <si>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</si>
  <si>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</si>
  <si>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</si>
  <si>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</si>
  <si>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</si>
  <si>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</si>
  <si>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</si>
  <si>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</si>
  <si>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</si>
  <si>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</si>
  <si>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</si>
  <si>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</si>
  <si>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</si>
  <si>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</si>
  <si>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</si>
  <si>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</si>
  <si>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</si>
  <si>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</si>
  <si>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</si>
  <si>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</si>
  <si>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</si>
  <si>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</si>
  <si>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</si>
  <si>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</si>
  <si>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</si>
  <si>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</si>
  <si>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</si>
  <si>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</si>
  <si>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</si>
  <si>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</si>
  <si>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</si>
  <si>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</si>
  <si>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</si>
  <si>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</si>
  <si>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</si>
  <si>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</si>
  <si>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</si>
  <si>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</si>
  <si>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</si>
  <si>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</si>
  <si>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</si>
  <si>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</si>
  <si>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</si>
  <si>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</si>
  <si>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</si>
  <si>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</si>
  <si>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</si>
  <si>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</si>
  <si>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</si>
  <si>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</si>
  <si>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</si>
  <si>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</si>
  <si>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</si>
  <si>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</si>
  <si>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</si>
  <si>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</si>
  <si>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</si>
  <si>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</si>
  <si>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</si>
  <si>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</si>
  <si>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</si>
  <si>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</si>
  <si>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</si>
  <si>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</si>
  <si>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</si>
  <si>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</si>
  <si>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</si>
  <si>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</si>
  <si>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</si>
  <si>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</si>
  <si>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</si>
  <si>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</si>
  <si>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</si>
  <si>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</si>
  <si>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</si>
  <si>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</si>
  <si>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</si>
  <si>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</si>
  <si>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</si>
  <si>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</si>
  <si>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</si>
  <si>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</si>
  <si>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</si>
  <si>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</si>
  <si>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</si>
  <si>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</si>
  <si>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</si>
  <si>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</si>
  <si>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</si>
  <si>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</si>
  <si>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</si>
  <si>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</si>
  <si>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</si>
  <si>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</si>
  <si>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</si>
  <si>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</si>
  <si>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</si>
  <si>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</si>
  <si>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</si>
  <si>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</si>
  <si>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</si>
  <si>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</si>
  <si>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</si>
  <si>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</si>
  <si>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</si>
  <si>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</si>
  <si>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</si>
  <si>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</si>
  <si>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</si>
  <si>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</si>
  <si>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</si>
  <si>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</si>
  <si>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</si>
  <si>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</si>
  <si>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</si>
  <si>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</si>
  <si>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</si>
  <si>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</si>
  <si>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</si>
  <si>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</si>
  <si>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</si>
  <si>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</si>
  <si>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</si>
  <si>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</si>
  <si>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</si>
  <si>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</si>
  <si>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</si>
  <si>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</si>
  <si>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</si>
  <si>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</si>
  <si>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</si>
  <si>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</si>
  <si>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</si>
  <si>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</si>
  <si>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</si>
  <si>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</si>
  <si>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</si>
  <si>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</si>
  <si>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</si>
  <si>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</si>
  <si>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</si>
  <si>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</si>
  <si>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</si>
  <si>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</si>
  <si>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</si>
  <si>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</si>
  <si>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</si>
  <si>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</si>
  <si>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</si>
  <si>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</si>
  <si>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</si>
  <si>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</si>
  <si>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</si>
  <si>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</si>
  <si>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</si>
  <si>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</si>
  <si>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</si>
  <si>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</si>
  <si>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</si>
  <si>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</si>
  <si>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</si>
  <si>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</si>
  <si>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</si>
  <si>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</si>
  <si>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</si>
  <si>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</si>
  <si>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</si>
  <si>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</si>
  <si>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</si>
  <si>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</si>
  <si>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</si>
  <si>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</si>
  <si>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</si>
  <si>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</si>
  <si>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</si>
  <si>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</si>
  <si>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</si>
  <si>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</si>
  <si>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</si>
  <si>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</si>
  <si>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</si>
  <si>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</si>
  <si>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</si>
  <si>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</si>
  <si>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</si>
  <si>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</si>
  <si>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</si>
  <si>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</si>
  <si>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</si>
  <si>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</si>
  <si>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</si>
  <si>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</si>
  <si>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</si>
  <si>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</si>
  <si>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</si>
  <si>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</si>
  <si>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</si>
  <si>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</si>
  <si>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</si>
  <si>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</si>
  <si>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</si>
  <si>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</si>
  <si>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</si>
  <si>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</si>
  <si>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</si>
  <si>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</si>
  <si>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</si>
  <si>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</si>
  <si>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</si>
  <si>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</si>
  <si>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</si>
  <si>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</si>
  <si>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</si>
  <si>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</si>
  <si>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</si>
  <si>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</si>
  <si>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</si>
  <si>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</si>
  <si>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</si>
  <si>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</si>
  <si>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</si>
  <si>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</si>
  <si>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</si>
  <si>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</si>
  <si>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</si>
  <si>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</si>
  <si>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</si>
  <si>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</si>
  <si>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</si>
  <si>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</si>
  <si>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</si>
  <si>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</si>
  <si>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</si>
  <si>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</si>
  <si>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</si>
  <si>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</si>
  <si>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</si>
  <si>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</si>
  <si>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</si>
  <si>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</si>
  <si>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</si>
  <si>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</si>
  <si>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</si>
  <si>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</si>
  <si>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</si>
  <si>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</si>
  <si>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</si>
  <si>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</si>
  <si>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</si>
  <si>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</si>
  <si>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</si>
  <si>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</si>
  <si>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</si>
  <si>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</si>
  <si>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</si>
  <si>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</si>
  <si>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</si>
  <si>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</si>
  <si>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</si>
  <si>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</si>
  <si>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</si>
  <si>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</si>
  <si>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</si>
  <si>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</si>
  <si>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</si>
  <si>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</si>
  <si>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NIFTY 16100 CE 7 JUL</t>
  </si>
  <si>
    <t>Profit of Rs.6/-</t>
  </si>
  <si>
    <t xml:space="preserve">ICICIBANK JULY FUT </t>
  </si>
  <si>
    <t>Profit of Rs.240/-</t>
  </si>
  <si>
    <t>Profit of Rs.8/-</t>
  </si>
  <si>
    <t>Part profit of Rs.5.5/-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</si>
  <si>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</si>
  <si>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</si>
  <si>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</si>
  <si>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</si>
  <si>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</si>
  <si>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</si>
  <si>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</si>
  <si>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</si>
  <si>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</si>
  <si>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</si>
  <si>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</si>
  <si>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225-230</t>
  </si>
  <si>
    <t>JSWSTEEL JULY FUT</t>
  </si>
  <si>
    <t>590-598</t>
  </si>
  <si>
    <t>Profit of Rs.2.5/-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</si>
  <si>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</si>
  <si>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</si>
  <si>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</si>
  <si>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</si>
  <si>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</si>
  <si>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</si>
  <si>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</si>
  <si>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</si>
  <si>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</si>
  <si>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</si>
  <si>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</si>
  <si>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</si>
  <si>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</si>
  <si>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</si>
  <si>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</si>
  <si>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</si>
  <si>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Profit of Rs.1.6/-</t>
  </si>
  <si>
    <t>NIFTY 16050 CE 14 JUL</t>
  </si>
  <si>
    <t>100-120</t>
  </si>
  <si>
    <t>300-350</t>
  </si>
  <si>
    <t>3300-3500</t>
  </si>
  <si>
    <t xml:space="preserve">BANKNIFTY 34900 CE 14 JUL </t>
  </si>
  <si>
    <t>213-218</t>
  </si>
  <si>
    <t>2700-2740</t>
  </si>
  <si>
    <t>595-610</t>
  </si>
  <si>
    <t>BANKNIFTY 34800 CE 14 JUL</t>
  </si>
  <si>
    <t>Loss of Rs.65/-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</si>
  <si>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</si>
  <si>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</si>
  <si>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</si>
  <si>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</si>
  <si>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</si>
  <si>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</si>
  <si>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</si>
  <si>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</si>
  <si>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</si>
  <si>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</si>
  <si>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</si>
  <si>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Loss of Rs.6.75/-</t>
  </si>
  <si>
    <t xml:space="preserve">BIRLACORPN </t>
  </si>
  <si>
    <t>960-970</t>
  </si>
  <si>
    <t>Profit of Rs.18.5/-</t>
  </si>
  <si>
    <t>3200-3400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</si>
  <si>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</si>
  <si>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</si>
  <si>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</si>
  <si>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</si>
  <si>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</si>
  <si>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</si>
  <si>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</si>
  <si>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</si>
  <si>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 xml:space="preserve">BHARTIARTL 670 CE JUL </t>
  </si>
  <si>
    <t>15-20</t>
  </si>
  <si>
    <t>Loss of Rs.50/-</t>
  </si>
  <si>
    <t>Profit of Rs.7.5/-</t>
  </si>
  <si>
    <t>TRENT JULY FUT</t>
  </si>
  <si>
    <t>1240-1250</t>
  </si>
  <si>
    <t>490-500</t>
  </si>
  <si>
    <t xml:space="preserve">POLYCAB </t>
  </si>
  <si>
    <t>2300-2350</t>
  </si>
  <si>
    <t>HAVELLS 1300 CE JUL</t>
  </si>
  <si>
    <t>Profit of Rs.2.75/-</t>
  </si>
  <si>
    <t>Profit of Rs.4/-</t>
  </si>
  <si>
    <t>Profit of Rs.3.75/-</t>
  </si>
  <si>
    <t>ALPHA LEON ENTERPRISES LLP</t>
  </si>
  <si>
    <t>Profit of Rs.25.5/-</t>
  </si>
  <si>
    <t>Part profit of Rs.56/-</t>
  </si>
  <si>
    <t>Profit of Rs.85/-</t>
  </si>
  <si>
    <t>212-216</t>
  </si>
  <si>
    <t>Profit of Rs.3.25/-</t>
  </si>
  <si>
    <t>Profit of Rs.26.5/-</t>
  </si>
  <si>
    <t>Profit of Rs.10/-</t>
  </si>
  <si>
    <t>Loss of Rs.16/-</t>
  </si>
  <si>
    <t>SIEMENS AUG FUT</t>
  </si>
  <si>
    <t>2640-2600</t>
  </si>
  <si>
    <t>BATAINDIA JULY FUT</t>
  </si>
  <si>
    <t>1900-1930</t>
  </si>
  <si>
    <t>940-960</t>
  </si>
  <si>
    <t>NIFTY 16500 PE 21 JUL</t>
  </si>
  <si>
    <t>90-120</t>
  </si>
  <si>
    <t>Profit of Rs.215/-</t>
  </si>
  <si>
    <t>Loss of Rs.14/-</t>
  </si>
  <si>
    <t>810-820</t>
  </si>
  <si>
    <t>NIFTY 16550 PE 21 JUL</t>
  </si>
  <si>
    <t>70-80</t>
  </si>
  <si>
    <t>Profit of Rs.11.5/-</t>
  </si>
  <si>
    <t>BANKNIFTY 36100 PE 21 JUL</t>
  </si>
  <si>
    <t>120-150</t>
  </si>
  <si>
    <t>Loss of Rs.55/-</t>
  </si>
  <si>
    <t>3720-3800</t>
  </si>
  <si>
    <t>Loss of Rs.45/-</t>
  </si>
  <si>
    <t>CIPLA JULY FUT</t>
  </si>
  <si>
    <t>1000-1020</t>
  </si>
  <si>
    <t>ALFAVIO</t>
  </si>
  <si>
    <t>Profit of Rs.23.5/-</t>
  </si>
  <si>
    <t>Profit of Rs.110/-</t>
  </si>
  <si>
    <t>1060-1100</t>
  </si>
  <si>
    <t>810-830</t>
  </si>
  <si>
    <t>905-925</t>
  </si>
  <si>
    <t>Profit of Rs.185/-</t>
  </si>
  <si>
    <t xml:space="preserve">ACC 2200 CE JUL </t>
  </si>
  <si>
    <t>40-50</t>
  </si>
  <si>
    <t>JETMALL</t>
  </si>
  <si>
    <t>NAKSHATRA GARMENTS PRIVATE LIMITED</t>
  </si>
  <si>
    <t>265-270</t>
  </si>
  <si>
    <t>Profit of Rs.8.5/-</t>
  </si>
  <si>
    <t>PIDILITIND AUG FUT</t>
  </si>
  <si>
    <t>2380-2400</t>
  </si>
  <si>
    <t>IFL</t>
  </si>
  <si>
    <t>KBCGLOBAL</t>
  </si>
  <si>
    <t>LLFICL</t>
  </si>
  <si>
    <t>PGCRL</t>
  </si>
  <si>
    <t>1020-1040</t>
  </si>
  <si>
    <t>195-200</t>
  </si>
  <si>
    <t>470-490</t>
  </si>
  <si>
    <t>Profit of Rs.23/-</t>
  </si>
  <si>
    <t>AARTIIND AUG FUT</t>
  </si>
  <si>
    <t>Loss of Rs.43/-</t>
  </si>
  <si>
    <t xml:space="preserve">MINDTREE </t>
  </si>
  <si>
    <t>Profit of Rs.29/-</t>
  </si>
  <si>
    <t>DIPAKKUMAR RAJUBHAI PARMAR</t>
  </si>
  <si>
    <t>SCANDENT</t>
  </si>
  <si>
    <t>MANSI SHARE &amp; STOCK ADVISORS PRIVATE LIMITED</t>
  </si>
  <si>
    <t>GLOBE</t>
  </si>
  <si>
    <t>Globe Textiles (I) Ltd.</t>
  </si>
  <si>
    <t>KBC Global Limited</t>
  </si>
  <si>
    <t>5000-5200</t>
  </si>
  <si>
    <t>Loss of Rs.14.5/-</t>
  </si>
  <si>
    <t>NIFTY 16750 CE JUL</t>
  </si>
  <si>
    <t>90-110</t>
  </si>
  <si>
    <t>Profit of Rs.28.5/-</t>
  </si>
  <si>
    <t>RELIANCE 2500 CE AUG</t>
  </si>
  <si>
    <t>80-90</t>
  </si>
  <si>
    <t>MPHASIS AUG FUT</t>
  </si>
  <si>
    <t>2320-2360</t>
  </si>
  <si>
    <t>TATACOMM AUG FUT</t>
  </si>
  <si>
    <t>1060-1080</t>
  </si>
  <si>
    <t>2460-2500</t>
  </si>
  <si>
    <t>349-351</t>
  </si>
  <si>
    <t>380-390</t>
  </si>
  <si>
    <t>ADJIA</t>
  </si>
  <si>
    <t>SHRENI SHARES PRIVATE LIMITED</t>
  </si>
  <si>
    <t>ANKIT GUPTA</t>
  </si>
  <si>
    <t>GVFILM</t>
  </si>
  <si>
    <t>ISHARI KADHIRVELAN GANESH</t>
  </si>
  <si>
    <t>HEALTHYLIFE</t>
  </si>
  <si>
    <t>B.W.TRADERS</t>
  </si>
  <si>
    <t>KARANKUMAR DASHRATHBHAI VAGHELA</t>
  </si>
  <si>
    <t>TARUNABEN LALJIBHAI TRIVEDI</t>
  </si>
  <si>
    <t>FAIZAN AJMERWALA</t>
  </si>
  <si>
    <t>SUMANBEN HARESHBHAI KABEERA</t>
  </si>
  <si>
    <t>MILEFUR</t>
  </si>
  <si>
    <t>DIVYA DIGAMBAR SONGHARE</t>
  </si>
  <si>
    <t>SOUBHAGYA RANJAN DALAI</t>
  </si>
  <si>
    <t>MNIL</t>
  </si>
  <si>
    <t>SEEMA</t>
  </si>
  <si>
    <t>ZENAB AIYUB YACOOBALI</t>
  </si>
  <si>
    <t>RUPESH VAIKUNTRAI MEHTA</t>
  </si>
  <si>
    <t>RCRL</t>
  </si>
  <si>
    <t>SHRIPAL SANGHVI</t>
  </si>
  <si>
    <t>WELCURE</t>
  </si>
  <si>
    <t>Profit of Rs.265/-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</si>
  <si>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</si>
  <si>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</si>
  <si>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</si>
  <si>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</si>
  <si>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</si>
  <si>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</si>
  <si>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</si>
  <si>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159-159.7</t>
  </si>
  <si>
    <t>164-166</t>
  </si>
  <si>
    <t>NIFTY AUG FUT</t>
  </si>
  <si>
    <t>17120-17140</t>
  </si>
  <si>
    <t>65-70</t>
  </si>
  <si>
    <t>NIFTY 16950 PE 4 AUG</t>
  </si>
  <si>
    <t>BHARTIARTL 700 CE AUG</t>
  </si>
  <si>
    <t>10.8-11.2</t>
  </si>
  <si>
    <t>17-22</t>
  </si>
  <si>
    <t>336-345</t>
  </si>
  <si>
    <t>2300-2310</t>
  </si>
  <si>
    <t>2380-2420</t>
  </si>
  <si>
    <t>650-670</t>
  </si>
  <si>
    <t>Profit of Rs.14/-</t>
  </si>
  <si>
    <t>PREETI BHAUKA</t>
  </si>
  <si>
    <t>BRANDBUCKT</t>
  </si>
  <si>
    <t>NANDA VISHWANATH MUDALIAR</t>
  </si>
  <si>
    <t>CLEDUCATE*</t>
  </si>
  <si>
    <t>MATHEW CYRIAC</t>
  </si>
  <si>
    <t>HOUSING DEVELOPMENT FINANCE CORPORATION LIMITED</t>
  </si>
  <si>
    <t>DML</t>
  </si>
  <si>
    <t>MUNISH KUMAR</t>
  </si>
  <si>
    <t>STUTIMANISHSHARMA</t>
  </si>
  <si>
    <t>PRADEEPKUMARTANA JANKIRAMULU NAIDU</t>
  </si>
  <si>
    <t>EARUM</t>
  </si>
  <si>
    <t>NARENDRAKUMAR GANGARAMDAS PATEL</t>
  </si>
  <si>
    <t>PAYAL BHUMISHTH PATEL</t>
  </si>
  <si>
    <t>GKP</t>
  </si>
  <si>
    <t>MOHAMED HASHIM YACOOBALI</t>
  </si>
  <si>
    <t>MANISH KUMAR SINGH</t>
  </si>
  <si>
    <t>VARUN GUPTA</t>
  </si>
  <si>
    <t>SANTA GHOSH</t>
  </si>
  <si>
    <t>NIKUNJ STOCK BROKERS LIMITED</t>
  </si>
  <si>
    <t>HIKLASS</t>
  </si>
  <si>
    <t>RAVI OMPRAKASH AGRAWAL</t>
  </si>
  <si>
    <t>MARIMUTHU SHARATH KUMAAR</t>
  </si>
  <si>
    <t>RATAN LAL</t>
  </si>
  <si>
    <t>ANKIT AJITBHAI PANCHAL</t>
  </si>
  <si>
    <t>AKASH PRAJAPATI</t>
  </si>
  <si>
    <t>JAYANT</t>
  </si>
  <si>
    <t>KISHOR AMRITALAL VYAS</t>
  </si>
  <si>
    <t>KUSHBU LODHA</t>
  </si>
  <si>
    <t>KDML</t>
  </si>
  <si>
    <t>CLASSIC FILAMENTS LIMITED</t>
  </si>
  <si>
    <t>LESHAIND</t>
  </si>
  <si>
    <t>PUNJIBEN BABUBHAI RATHOD</t>
  </si>
  <si>
    <t>NISHA RAJESH VAKHARIA</t>
  </si>
  <si>
    <t>NAYAN MAHENDRABHAI THAKKAR</t>
  </si>
  <si>
    <t>MAHACORP</t>
  </si>
  <si>
    <t>PRAHALAD KUMAR MUNDRA</t>
  </si>
  <si>
    <t>NCLRESE</t>
  </si>
  <si>
    <t>VISAGAR FINANCIAL SERVICES LIMITED</t>
  </si>
  <si>
    <t>NUTRICIRCLE</t>
  </si>
  <si>
    <t>D K INVESTMENTS</t>
  </si>
  <si>
    <t>GAURI NANDAN TRADERS</t>
  </si>
  <si>
    <t>VIRAL PRAFUL JHAVERI</t>
  </si>
  <si>
    <t>HITESH KUMAR</t>
  </si>
  <si>
    <t>STHINPA</t>
  </si>
  <si>
    <t>CHOPRA NARPATKUMAR KEWALCHAND HUF</t>
  </si>
  <si>
    <t>THINKINK</t>
  </si>
  <si>
    <t>KIRTIKUMAR RANGI</t>
  </si>
  <si>
    <t>NITABEN BABULAL KHALAS</t>
  </si>
  <si>
    <t>DINESH KUMAR JAIN</t>
  </si>
  <si>
    <t>7M DEVELOPERS LLP</t>
  </si>
  <si>
    <t>SUNIL BHANDARI</t>
  </si>
  <si>
    <t>AUTOIND</t>
  </si>
  <si>
    <t>Autoline Industries Limit</t>
  </si>
  <si>
    <t>SUBHASH PHOOTARMAL RATHOD</t>
  </si>
  <si>
    <t>COASTCORP</t>
  </si>
  <si>
    <t>Coastal Corporation Ltd</t>
  </si>
  <si>
    <t>NEGEN CAPITAL SERVICES PRIVATE LIMITED</t>
  </si>
  <si>
    <t>HILTON</t>
  </si>
  <si>
    <t>Hilton Metal Forging Limi</t>
  </si>
  <si>
    <t>NIRAJ RAJNIKANT SHAH</t>
  </si>
  <si>
    <t>KECL</t>
  </si>
  <si>
    <t>Kirloskar Electric Co Ltd</t>
  </si>
  <si>
    <t>PCJEWELLER</t>
  </si>
  <si>
    <t>PC Jeweller Ltd</t>
  </si>
  <si>
    <t>MANSI SHARES &amp; STOCK ADVISORS PVT LTD</t>
  </si>
  <si>
    <t>SPECIALITY</t>
  </si>
  <si>
    <t>Speciality Rest Ltd</t>
  </si>
  <si>
    <t>ADITYA KUMAR HALWASIYA</t>
  </si>
  <si>
    <t>INFRONT ENTERPRISES PRIVATE LIMITED</t>
  </si>
  <si>
    <t>ADITYA ACHANTA</t>
  </si>
  <si>
    <t>INDLMETER</t>
  </si>
  <si>
    <t>IMP Powers Ltd</t>
  </si>
  <si>
    <t>DHOOT RAMNIWAS RAMDAYAL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</si>
</sst>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8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7" fillId="0" borderId="21" xfId="0" applyFont="1" applyBorder="1"/>
    <xf numFmtId="0" fontId="0" fillId="0" borderId="21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0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0" fillId="11" borderId="24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0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0" fillId="22" borderId="24" xfId="0" applyNumberFormat="1" applyFont="1" applyFill="1" applyBorder="1" applyAlignment="1">
      <alignment horizontal="center" vertical="center"/>
    </xf>
    <xf numFmtId="165" fontId="40" fillId="22" borderId="24" xfId="0" applyNumberFormat="1" applyFont="1" applyFill="1" applyBorder="1" applyAlignment="1">
      <alignment horizontal="center" vertical="center"/>
    </xf>
    <xf numFmtId="16" fontId="40" fillId="22" borderId="24" xfId="0" applyNumberFormat="1" applyFont="1" applyFill="1" applyBorder="1" applyAlignment="1">
      <alignment horizontal="center" vertical="center"/>
    </xf>
    <xf numFmtId="0" fontId="40" fillId="22" borderId="24" xfId="0" applyFont="1" applyFill="1" applyBorder="1" applyAlignment="1">
      <alignment horizontal="left"/>
    </xf>
    <xf numFmtId="0" fontId="40" fillId="22" borderId="24" xfId="0" applyFont="1" applyFill="1" applyBorder="1" applyAlignment="1">
      <alignment horizontal="center" vertical="center"/>
    </xf>
    <xf numFmtId="0" fontId="40" fillId="23" borderId="21" xfId="0" applyFont="1" applyFill="1" applyBorder="1" applyAlignment="1">
      <alignment horizontal="center" vertical="center"/>
    </xf>
    <xf numFmtId="2" fontId="40" fillId="23" borderId="21" xfId="0" applyNumberFormat="1" applyFont="1" applyFill="1" applyBorder="1" applyAlignment="1">
      <alignment horizontal="center" vertical="center"/>
    </xf>
    <xf numFmtId="10" fontId="40" fillId="23" borderId="21" xfId="0" applyNumberFormat="1" applyFont="1" applyFill="1" applyBorder="1" applyAlignment="1">
      <alignment horizontal="center" vertical="center" wrapText="1"/>
    </xf>
    <xf numFmtId="16" fontId="40" fillId="23" borderId="21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0" fillId="11" borderId="21" xfId="0" applyFont="1" applyFill="1" applyBorder="1"/>
    <xf numFmtId="0" fontId="40" fillId="22" borderId="21" xfId="0" applyFont="1" applyFill="1" applyBorder="1" applyAlignment="1">
      <alignment horizontal="center" vertical="center"/>
    </xf>
    <xf numFmtId="165" fontId="40" fillId="22" borderId="21" xfId="0" applyNumberFormat="1" applyFont="1" applyFill="1" applyBorder="1" applyAlignment="1">
      <alignment horizontal="center" vertical="center"/>
    </xf>
    <xf numFmtId="0" fontId="40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6" fontId="40" fillId="11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165" fontId="40" fillId="24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4" borderId="21" xfId="0" applyFont="1" applyFill="1" applyBorder="1" applyAlignment="1">
      <alignment horizontal="center" vertical="center"/>
    </xf>
    <xf numFmtId="165" fontId="40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0" fillId="22" borderId="21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5" fontId="31" fillId="11" borderId="26" xfId="0" applyNumberFormat="1" applyFont="1" applyFill="1" applyBorder="1" applyAlignment="1">
      <alignment horizontal="center" vertical="center"/>
    </xf>
    <xf numFmtId="0" fontId="32" fillId="11" borderId="26" xfId="0" applyFont="1" applyFill="1" applyBorder="1"/>
    <xf numFmtId="43" fontId="31" fillId="11" borderId="26" xfId="0" applyNumberFormat="1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/>
    </xf>
    <xf numFmtId="16" fontId="32" fillId="6" borderId="22" xfId="0" applyNumberFormat="1" applyFont="1" applyFill="1" applyBorder="1" applyAlignment="1">
      <alignment horizontal="center" vertical="center"/>
    </xf>
    <xf numFmtId="1" fontId="31" fillId="24" borderId="24" xfId="0" applyNumberFormat="1" applyFont="1" applyFill="1" applyBorder="1" applyAlignment="1">
      <alignment horizontal="center" vertical="center"/>
    </xf>
    <xf numFmtId="16" fontId="31" fillId="24" borderId="24" xfId="0" applyNumberFormat="1" applyFont="1" applyFill="1" applyBorder="1" applyAlignment="1">
      <alignment horizontal="center" vertical="center"/>
    </xf>
    <xf numFmtId="0" fontId="31" fillId="24" borderId="24" xfId="0" applyFont="1" applyFill="1" applyBorder="1" applyAlignment="1">
      <alignment horizontal="left"/>
    </xf>
    <xf numFmtId="0" fontId="31" fillId="24" borderId="24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0" fontId="32" fillId="25" borderId="21" xfId="0" applyNumberFormat="1" applyFont="1" applyFill="1" applyBorder="1" applyAlignment="1">
      <alignment horizontal="center" vertical="center" wrapText="1"/>
    </xf>
    <xf numFmtId="16" fontId="32" fillId="25" borderId="21" xfId="0" applyNumberFormat="1" applyFont="1" applyFill="1" applyBorder="1" applyAlignment="1">
      <alignment horizontal="center" vertical="center"/>
    </xf>
    <xf numFmtId="165" fontId="40" fillId="12" borderId="21" xfId="0" applyNumberFormat="1" applyFont="1" applyFill="1" applyBorder="1" applyAlignment="1">
      <alignment horizontal="center" vertical="center"/>
    </xf>
    <xf numFmtId="0" fontId="40" fillId="12" borderId="21" xfId="0" applyFont="1" applyFill="1" applyBorder="1"/>
    <xf numFmtId="0" fontId="40" fillId="12" borderId="21" xfId="0" applyFont="1" applyFill="1" applyBorder="1" applyAlignment="1">
      <alignment horizontal="center" vertical="center"/>
    </xf>
    <xf numFmtId="1" fontId="40" fillId="11" borderId="24" xfId="0" applyNumberFormat="1" applyFont="1" applyFill="1" applyBorder="1" applyAlignment="1">
      <alignment horizontal="center" vertical="center"/>
    </xf>
    <xf numFmtId="16" fontId="40" fillId="11" borderId="24" xfId="0" applyNumberFormat="1" applyFont="1" applyFill="1" applyBorder="1" applyAlignment="1">
      <alignment horizontal="center" vertical="center"/>
    </xf>
    <xf numFmtId="0" fontId="40" fillId="11" borderId="24" xfId="0" applyFont="1" applyFill="1" applyBorder="1" applyAlignment="1">
      <alignment horizontal="left"/>
    </xf>
    <xf numFmtId="0" fontId="40" fillId="11" borderId="2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4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44774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9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9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9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9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9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F20" sqref="F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44774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3" t="s">
        <v>16</v>
      </c>
      <c r="B9" s="465" t="s">
        <v>17</v>
      </c>
      <c r="C9" s="465" t="s">
        <v>18</v>
      </c>
      <c r="D9" s="465" t="s">
        <v>19</v>
      </c>
      <c r="E9" s="23" t="s">
        <v>20</v>
      </c>
      <c r="F9" s="23" t="s">
        <v>21</v>
      </c>
      <c r="G9" s="460" t="s">
        <v>22</v>
      </c>
      <c r="H9" s="461"/>
      <c r="I9" s="462"/>
      <c r="J9" s="460" t="s">
        <v>23</v>
      </c>
      <c r="K9" s="461"/>
      <c r="L9" s="462"/>
      <c r="M9" s="23"/>
      <c r="N9" s="24"/>
      <c r="O9" s="24"/>
      <c r="P9" s="24"/>
    </row>
    <row r="10" spans="1:16" ht="59.25" customHeight="1">
      <c r="A10" s="464"/>
      <c r="B10" s="466"/>
      <c r="C10" s="466"/>
      <c r="D10" s="46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17201.849999999999</v>
      </c>
      <c r="F11" s="32">
        <v>17160.233333333334</v>
      </c>
      <c r="G11" s="33">
        <v>17097.516666666666</v>
      </c>
      <c r="H11" s="33">
        <v>16993.183333333334</v>
      </c>
      <c r="I11" s="33">
        <v>16930.466666666667</v>
      </c>
      <c r="J11" s="33">
        <v>17264.566666666666</v>
      </c>
      <c r="K11" s="33">
        <v>17327.283333333333</v>
      </c>
      <c r="L11" s="33">
        <v>17431.616666666665</v>
      </c>
      <c r="M11" s="34">
        <v>17222.95</v>
      </c>
      <c r="N11" s="34">
        <v>17055.900000000001</v>
      </c>
      <c r="O11" s="35">
        <v>11024900</v>
      </c>
      <c r="P11" s="36">
        <v>0.10382562901110344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37567.15</v>
      </c>
      <c r="F12" s="37">
        <v>37549.883333333331</v>
      </c>
      <c r="G12" s="38">
        <v>37299.766666666663</v>
      </c>
      <c r="H12" s="38">
        <v>37032.383333333331</v>
      </c>
      <c r="I12" s="38">
        <v>36782.266666666663</v>
      </c>
      <c r="J12" s="38">
        <v>37817.266666666663</v>
      </c>
      <c r="K12" s="38">
        <v>38067.383333333331</v>
      </c>
      <c r="L12" s="38">
        <v>38334.766666666663</v>
      </c>
      <c r="M12" s="28">
        <v>37800</v>
      </c>
      <c r="N12" s="28">
        <v>37282.5</v>
      </c>
      <c r="O12" s="39">
        <v>2270675</v>
      </c>
      <c r="P12" s="40">
        <v>0.10481693224668531</v>
      </c>
    </row>
    <row r="13" spans="1:16" ht="12.75" customHeight="1">
      <c r="A13" s="28">
        <v>3</v>
      </c>
      <c r="B13" s="29" t="s">
        <v>35</v>
      </c>
      <c r="C13" s="30" t="s">
        <v>794</v>
      </c>
      <c r="D13" s="31">
        <v>44803</v>
      </c>
      <c r="E13" s="37">
        <v>17483.599999999999</v>
      </c>
      <c r="F13" s="37">
        <v>17439.55</v>
      </c>
      <c r="G13" s="38">
        <v>17364.149999999998</v>
      </c>
      <c r="H13" s="38">
        <v>17244.699999999997</v>
      </c>
      <c r="I13" s="38">
        <v>17169.299999999996</v>
      </c>
      <c r="J13" s="38">
        <v>17559</v>
      </c>
      <c r="K13" s="38">
        <v>17634.400000000001</v>
      </c>
      <c r="L13" s="38">
        <v>17753.850000000002</v>
      </c>
      <c r="M13" s="28">
        <v>17514.95</v>
      </c>
      <c r="N13" s="28">
        <v>17320.099999999999</v>
      </c>
      <c r="O13" s="39">
        <v>5120</v>
      </c>
      <c r="P13" s="40">
        <v>0.1743119266055046</v>
      </c>
    </row>
    <row r="14" spans="1:16" ht="12.75" customHeight="1">
      <c r="A14" s="28">
        <v>4</v>
      </c>
      <c r="B14" s="29" t="s">
        <v>35</v>
      </c>
      <c r="C14" s="30" t="s">
        <v>823</v>
      </c>
      <c r="D14" s="31">
        <v>44803</v>
      </c>
      <c r="E14" s="37">
        <v>6929.95</v>
      </c>
      <c r="F14" s="37">
        <v>2309.9833333333331</v>
      </c>
      <c r="G14" s="38">
        <v>4619.9666666666662</v>
      </c>
      <c r="H14" s="38">
        <v>2309.9833333333331</v>
      </c>
      <c r="I14" s="38">
        <v>4619.9666666666662</v>
      </c>
      <c r="J14" s="38">
        <v>4619.9666666666662</v>
      </c>
      <c r="K14" s="38">
        <v>2309.9833333333331</v>
      </c>
      <c r="L14" s="38">
        <v>4619.9666666666662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783.6</v>
      </c>
      <c r="F15" s="37">
        <v>778.95000000000016</v>
      </c>
      <c r="G15" s="38">
        <v>771.20000000000027</v>
      </c>
      <c r="H15" s="38">
        <v>758.80000000000007</v>
      </c>
      <c r="I15" s="38">
        <v>751.05000000000018</v>
      </c>
      <c r="J15" s="38">
        <v>791.35000000000036</v>
      </c>
      <c r="K15" s="38">
        <v>799.10000000000014</v>
      </c>
      <c r="L15" s="38">
        <v>811.50000000000045</v>
      </c>
      <c r="M15" s="28">
        <v>786.7</v>
      </c>
      <c r="N15" s="28">
        <v>766.55</v>
      </c>
      <c r="O15" s="39">
        <v>3115250</v>
      </c>
      <c r="P15" s="40">
        <v>5.7628979143798022E-3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2750.55</v>
      </c>
      <c r="F16" s="37">
        <v>2761.4833333333336</v>
      </c>
      <c r="G16" s="38">
        <v>2709.0166666666673</v>
      </c>
      <c r="H16" s="38">
        <v>2667.4833333333336</v>
      </c>
      <c r="I16" s="38">
        <v>2615.0166666666673</v>
      </c>
      <c r="J16" s="38">
        <v>2803.0166666666673</v>
      </c>
      <c r="K16" s="38">
        <v>2855.4833333333336</v>
      </c>
      <c r="L16" s="38">
        <v>2897.0166666666673</v>
      </c>
      <c r="M16" s="28">
        <v>2813.95</v>
      </c>
      <c r="N16" s="28">
        <v>2719.95</v>
      </c>
      <c r="O16" s="39">
        <v>765000</v>
      </c>
      <c r="P16" s="40">
        <v>4.1524846834581346E-2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19886.849999999999</v>
      </c>
      <c r="F17" s="37">
        <v>19781.3</v>
      </c>
      <c r="G17" s="38">
        <v>19611.149999999998</v>
      </c>
      <c r="H17" s="38">
        <v>19335.449999999997</v>
      </c>
      <c r="I17" s="38">
        <v>19165.299999999996</v>
      </c>
      <c r="J17" s="38">
        <v>20057</v>
      </c>
      <c r="K17" s="38">
        <v>20227.150000000001</v>
      </c>
      <c r="L17" s="38">
        <v>20502.850000000002</v>
      </c>
      <c r="M17" s="28">
        <v>19951.45</v>
      </c>
      <c r="N17" s="28">
        <v>19505.599999999999</v>
      </c>
      <c r="O17" s="39">
        <v>38120</v>
      </c>
      <c r="P17" s="40">
        <v>-1.7525773195876289E-2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107.05</v>
      </c>
      <c r="F18" s="37">
        <v>106.33333333333333</v>
      </c>
      <c r="G18" s="38">
        <v>104.86666666666666</v>
      </c>
      <c r="H18" s="38">
        <v>102.68333333333334</v>
      </c>
      <c r="I18" s="38">
        <v>101.21666666666667</v>
      </c>
      <c r="J18" s="38">
        <v>108.51666666666665</v>
      </c>
      <c r="K18" s="38">
        <v>109.98333333333332</v>
      </c>
      <c r="L18" s="38">
        <v>112.16666666666664</v>
      </c>
      <c r="M18" s="28">
        <v>107.8</v>
      </c>
      <c r="N18" s="28">
        <v>104.15</v>
      </c>
      <c r="O18" s="39">
        <v>21951000</v>
      </c>
      <c r="P18" s="40">
        <v>4.8220732336255803E-2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270.8</v>
      </c>
      <c r="F19" s="37">
        <v>271.01666666666665</v>
      </c>
      <c r="G19" s="38">
        <v>268.23333333333329</v>
      </c>
      <c r="H19" s="38">
        <v>265.66666666666663</v>
      </c>
      <c r="I19" s="38">
        <v>262.88333333333327</v>
      </c>
      <c r="J19" s="38">
        <v>273.58333333333331</v>
      </c>
      <c r="K19" s="38">
        <v>276.36666666666662</v>
      </c>
      <c r="L19" s="38">
        <v>278.93333333333334</v>
      </c>
      <c r="M19" s="28">
        <v>273.8</v>
      </c>
      <c r="N19" s="28">
        <v>268.45</v>
      </c>
      <c r="O19" s="39">
        <v>9960600</v>
      </c>
      <c r="P19" s="40">
        <v>1.7800212539851222E-2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2241.1</v>
      </c>
      <c r="F20" s="37">
        <v>2229.35</v>
      </c>
      <c r="G20" s="38">
        <v>2208.6999999999998</v>
      </c>
      <c r="H20" s="38">
        <v>2176.2999999999997</v>
      </c>
      <c r="I20" s="38">
        <v>2155.6499999999996</v>
      </c>
      <c r="J20" s="38">
        <v>2261.75</v>
      </c>
      <c r="K20" s="38">
        <v>2282.4000000000005</v>
      </c>
      <c r="L20" s="38">
        <v>2314.8000000000002</v>
      </c>
      <c r="M20" s="28">
        <v>2250</v>
      </c>
      <c r="N20" s="28">
        <v>2196.9499999999998</v>
      </c>
      <c r="O20" s="39">
        <v>2110750</v>
      </c>
      <c r="P20" s="40">
        <v>1.6249398170438131E-2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2583.25</v>
      </c>
      <c r="F21" s="37">
        <v>2595.0166666666669</v>
      </c>
      <c r="G21" s="38">
        <v>2556.2333333333336</v>
      </c>
      <c r="H21" s="38">
        <v>2529.2166666666667</v>
      </c>
      <c r="I21" s="38">
        <v>2490.4333333333334</v>
      </c>
      <c r="J21" s="38">
        <v>2622.0333333333338</v>
      </c>
      <c r="K21" s="38">
        <v>2660.8166666666675</v>
      </c>
      <c r="L21" s="38">
        <v>2687.8333333333339</v>
      </c>
      <c r="M21" s="28">
        <v>2633.8</v>
      </c>
      <c r="N21" s="28">
        <v>2568</v>
      </c>
      <c r="O21" s="39">
        <v>20278000</v>
      </c>
      <c r="P21" s="40">
        <v>-1.2370933177479056E-2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768.8</v>
      </c>
      <c r="F22" s="37">
        <v>770.7833333333333</v>
      </c>
      <c r="G22" s="38">
        <v>761.56666666666661</v>
      </c>
      <c r="H22" s="38">
        <v>754.33333333333326</v>
      </c>
      <c r="I22" s="38">
        <v>745.11666666666656</v>
      </c>
      <c r="J22" s="38">
        <v>778.01666666666665</v>
      </c>
      <c r="K22" s="38">
        <v>787.23333333333335</v>
      </c>
      <c r="L22" s="38">
        <v>794.4666666666667</v>
      </c>
      <c r="M22" s="28">
        <v>780</v>
      </c>
      <c r="N22" s="28">
        <v>763.55</v>
      </c>
      <c r="O22" s="39">
        <v>76570000</v>
      </c>
      <c r="P22" s="40">
        <v>1.9136721241760578E-3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3225.35</v>
      </c>
      <c r="F23" s="37">
        <v>3221.1499999999996</v>
      </c>
      <c r="G23" s="38">
        <v>3200.5999999999995</v>
      </c>
      <c r="H23" s="38">
        <v>3175.85</v>
      </c>
      <c r="I23" s="38">
        <v>3155.2999999999997</v>
      </c>
      <c r="J23" s="38">
        <v>3245.8999999999992</v>
      </c>
      <c r="K23" s="38">
        <v>3266.4499999999994</v>
      </c>
      <c r="L23" s="38">
        <v>3291.1999999999989</v>
      </c>
      <c r="M23" s="28">
        <v>3241.7</v>
      </c>
      <c r="N23" s="28">
        <v>3196.4</v>
      </c>
      <c r="O23" s="39">
        <v>228400</v>
      </c>
      <c r="P23" s="40">
        <v>-5.306799336650083E-2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495.35</v>
      </c>
      <c r="F24" s="37">
        <v>492.61666666666662</v>
      </c>
      <c r="G24" s="38">
        <v>487.23333333333323</v>
      </c>
      <c r="H24" s="38">
        <v>479.11666666666662</v>
      </c>
      <c r="I24" s="38">
        <v>473.73333333333323</v>
      </c>
      <c r="J24" s="38">
        <v>500.73333333333323</v>
      </c>
      <c r="K24" s="38">
        <v>506.11666666666656</v>
      </c>
      <c r="L24" s="38">
        <v>514.23333333333323</v>
      </c>
      <c r="M24" s="28">
        <v>498</v>
      </c>
      <c r="N24" s="28">
        <v>484.5</v>
      </c>
      <c r="O24" s="39">
        <v>6211000</v>
      </c>
      <c r="P24" s="40">
        <v>1.7862995739101935E-2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377.3</v>
      </c>
      <c r="F25" s="37">
        <v>375.93333333333334</v>
      </c>
      <c r="G25" s="38">
        <v>373.36666666666667</v>
      </c>
      <c r="H25" s="38">
        <v>369.43333333333334</v>
      </c>
      <c r="I25" s="38">
        <v>366.86666666666667</v>
      </c>
      <c r="J25" s="38">
        <v>379.86666666666667</v>
      </c>
      <c r="K25" s="38">
        <v>382.43333333333339</v>
      </c>
      <c r="L25" s="38">
        <v>386.36666666666667</v>
      </c>
      <c r="M25" s="28">
        <v>378.5</v>
      </c>
      <c r="N25" s="28">
        <v>372</v>
      </c>
      <c r="O25" s="39">
        <v>41385600</v>
      </c>
      <c r="P25" s="40">
        <v>2.9001074113856069E-2</v>
      </c>
    </row>
    <row r="26" spans="1:16" ht="12.75" customHeight="1">
      <c r="A26" s="28">
        <v>16</v>
      </c>
      <c r="B26" s="236" t="s">
        <v>44</v>
      </c>
      <c r="C26" s="30" t="s">
        <v>53</v>
      </c>
      <c r="D26" s="31">
        <v>44798</v>
      </c>
      <c r="E26" s="37">
        <v>4223.5</v>
      </c>
      <c r="F26" s="37">
        <v>4228.0166666666664</v>
      </c>
      <c r="G26" s="38">
        <v>4194.6333333333332</v>
      </c>
      <c r="H26" s="38">
        <v>4165.7666666666664</v>
      </c>
      <c r="I26" s="38">
        <v>4132.3833333333332</v>
      </c>
      <c r="J26" s="38">
        <v>4256.8833333333332</v>
      </c>
      <c r="K26" s="38">
        <v>4290.2666666666664</v>
      </c>
      <c r="L26" s="38">
        <v>4319.1333333333332</v>
      </c>
      <c r="M26" s="28">
        <v>4261.3999999999996</v>
      </c>
      <c r="N26" s="28">
        <v>4199.1499999999996</v>
      </c>
      <c r="O26" s="39">
        <v>1744750</v>
      </c>
      <c r="P26" s="40">
        <v>1.6457908534809204E-2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220.5</v>
      </c>
      <c r="F27" s="37">
        <v>220.35</v>
      </c>
      <c r="G27" s="38">
        <v>217.85</v>
      </c>
      <c r="H27" s="38">
        <v>215.2</v>
      </c>
      <c r="I27" s="38">
        <v>212.7</v>
      </c>
      <c r="J27" s="38">
        <v>223</v>
      </c>
      <c r="K27" s="38">
        <v>225.5</v>
      </c>
      <c r="L27" s="38">
        <v>228.15</v>
      </c>
      <c r="M27" s="28">
        <v>222.85</v>
      </c>
      <c r="N27" s="28">
        <v>217.7</v>
      </c>
      <c r="O27" s="39">
        <v>12036500</v>
      </c>
      <c r="P27" s="40">
        <v>1.1768167107972934E-2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149.94999999999999</v>
      </c>
      <c r="F28" s="37">
        <v>150.48333333333332</v>
      </c>
      <c r="G28" s="38">
        <v>145.66666666666663</v>
      </c>
      <c r="H28" s="38">
        <v>141.3833333333333</v>
      </c>
      <c r="I28" s="38">
        <v>136.56666666666661</v>
      </c>
      <c r="J28" s="38">
        <v>154.76666666666665</v>
      </c>
      <c r="K28" s="38">
        <v>159.58333333333331</v>
      </c>
      <c r="L28" s="38">
        <v>163.86666666666667</v>
      </c>
      <c r="M28" s="28">
        <v>155.30000000000001</v>
      </c>
      <c r="N28" s="28">
        <v>146.19999999999999</v>
      </c>
      <c r="O28" s="39">
        <v>41830000</v>
      </c>
      <c r="P28" s="40">
        <v>9.8476890756302518E-2</v>
      </c>
    </row>
    <row r="29" spans="1:16" ht="12.75" customHeight="1">
      <c r="A29" s="28">
        <v>19</v>
      </c>
      <c r="B29" s="237" t="s">
        <v>56</v>
      </c>
      <c r="C29" s="30" t="s">
        <v>57</v>
      </c>
      <c r="D29" s="31">
        <v>44798</v>
      </c>
      <c r="E29" s="37">
        <v>3344.2</v>
      </c>
      <c r="F29" s="37">
        <v>3329.9</v>
      </c>
      <c r="G29" s="38">
        <v>3299.4</v>
      </c>
      <c r="H29" s="38">
        <v>3254.6</v>
      </c>
      <c r="I29" s="38">
        <v>3224.1</v>
      </c>
      <c r="J29" s="38">
        <v>3374.7000000000003</v>
      </c>
      <c r="K29" s="38">
        <v>3405.2000000000003</v>
      </c>
      <c r="L29" s="38">
        <v>3450.0000000000005</v>
      </c>
      <c r="M29" s="28">
        <v>3360.4</v>
      </c>
      <c r="N29" s="28">
        <v>3285.1</v>
      </c>
      <c r="O29" s="39">
        <v>5868000</v>
      </c>
      <c r="P29" s="40">
        <v>-2.9564685492914672E-3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44798</v>
      </c>
      <c r="E30" s="37">
        <v>1822</v>
      </c>
      <c r="F30" s="37">
        <v>1826.5666666666666</v>
      </c>
      <c r="G30" s="38">
        <v>1805.1333333333332</v>
      </c>
      <c r="H30" s="38">
        <v>1788.2666666666667</v>
      </c>
      <c r="I30" s="38">
        <v>1766.8333333333333</v>
      </c>
      <c r="J30" s="38">
        <v>1843.4333333333332</v>
      </c>
      <c r="K30" s="38">
        <v>1864.8666666666666</v>
      </c>
      <c r="L30" s="38">
        <v>1881.7333333333331</v>
      </c>
      <c r="M30" s="28">
        <v>1848</v>
      </c>
      <c r="N30" s="28">
        <v>1809.7</v>
      </c>
      <c r="O30" s="39">
        <v>689975</v>
      </c>
      <c r="P30" s="40">
        <v>-1.5917230401910067E-3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44798</v>
      </c>
      <c r="E31" s="37">
        <v>8938.5</v>
      </c>
      <c r="F31" s="37">
        <v>8894.4833333333336</v>
      </c>
      <c r="G31" s="38">
        <v>8828.9666666666672</v>
      </c>
      <c r="H31" s="38">
        <v>8719.4333333333343</v>
      </c>
      <c r="I31" s="38">
        <v>8653.9166666666679</v>
      </c>
      <c r="J31" s="38">
        <v>9004.0166666666664</v>
      </c>
      <c r="K31" s="38">
        <v>9069.5333333333328</v>
      </c>
      <c r="L31" s="38">
        <v>9179.0666666666657</v>
      </c>
      <c r="M31" s="28">
        <v>8960</v>
      </c>
      <c r="N31" s="28">
        <v>8784.9500000000007</v>
      </c>
      <c r="O31" s="39">
        <v>99900</v>
      </c>
      <c r="P31" s="40">
        <v>-1.9145802650957292E-2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587.54999999999995</v>
      </c>
      <c r="F32" s="37">
        <v>588.51666666666665</v>
      </c>
      <c r="G32" s="38">
        <v>580.0333333333333</v>
      </c>
      <c r="H32" s="38">
        <v>572.51666666666665</v>
      </c>
      <c r="I32" s="38">
        <v>564.0333333333333</v>
      </c>
      <c r="J32" s="38">
        <v>596.0333333333333</v>
      </c>
      <c r="K32" s="38">
        <v>604.51666666666665</v>
      </c>
      <c r="L32" s="38">
        <v>612.0333333333333</v>
      </c>
      <c r="M32" s="28">
        <v>597</v>
      </c>
      <c r="N32" s="28">
        <v>581</v>
      </c>
      <c r="O32" s="39">
        <v>6352000</v>
      </c>
      <c r="P32" s="40">
        <v>4.9042872963138747E-3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549.9</v>
      </c>
      <c r="F33" s="37">
        <v>547.9</v>
      </c>
      <c r="G33" s="38">
        <v>541.79999999999995</v>
      </c>
      <c r="H33" s="38">
        <v>533.69999999999993</v>
      </c>
      <c r="I33" s="38">
        <v>527.59999999999991</v>
      </c>
      <c r="J33" s="38">
        <v>556</v>
      </c>
      <c r="K33" s="38">
        <v>562.10000000000014</v>
      </c>
      <c r="L33" s="38">
        <v>570.20000000000005</v>
      </c>
      <c r="M33" s="28">
        <v>554</v>
      </c>
      <c r="N33" s="28">
        <v>539.79999999999995</v>
      </c>
      <c r="O33" s="39">
        <v>12615000</v>
      </c>
      <c r="P33" s="40">
        <v>2.0878854090798739E-2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728.4</v>
      </c>
      <c r="F34" s="37">
        <v>730.16666666666663</v>
      </c>
      <c r="G34" s="38">
        <v>723.58333333333326</v>
      </c>
      <c r="H34" s="38">
        <v>718.76666666666665</v>
      </c>
      <c r="I34" s="38">
        <v>712.18333333333328</v>
      </c>
      <c r="J34" s="38">
        <v>734.98333333333323</v>
      </c>
      <c r="K34" s="38">
        <v>741.56666666666649</v>
      </c>
      <c r="L34" s="38">
        <v>746.38333333333321</v>
      </c>
      <c r="M34" s="28">
        <v>736.75</v>
      </c>
      <c r="N34" s="28">
        <v>725.35</v>
      </c>
      <c r="O34" s="39">
        <v>48669600</v>
      </c>
      <c r="P34" s="40">
        <v>-3.5379096850277629E-3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3929.35</v>
      </c>
      <c r="F35" s="37">
        <v>3918.7333333333336</v>
      </c>
      <c r="G35" s="38">
        <v>3880.6166666666672</v>
      </c>
      <c r="H35" s="38">
        <v>3831.8833333333337</v>
      </c>
      <c r="I35" s="38">
        <v>3793.7666666666673</v>
      </c>
      <c r="J35" s="38">
        <v>3967.4666666666672</v>
      </c>
      <c r="K35" s="38">
        <v>4005.5833333333339</v>
      </c>
      <c r="L35" s="38">
        <v>4054.3166666666671</v>
      </c>
      <c r="M35" s="28">
        <v>3956.85</v>
      </c>
      <c r="N35" s="28">
        <v>3870</v>
      </c>
      <c r="O35" s="39">
        <v>1853000</v>
      </c>
      <c r="P35" s="40">
        <v>-5.0473994363310272E-2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15114.7</v>
      </c>
      <c r="F36" s="37">
        <v>15060.416666666666</v>
      </c>
      <c r="G36" s="38">
        <v>14896.233333333332</v>
      </c>
      <c r="H36" s="38">
        <v>14677.766666666666</v>
      </c>
      <c r="I36" s="38">
        <v>14513.583333333332</v>
      </c>
      <c r="J36" s="38">
        <v>15278.883333333331</v>
      </c>
      <c r="K36" s="38">
        <v>15443.066666666666</v>
      </c>
      <c r="L36" s="38">
        <v>15661.533333333331</v>
      </c>
      <c r="M36" s="28">
        <v>15224.6</v>
      </c>
      <c r="N36" s="28">
        <v>14841.95</v>
      </c>
      <c r="O36" s="39">
        <v>816800</v>
      </c>
      <c r="P36" s="40">
        <v>-5.9257126403685571E-2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7246.1</v>
      </c>
      <c r="F37" s="37">
        <v>7225.9500000000007</v>
      </c>
      <c r="G37" s="38">
        <v>7158.3500000000013</v>
      </c>
      <c r="H37" s="38">
        <v>7070.6</v>
      </c>
      <c r="I37" s="38">
        <v>7003.0000000000009</v>
      </c>
      <c r="J37" s="38">
        <v>7313.7000000000016</v>
      </c>
      <c r="K37" s="38">
        <v>7381.3</v>
      </c>
      <c r="L37" s="38">
        <v>7469.050000000002</v>
      </c>
      <c r="M37" s="28">
        <v>7293.55</v>
      </c>
      <c r="N37" s="28">
        <v>7138.2</v>
      </c>
      <c r="O37" s="39">
        <v>4758000</v>
      </c>
      <c r="P37" s="40">
        <v>-4.2607777051159514E-2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2322</v>
      </c>
      <c r="F38" s="37">
        <v>2316.7333333333331</v>
      </c>
      <c r="G38" s="38">
        <v>2298.4666666666662</v>
      </c>
      <c r="H38" s="38">
        <v>2274.9333333333329</v>
      </c>
      <c r="I38" s="38">
        <v>2256.6666666666661</v>
      </c>
      <c r="J38" s="38">
        <v>2340.2666666666664</v>
      </c>
      <c r="K38" s="38">
        <v>2358.5333333333338</v>
      </c>
      <c r="L38" s="38">
        <v>2382.0666666666666</v>
      </c>
      <c r="M38" s="28">
        <v>2335</v>
      </c>
      <c r="N38" s="28">
        <v>2293.1999999999998</v>
      </c>
      <c r="O38" s="39">
        <v>1454100</v>
      </c>
      <c r="P38" s="40">
        <v>4.5513373597929251E-2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44798</v>
      </c>
      <c r="E39" s="37">
        <v>397.45</v>
      </c>
      <c r="F39" s="37">
        <v>395.48333333333335</v>
      </c>
      <c r="G39" s="38">
        <v>388.9666666666667</v>
      </c>
      <c r="H39" s="38">
        <v>380.48333333333335</v>
      </c>
      <c r="I39" s="38">
        <v>373.9666666666667</v>
      </c>
      <c r="J39" s="38">
        <v>403.9666666666667</v>
      </c>
      <c r="K39" s="38">
        <v>410.48333333333335</v>
      </c>
      <c r="L39" s="38">
        <v>418.9666666666667</v>
      </c>
      <c r="M39" s="28">
        <v>402</v>
      </c>
      <c r="N39" s="28">
        <v>387</v>
      </c>
      <c r="O39" s="39">
        <v>6844800</v>
      </c>
      <c r="P39" s="40">
        <v>5.1880993361199904E-2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278.14999999999998</v>
      </c>
      <c r="F40" s="37">
        <v>280.18333333333334</v>
      </c>
      <c r="G40" s="38">
        <v>274.66666666666669</v>
      </c>
      <c r="H40" s="38">
        <v>271.18333333333334</v>
      </c>
      <c r="I40" s="38">
        <v>265.66666666666669</v>
      </c>
      <c r="J40" s="38">
        <v>283.66666666666669</v>
      </c>
      <c r="K40" s="38">
        <v>289.18333333333334</v>
      </c>
      <c r="L40" s="38">
        <v>292.66666666666669</v>
      </c>
      <c r="M40" s="28">
        <v>285.7</v>
      </c>
      <c r="N40" s="28">
        <v>276.7</v>
      </c>
      <c r="O40" s="39">
        <v>27142200</v>
      </c>
      <c r="P40" s="40">
        <v>1.8713687339548708E-2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117.05</v>
      </c>
      <c r="F41" s="37">
        <v>117.93333333333334</v>
      </c>
      <c r="G41" s="38">
        <v>115.36666666666667</v>
      </c>
      <c r="H41" s="38">
        <v>113.68333333333334</v>
      </c>
      <c r="I41" s="38">
        <v>111.11666666666667</v>
      </c>
      <c r="J41" s="38">
        <v>119.61666666666667</v>
      </c>
      <c r="K41" s="38">
        <v>122.18333333333334</v>
      </c>
      <c r="L41" s="38">
        <v>123.86666666666667</v>
      </c>
      <c r="M41" s="28">
        <v>120.5</v>
      </c>
      <c r="N41" s="28">
        <v>116.25</v>
      </c>
      <c r="O41" s="39">
        <v>106054650</v>
      </c>
      <c r="P41" s="40">
        <v>1.098594691055097E-2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1920.5</v>
      </c>
      <c r="F42" s="37">
        <v>1899.1666666666667</v>
      </c>
      <c r="G42" s="38">
        <v>1864.3333333333335</v>
      </c>
      <c r="H42" s="38">
        <v>1808.1666666666667</v>
      </c>
      <c r="I42" s="38">
        <v>1773.3333333333335</v>
      </c>
      <c r="J42" s="38">
        <v>1955.3333333333335</v>
      </c>
      <c r="K42" s="38">
        <v>1990.166666666667</v>
      </c>
      <c r="L42" s="38">
        <v>2046.3333333333335</v>
      </c>
      <c r="M42" s="28">
        <v>1934</v>
      </c>
      <c r="N42" s="28">
        <v>1843</v>
      </c>
      <c r="O42" s="39">
        <v>2178550</v>
      </c>
      <c r="P42" s="40">
        <v>7.9291553133514991E-2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275.05</v>
      </c>
      <c r="F43" s="37">
        <v>274.5</v>
      </c>
      <c r="G43" s="38">
        <v>272.7</v>
      </c>
      <c r="H43" s="38">
        <v>270.34999999999997</v>
      </c>
      <c r="I43" s="38">
        <v>268.54999999999995</v>
      </c>
      <c r="J43" s="38">
        <v>276.85000000000002</v>
      </c>
      <c r="K43" s="38">
        <v>278.64999999999998</v>
      </c>
      <c r="L43" s="38">
        <v>281.00000000000006</v>
      </c>
      <c r="M43" s="28">
        <v>276.3</v>
      </c>
      <c r="N43" s="28">
        <v>272.14999999999998</v>
      </c>
      <c r="O43" s="39">
        <v>26527800</v>
      </c>
      <c r="P43" s="40">
        <v>-1.3983050847457627E-2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623.79999999999995</v>
      </c>
      <c r="F44" s="37">
        <v>622.16666666666663</v>
      </c>
      <c r="G44" s="38">
        <v>619.18333333333328</v>
      </c>
      <c r="H44" s="38">
        <v>614.56666666666661</v>
      </c>
      <c r="I44" s="38">
        <v>611.58333333333326</v>
      </c>
      <c r="J44" s="38">
        <v>626.7833333333333</v>
      </c>
      <c r="K44" s="38">
        <v>629.76666666666665</v>
      </c>
      <c r="L44" s="38">
        <v>634.38333333333333</v>
      </c>
      <c r="M44" s="28">
        <v>625.15</v>
      </c>
      <c r="N44" s="28">
        <v>617.54999999999995</v>
      </c>
      <c r="O44" s="39">
        <v>7274300</v>
      </c>
      <c r="P44" s="40">
        <v>4.5571927692541394E-3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735.6</v>
      </c>
      <c r="F45" s="37">
        <v>737.13333333333333</v>
      </c>
      <c r="G45" s="38">
        <v>731.4666666666667</v>
      </c>
      <c r="H45" s="38">
        <v>727.33333333333337</v>
      </c>
      <c r="I45" s="38">
        <v>721.66666666666674</v>
      </c>
      <c r="J45" s="38">
        <v>741.26666666666665</v>
      </c>
      <c r="K45" s="38">
        <v>746.93333333333339</v>
      </c>
      <c r="L45" s="38">
        <v>751.06666666666661</v>
      </c>
      <c r="M45" s="28">
        <v>742.8</v>
      </c>
      <c r="N45" s="28">
        <v>733</v>
      </c>
      <c r="O45" s="39">
        <v>6427000</v>
      </c>
      <c r="P45" s="40">
        <v>-6.8550724637681165E-2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679.2</v>
      </c>
      <c r="F46" s="37">
        <v>676.83333333333337</v>
      </c>
      <c r="G46" s="38">
        <v>672.16666666666674</v>
      </c>
      <c r="H46" s="38">
        <v>665.13333333333333</v>
      </c>
      <c r="I46" s="38">
        <v>660.4666666666667</v>
      </c>
      <c r="J46" s="38">
        <v>683.86666666666679</v>
      </c>
      <c r="K46" s="38">
        <v>688.53333333333353</v>
      </c>
      <c r="L46" s="38">
        <v>695.56666666666683</v>
      </c>
      <c r="M46" s="28">
        <v>681.5</v>
      </c>
      <c r="N46" s="28">
        <v>669.8</v>
      </c>
      <c r="O46" s="39">
        <v>52345000</v>
      </c>
      <c r="P46" s="40">
        <v>3.2086462996609659E-2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54.2</v>
      </c>
      <c r="F47" s="37">
        <v>54.333333333333336</v>
      </c>
      <c r="G47" s="38">
        <v>53.666666666666671</v>
      </c>
      <c r="H47" s="38">
        <v>53.133333333333333</v>
      </c>
      <c r="I47" s="38">
        <v>52.466666666666669</v>
      </c>
      <c r="J47" s="38">
        <v>54.866666666666674</v>
      </c>
      <c r="K47" s="38">
        <v>55.533333333333346</v>
      </c>
      <c r="L47" s="38">
        <v>56.066666666666677</v>
      </c>
      <c r="M47" s="28">
        <v>55</v>
      </c>
      <c r="N47" s="28">
        <v>53.8</v>
      </c>
      <c r="O47" s="39">
        <v>96988500</v>
      </c>
      <c r="P47" s="40">
        <v>2.5649566955363093E-2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309.35000000000002</v>
      </c>
      <c r="F48" s="37">
        <v>313.45</v>
      </c>
      <c r="G48" s="38">
        <v>302.89999999999998</v>
      </c>
      <c r="H48" s="38">
        <v>296.45</v>
      </c>
      <c r="I48" s="38">
        <v>285.89999999999998</v>
      </c>
      <c r="J48" s="38">
        <v>319.89999999999998</v>
      </c>
      <c r="K48" s="38">
        <v>330.45000000000005</v>
      </c>
      <c r="L48" s="38">
        <v>336.9</v>
      </c>
      <c r="M48" s="28">
        <v>324</v>
      </c>
      <c r="N48" s="28">
        <v>307</v>
      </c>
      <c r="O48" s="39">
        <v>17353500</v>
      </c>
      <c r="P48" s="40">
        <v>7.0742124933262148E-3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17227</v>
      </c>
      <c r="F49" s="37">
        <v>17088.933333333334</v>
      </c>
      <c r="G49" s="38">
        <v>16829.116666666669</v>
      </c>
      <c r="H49" s="38">
        <v>16431.233333333334</v>
      </c>
      <c r="I49" s="38">
        <v>16171.416666666668</v>
      </c>
      <c r="J49" s="38">
        <v>17486.816666666669</v>
      </c>
      <c r="K49" s="38">
        <v>17746.633333333335</v>
      </c>
      <c r="L49" s="38">
        <v>18144.51666666667</v>
      </c>
      <c r="M49" s="28">
        <v>17348.75</v>
      </c>
      <c r="N49" s="28">
        <v>16691.05</v>
      </c>
      <c r="O49" s="39">
        <v>126300</v>
      </c>
      <c r="P49" s="40">
        <v>0.1147396293027361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326.64999999999998</v>
      </c>
      <c r="F50" s="37">
        <v>324.8</v>
      </c>
      <c r="G50" s="38">
        <v>322</v>
      </c>
      <c r="H50" s="38">
        <v>317.34999999999997</v>
      </c>
      <c r="I50" s="38">
        <v>314.54999999999995</v>
      </c>
      <c r="J50" s="38">
        <v>329.45000000000005</v>
      </c>
      <c r="K50" s="38">
        <v>332.25000000000011</v>
      </c>
      <c r="L50" s="38">
        <v>336.90000000000009</v>
      </c>
      <c r="M50" s="28">
        <v>327.60000000000002</v>
      </c>
      <c r="N50" s="28">
        <v>320.14999999999998</v>
      </c>
      <c r="O50" s="39">
        <v>13921200</v>
      </c>
      <c r="P50" s="40">
        <v>3.7285407725321885E-2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3920.45</v>
      </c>
      <c r="F51" s="37">
        <v>3925.35</v>
      </c>
      <c r="G51" s="38">
        <v>3891.0499999999997</v>
      </c>
      <c r="H51" s="38">
        <v>3861.6499999999996</v>
      </c>
      <c r="I51" s="38">
        <v>3827.3499999999995</v>
      </c>
      <c r="J51" s="38">
        <v>3954.75</v>
      </c>
      <c r="K51" s="38">
        <v>3989.05</v>
      </c>
      <c r="L51" s="38">
        <v>4018.4500000000003</v>
      </c>
      <c r="M51" s="28">
        <v>3959.65</v>
      </c>
      <c r="N51" s="28">
        <v>3895.95</v>
      </c>
      <c r="O51" s="39">
        <v>1528000</v>
      </c>
      <c r="P51" s="40">
        <v>2.826379542395693E-2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44798</v>
      </c>
      <c r="E52" s="37">
        <v>338.25</v>
      </c>
      <c r="F52" s="37">
        <v>338.40000000000003</v>
      </c>
      <c r="G52" s="38">
        <v>333.95000000000005</v>
      </c>
      <c r="H52" s="38">
        <v>329.65000000000003</v>
      </c>
      <c r="I52" s="38">
        <v>325.20000000000005</v>
      </c>
      <c r="J52" s="38">
        <v>342.70000000000005</v>
      </c>
      <c r="K52" s="38">
        <v>347.15</v>
      </c>
      <c r="L52" s="38">
        <v>351.45000000000005</v>
      </c>
      <c r="M52" s="28">
        <v>342.85</v>
      </c>
      <c r="N52" s="28">
        <v>334.1</v>
      </c>
      <c r="O52" s="39">
        <v>4799600</v>
      </c>
      <c r="P52" s="40">
        <v>4.17607223476298E-2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223.4</v>
      </c>
      <c r="F53" s="37">
        <v>225.36666666666667</v>
      </c>
      <c r="G53" s="38">
        <v>220.83333333333334</v>
      </c>
      <c r="H53" s="38">
        <v>218.26666666666668</v>
      </c>
      <c r="I53" s="38">
        <v>213.73333333333335</v>
      </c>
      <c r="J53" s="38">
        <v>227.93333333333334</v>
      </c>
      <c r="K53" s="38">
        <v>232.46666666666664</v>
      </c>
      <c r="L53" s="38">
        <v>235.03333333333333</v>
      </c>
      <c r="M53" s="28">
        <v>229.9</v>
      </c>
      <c r="N53" s="28">
        <v>222.8</v>
      </c>
      <c r="O53" s="39">
        <v>40967100</v>
      </c>
      <c r="P53" s="40">
        <v>2.3128792987188132E-2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44798</v>
      </c>
      <c r="E54" s="37">
        <v>596.04999999999995</v>
      </c>
      <c r="F54" s="37">
        <v>592.80000000000007</v>
      </c>
      <c r="G54" s="38">
        <v>587.25000000000011</v>
      </c>
      <c r="H54" s="38">
        <v>578.45000000000005</v>
      </c>
      <c r="I54" s="38">
        <v>572.90000000000009</v>
      </c>
      <c r="J54" s="38">
        <v>601.60000000000014</v>
      </c>
      <c r="K54" s="38">
        <v>607.15000000000009</v>
      </c>
      <c r="L54" s="38">
        <v>615.95000000000016</v>
      </c>
      <c r="M54" s="28">
        <v>598.35</v>
      </c>
      <c r="N54" s="28">
        <v>584</v>
      </c>
      <c r="O54" s="39">
        <v>2335125</v>
      </c>
      <c r="P54" s="40">
        <v>-6.5183450429352072E-2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44798</v>
      </c>
      <c r="E55" s="37">
        <v>323.8</v>
      </c>
      <c r="F55" s="37">
        <v>322.66666666666669</v>
      </c>
      <c r="G55" s="38">
        <v>319.33333333333337</v>
      </c>
      <c r="H55" s="38">
        <v>314.86666666666667</v>
      </c>
      <c r="I55" s="38">
        <v>311.53333333333336</v>
      </c>
      <c r="J55" s="38">
        <v>327.13333333333338</v>
      </c>
      <c r="K55" s="38">
        <v>330.46666666666675</v>
      </c>
      <c r="L55" s="38">
        <v>334.93333333333339</v>
      </c>
      <c r="M55" s="28">
        <v>326</v>
      </c>
      <c r="N55" s="28">
        <v>318.2</v>
      </c>
      <c r="O55" s="39">
        <v>5559000</v>
      </c>
      <c r="P55" s="40">
        <v>0.19240669240669242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705.4</v>
      </c>
      <c r="F56" s="37">
        <v>706.23333333333323</v>
      </c>
      <c r="G56" s="38">
        <v>695.86666666666645</v>
      </c>
      <c r="H56" s="38">
        <v>686.33333333333326</v>
      </c>
      <c r="I56" s="38">
        <v>675.96666666666647</v>
      </c>
      <c r="J56" s="38">
        <v>715.76666666666642</v>
      </c>
      <c r="K56" s="38">
        <v>726.13333333333321</v>
      </c>
      <c r="L56" s="38">
        <v>735.6666666666664</v>
      </c>
      <c r="M56" s="28">
        <v>716.6</v>
      </c>
      <c r="N56" s="28">
        <v>696.7</v>
      </c>
      <c r="O56" s="39">
        <v>8880000</v>
      </c>
      <c r="P56" s="40">
        <v>5.2444444444444446E-2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978.65</v>
      </c>
      <c r="F57" s="37">
        <v>970.88333333333333</v>
      </c>
      <c r="G57" s="38">
        <v>957.86666666666667</v>
      </c>
      <c r="H57" s="38">
        <v>937.08333333333337</v>
      </c>
      <c r="I57" s="38">
        <v>924.06666666666672</v>
      </c>
      <c r="J57" s="38">
        <v>991.66666666666663</v>
      </c>
      <c r="K57" s="38">
        <v>1004.6833333333333</v>
      </c>
      <c r="L57" s="38">
        <v>1025.4666666666667</v>
      </c>
      <c r="M57" s="28">
        <v>983.9</v>
      </c>
      <c r="N57" s="28">
        <v>950.1</v>
      </c>
      <c r="O57" s="39">
        <v>9442550</v>
      </c>
      <c r="P57" s="40">
        <v>0.16532969677522863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209.3</v>
      </c>
      <c r="F58" s="37">
        <v>206.81666666666669</v>
      </c>
      <c r="G58" s="38">
        <v>203.23333333333338</v>
      </c>
      <c r="H58" s="38">
        <v>197.16666666666669</v>
      </c>
      <c r="I58" s="38">
        <v>193.58333333333337</v>
      </c>
      <c r="J58" s="38">
        <v>212.88333333333338</v>
      </c>
      <c r="K58" s="38">
        <v>216.4666666666667</v>
      </c>
      <c r="L58" s="38">
        <v>222.53333333333339</v>
      </c>
      <c r="M58" s="28">
        <v>210.4</v>
      </c>
      <c r="N58" s="28">
        <v>200.75</v>
      </c>
      <c r="O58" s="39">
        <v>33306000</v>
      </c>
      <c r="P58" s="40">
        <v>4.2735042735042736E-2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3904</v>
      </c>
      <c r="F59" s="37">
        <v>3887.9166666666665</v>
      </c>
      <c r="G59" s="38">
        <v>3825.833333333333</v>
      </c>
      <c r="H59" s="38">
        <v>3747.6666666666665</v>
      </c>
      <c r="I59" s="38">
        <v>3685.583333333333</v>
      </c>
      <c r="J59" s="38">
        <v>3966.083333333333</v>
      </c>
      <c r="K59" s="38">
        <v>4028.1666666666661</v>
      </c>
      <c r="L59" s="38">
        <v>4106.333333333333</v>
      </c>
      <c r="M59" s="28">
        <v>3950</v>
      </c>
      <c r="N59" s="28">
        <v>3809.75</v>
      </c>
      <c r="O59" s="39">
        <v>715800</v>
      </c>
      <c r="P59" s="40">
        <v>-9.9585062240663894E-3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1590.95</v>
      </c>
      <c r="F60" s="37">
        <v>1579.0666666666666</v>
      </c>
      <c r="G60" s="38">
        <v>1562.8833333333332</v>
      </c>
      <c r="H60" s="38">
        <v>1534.8166666666666</v>
      </c>
      <c r="I60" s="38">
        <v>1518.6333333333332</v>
      </c>
      <c r="J60" s="38">
        <v>1607.1333333333332</v>
      </c>
      <c r="K60" s="38">
        <v>1623.3166666666666</v>
      </c>
      <c r="L60" s="38">
        <v>1651.3833333333332</v>
      </c>
      <c r="M60" s="28">
        <v>1595.25</v>
      </c>
      <c r="N60" s="28">
        <v>1551</v>
      </c>
      <c r="O60" s="39">
        <v>2622900</v>
      </c>
      <c r="P60" s="40">
        <v>-1.3687812582258489E-2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708.7</v>
      </c>
      <c r="F61" s="37">
        <v>702.55000000000007</v>
      </c>
      <c r="G61" s="38">
        <v>692.10000000000014</v>
      </c>
      <c r="H61" s="38">
        <v>675.50000000000011</v>
      </c>
      <c r="I61" s="38">
        <v>665.05000000000018</v>
      </c>
      <c r="J61" s="38">
        <v>719.15000000000009</v>
      </c>
      <c r="K61" s="38">
        <v>729.60000000000014</v>
      </c>
      <c r="L61" s="38">
        <v>746.2</v>
      </c>
      <c r="M61" s="28">
        <v>713</v>
      </c>
      <c r="N61" s="28">
        <v>685.95</v>
      </c>
      <c r="O61" s="39">
        <v>3643000</v>
      </c>
      <c r="P61" s="40">
        <v>-9.1067864271457091E-2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1034.95</v>
      </c>
      <c r="F62" s="37">
        <v>1044.95</v>
      </c>
      <c r="G62" s="38">
        <v>1016.0500000000002</v>
      </c>
      <c r="H62" s="38">
        <v>997.15000000000009</v>
      </c>
      <c r="I62" s="38">
        <v>968.25000000000023</v>
      </c>
      <c r="J62" s="38">
        <v>1063.8500000000001</v>
      </c>
      <c r="K62" s="38">
        <v>1092.7500000000002</v>
      </c>
      <c r="L62" s="38">
        <v>1111.6500000000001</v>
      </c>
      <c r="M62" s="28">
        <v>1073.8499999999999</v>
      </c>
      <c r="N62" s="28">
        <v>1026.05</v>
      </c>
      <c r="O62" s="39">
        <v>1211700</v>
      </c>
      <c r="P62" s="40">
        <v>-2.258610954263128E-2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394.8</v>
      </c>
      <c r="F63" s="37">
        <v>391.66666666666669</v>
      </c>
      <c r="G63" s="38">
        <v>386.53333333333336</v>
      </c>
      <c r="H63" s="38">
        <v>378.26666666666665</v>
      </c>
      <c r="I63" s="38">
        <v>373.13333333333333</v>
      </c>
      <c r="J63" s="38">
        <v>399.93333333333339</v>
      </c>
      <c r="K63" s="38">
        <v>405.06666666666672</v>
      </c>
      <c r="L63" s="38">
        <v>413.33333333333343</v>
      </c>
      <c r="M63" s="28">
        <v>396.8</v>
      </c>
      <c r="N63" s="28">
        <v>383.4</v>
      </c>
      <c r="O63" s="39">
        <v>2754000</v>
      </c>
      <c r="P63" s="40">
        <v>-8.792846497764531E-2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160.65</v>
      </c>
      <c r="F64" s="37">
        <v>160.78333333333333</v>
      </c>
      <c r="G64" s="38">
        <v>158.66666666666666</v>
      </c>
      <c r="H64" s="38">
        <v>156.68333333333334</v>
      </c>
      <c r="I64" s="38">
        <v>154.56666666666666</v>
      </c>
      <c r="J64" s="38">
        <v>162.76666666666665</v>
      </c>
      <c r="K64" s="38">
        <v>164.88333333333333</v>
      </c>
      <c r="L64" s="38">
        <v>166.86666666666665</v>
      </c>
      <c r="M64" s="28">
        <v>162.9</v>
      </c>
      <c r="N64" s="28">
        <v>158.80000000000001</v>
      </c>
      <c r="O64" s="39">
        <v>5220000</v>
      </c>
      <c r="P64" s="40">
        <v>-3.8167938931297708E-3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1224.5999999999999</v>
      </c>
      <c r="F65" s="37">
        <v>1224.3333333333333</v>
      </c>
      <c r="G65" s="38">
        <v>1209.4166666666665</v>
      </c>
      <c r="H65" s="38">
        <v>1194.2333333333333</v>
      </c>
      <c r="I65" s="38">
        <v>1179.3166666666666</v>
      </c>
      <c r="J65" s="38">
        <v>1239.5166666666664</v>
      </c>
      <c r="K65" s="38">
        <v>1254.4333333333329</v>
      </c>
      <c r="L65" s="38">
        <v>1269.6166666666663</v>
      </c>
      <c r="M65" s="28">
        <v>1239.25</v>
      </c>
      <c r="N65" s="28">
        <v>1209.1500000000001</v>
      </c>
      <c r="O65" s="39">
        <v>2843400</v>
      </c>
      <c r="P65" s="40">
        <v>8.892463235294118E-2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586.04999999999995</v>
      </c>
      <c r="F66" s="37">
        <v>581.88333333333333</v>
      </c>
      <c r="G66" s="38">
        <v>576.81666666666661</v>
      </c>
      <c r="H66" s="38">
        <v>567.58333333333326</v>
      </c>
      <c r="I66" s="38">
        <v>562.51666666666654</v>
      </c>
      <c r="J66" s="38">
        <v>591.11666666666667</v>
      </c>
      <c r="K66" s="38">
        <v>596.18333333333351</v>
      </c>
      <c r="L66" s="38">
        <v>605.41666666666674</v>
      </c>
      <c r="M66" s="28">
        <v>586.95000000000005</v>
      </c>
      <c r="N66" s="28">
        <v>572.65</v>
      </c>
      <c r="O66" s="39">
        <v>11090000</v>
      </c>
      <c r="P66" s="40">
        <v>-1.2796261266273506E-2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1605.9</v>
      </c>
      <c r="F67" s="37">
        <v>1608.9666666666665</v>
      </c>
      <c r="G67" s="38">
        <v>1593.9333333333329</v>
      </c>
      <c r="H67" s="38">
        <v>1581.9666666666665</v>
      </c>
      <c r="I67" s="38">
        <v>1566.9333333333329</v>
      </c>
      <c r="J67" s="38">
        <v>1620.9333333333329</v>
      </c>
      <c r="K67" s="38">
        <v>1635.9666666666662</v>
      </c>
      <c r="L67" s="38">
        <v>1647.9333333333329</v>
      </c>
      <c r="M67" s="28">
        <v>1624</v>
      </c>
      <c r="N67" s="28">
        <v>1597</v>
      </c>
      <c r="O67" s="39">
        <v>1052000</v>
      </c>
      <c r="P67" s="40">
        <v>-2.843601895734597E-3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1928.3</v>
      </c>
      <c r="F68" s="37">
        <v>1930.1166666666668</v>
      </c>
      <c r="G68" s="38">
        <v>1910.2333333333336</v>
      </c>
      <c r="H68" s="38">
        <v>1892.1666666666667</v>
      </c>
      <c r="I68" s="38">
        <v>1872.2833333333335</v>
      </c>
      <c r="J68" s="38">
        <v>1948.1833333333336</v>
      </c>
      <c r="K68" s="38">
        <v>1968.0666666666668</v>
      </c>
      <c r="L68" s="38">
        <v>1986.1333333333337</v>
      </c>
      <c r="M68" s="28">
        <v>1950</v>
      </c>
      <c r="N68" s="28">
        <v>1912.05</v>
      </c>
      <c r="O68" s="39">
        <v>2370000</v>
      </c>
      <c r="P68" s="40">
        <v>3.3580462276493674E-2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44798</v>
      </c>
      <c r="E69" s="37">
        <v>197.7</v>
      </c>
      <c r="F69" s="37">
        <v>197.86666666666667</v>
      </c>
      <c r="G69" s="38">
        <v>192.98333333333335</v>
      </c>
      <c r="H69" s="38">
        <v>188.26666666666668</v>
      </c>
      <c r="I69" s="38">
        <v>183.38333333333335</v>
      </c>
      <c r="J69" s="38">
        <v>202.58333333333334</v>
      </c>
      <c r="K69" s="38">
        <v>207.46666666666667</v>
      </c>
      <c r="L69" s="38">
        <v>212.18333333333334</v>
      </c>
      <c r="M69" s="28">
        <v>202.75</v>
      </c>
      <c r="N69" s="28">
        <v>193.15</v>
      </c>
      <c r="O69" s="39">
        <v>16730200</v>
      </c>
      <c r="P69" s="40">
        <v>0.21659140324468976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3826.1</v>
      </c>
      <c r="F70" s="37">
        <v>3832.0333333333333</v>
      </c>
      <c r="G70" s="38">
        <v>3801.2166666666667</v>
      </c>
      <c r="H70" s="38">
        <v>3776.3333333333335</v>
      </c>
      <c r="I70" s="38">
        <v>3745.5166666666669</v>
      </c>
      <c r="J70" s="38">
        <v>3856.9166666666665</v>
      </c>
      <c r="K70" s="38">
        <v>3887.7333333333331</v>
      </c>
      <c r="L70" s="38">
        <v>3912.6166666666663</v>
      </c>
      <c r="M70" s="28">
        <v>3862.85</v>
      </c>
      <c r="N70" s="28">
        <v>3807.15</v>
      </c>
      <c r="O70" s="39">
        <v>2419800</v>
      </c>
      <c r="P70" s="40">
        <v>8.4390823279364875E-3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3698.65</v>
      </c>
      <c r="F71" s="37">
        <v>3647.4333333333329</v>
      </c>
      <c r="G71" s="38">
        <v>3586.2166666666658</v>
      </c>
      <c r="H71" s="38">
        <v>3473.7833333333328</v>
      </c>
      <c r="I71" s="38">
        <v>3412.5666666666657</v>
      </c>
      <c r="J71" s="38">
        <v>3759.8666666666659</v>
      </c>
      <c r="K71" s="38">
        <v>3821.083333333333</v>
      </c>
      <c r="L71" s="38">
        <v>3933.516666666666</v>
      </c>
      <c r="M71" s="28">
        <v>3708.65</v>
      </c>
      <c r="N71" s="28">
        <v>3535</v>
      </c>
      <c r="O71" s="39">
        <v>647250</v>
      </c>
      <c r="P71" s="40">
        <v>-0.13047858942065491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385.6</v>
      </c>
      <c r="F72" s="37">
        <v>388.40000000000003</v>
      </c>
      <c r="G72" s="38">
        <v>381.20000000000005</v>
      </c>
      <c r="H72" s="38">
        <v>376.8</v>
      </c>
      <c r="I72" s="38">
        <v>369.6</v>
      </c>
      <c r="J72" s="38">
        <v>392.80000000000007</v>
      </c>
      <c r="K72" s="38">
        <v>400</v>
      </c>
      <c r="L72" s="38">
        <v>404.40000000000009</v>
      </c>
      <c r="M72" s="28">
        <v>395.6</v>
      </c>
      <c r="N72" s="28">
        <v>384</v>
      </c>
      <c r="O72" s="39">
        <v>39732000</v>
      </c>
      <c r="P72" s="40">
        <v>1.1424731182795699E-2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4110.6000000000004</v>
      </c>
      <c r="F73" s="37">
        <v>4127.7333333333336</v>
      </c>
      <c r="G73" s="38">
        <v>4052.3666666666668</v>
      </c>
      <c r="H73" s="38">
        <v>3994.1333333333332</v>
      </c>
      <c r="I73" s="38">
        <v>3918.7666666666664</v>
      </c>
      <c r="J73" s="38">
        <v>4185.9666666666672</v>
      </c>
      <c r="K73" s="38">
        <v>4261.3333333333339</v>
      </c>
      <c r="L73" s="38">
        <v>4319.5666666666675</v>
      </c>
      <c r="M73" s="28">
        <v>4203.1000000000004</v>
      </c>
      <c r="N73" s="28">
        <v>4069.5</v>
      </c>
      <c r="O73" s="39">
        <v>2679375</v>
      </c>
      <c r="P73" s="40">
        <v>0.3321111180162824</v>
      </c>
    </row>
    <row r="74" spans="1:16" ht="12.75" customHeight="1">
      <c r="A74" s="28">
        <v>64</v>
      </c>
      <c r="B74" s="29" t="s">
        <v>49</v>
      </c>
      <c r="C74" s="261" t="s">
        <v>99</v>
      </c>
      <c r="D74" s="31">
        <v>44798</v>
      </c>
      <c r="E74" s="37">
        <v>3087.85</v>
      </c>
      <c r="F74" s="37">
        <v>3098.1499999999996</v>
      </c>
      <c r="G74" s="38">
        <v>3054.5999999999995</v>
      </c>
      <c r="H74" s="38">
        <v>3021.35</v>
      </c>
      <c r="I74" s="38">
        <v>2977.7999999999997</v>
      </c>
      <c r="J74" s="38">
        <v>3131.3999999999992</v>
      </c>
      <c r="K74" s="38">
        <v>3174.9499999999994</v>
      </c>
      <c r="L74" s="38">
        <v>3208.1999999999989</v>
      </c>
      <c r="M74" s="28">
        <v>3141.7</v>
      </c>
      <c r="N74" s="28">
        <v>3064.9</v>
      </c>
      <c r="O74" s="39">
        <v>2878400</v>
      </c>
      <c r="P74" s="40">
        <v>1.2184615384615384E-2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1718.05</v>
      </c>
      <c r="F75" s="37">
        <v>1711.25</v>
      </c>
      <c r="G75" s="38">
        <v>1697.8</v>
      </c>
      <c r="H75" s="38">
        <v>1677.55</v>
      </c>
      <c r="I75" s="38">
        <v>1664.1</v>
      </c>
      <c r="J75" s="38">
        <v>1731.5</v>
      </c>
      <c r="K75" s="38">
        <v>1744.9499999999998</v>
      </c>
      <c r="L75" s="38">
        <v>1765.2</v>
      </c>
      <c r="M75" s="28">
        <v>1724.7</v>
      </c>
      <c r="N75" s="28">
        <v>1691</v>
      </c>
      <c r="O75" s="39">
        <v>2580600</v>
      </c>
      <c r="P75" s="40">
        <v>7.6393668272539572E-2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159.05000000000001</v>
      </c>
      <c r="F76" s="37">
        <v>159.46666666666667</v>
      </c>
      <c r="G76" s="38">
        <v>156.73333333333335</v>
      </c>
      <c r="H76" s="38">
        <v>154.41666666666669</v>
      </c>
      <c r="I76" s="38">
        <v>151.68333333333337</v>
      </c>
      <c r="J76" s="38">
        <v>161.78333333333333</v>
      </c>
      <c r="K76" s="38">
        <v>164.51666666666662</v>
      </c>
      <c r="L76" s="38">
        <v>166.83333333333331</v>
      </c>
      <c r="M76" s="28">
        <v>162.19999999999999</v>
      </c>
      <c r="N76" s="28">
        <v>157.15</v>
      </c>
      <c r="O76" s="39">
        <v>26499600</v>
      </c>
      <c r="P76" s="40">
        <v>8.5213032581453629E-2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107.4</v>
      </c>
      <c r="F77" s="37">
        <v>107.76666666666667</v>
      </c>
      <c r="G77" s="38">
        <v>106.63333333333333</v>
      </c>
      <c r="H77" s="38">
        <v>105.86666666666666</v>
      </c>
      <c r="I77" s="38">
        <v>104.73333333333332</v>
      </c>
      <c r="J77" s="38">
        <v>108.53333333333333</v>
      </c>
      <c r="K77" s="38">
        <v>109.66666666666669</v>
      </c>
      <c r="L77" s="38">
        <v>110.43333333333334</v>
      </c>
      <c r="M77" s="28">
        <v>108.9</v>
      </c>
      <c r="N77" s="28">
        <v>107</v>
      </c>
      <c r="O77" s="39">
        <v>88610000</v>
      </c>
      <c r="P77" s="40">
        <v>-9.0201826586988382E-4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44798</v>
      </c>
      <c r="E78" s="37">
        <v>112.1</v>
      </c>
      <c r="F78" s="37">
        <v>112.01666666666667</v>
      </c>
      <c r="G78" s="38">
        <v>110.08333333333333</v>
      </c>
      <c r="H78" s="38">
        <v>108.06666666666666</v>
      </c>
      <c r="I78" s="38">
        <v>106.13333333333333</v>
      </c>
      <c r="J78" s="38">
        <v>114.03333333333333</v>
      </c>
      <c r="K78" s="38">
        <v>115.96666666666667</v>
      </c>
      <c r="L78" s="38">
        <v>117.98333333333333</v>
      </c>
      <c r="M78" s="28">
        <v>113.95</v>
      </c>
      <c r="N78" s="28">
        <v>110</v>
      </c>
      <c r="O78" s="39">
        <v>15704000</v>
      </c>
      <c r="P78" s="40">
        <v>5.5944055944055944E-2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146.35</v>
      </c>
      <c r="F79" s="37">
        <v>146.53333333333333</v>
      </c>
      <c r="G79" s="38">
        <v>145.66666666666666</v>
      </c>
      <c r="H79" s="38">
        <v>144.98333333333332</v>
      </c>
      <c r="I79" s="38">
        <v>144.11666666666665</v>
      </c>
      <c r="J79" s="38">
        <v>147.21666666666667</v>
      </c>
      <c r="K79" s="38">
        <v>148.08333333333334</v>
      </c>
      <c r="L79" s="38">
        <v>148.76666666666668</v>
      </c>
      <c r="M79" s="28">
        <v>147.4</v>
      </c>
      <c r="N79" s="28">
        <v>145.85</v>
      </c>
      <c r="O79" s="39">
        <v>27358500</v>
      </c>
      <c r="P79" s="40">
        <v>5.6786050895381718E-2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383.25</v>
      </c>
      <c r="F80" s="37">
        <v>381.88333333333338</v>
      </c>
      <c r="G80" s="38">
        <v>377.96666666666675</v>
      </c>
      <c r="H80" s="38">
        <v>372.68333333333339</v>
      </c>
      <c r="I80" s="38">
        <v>368.76666666666677</v>
      </c>
      <c r="J80" s="38">
        <v>387.16666666666674</v>
      </c>
      <c r="K80" s="38">
        <v>391.08333333333337</v>
      </c>
      <c r="L80" s="38">
        <v>396.36666666666673</v>
      </c>
      <c r="M80" s="28">
        <v>385.8</v>
      </c>
      <c r="N80" s="28">
        <v>376.6</v>
      </c>
      <c r="O80" s="39">
        <v>6673450</v>
      </c>
      <c r="P80" s="40">
        <v>3.2194948416933475E-2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37.75</v>
      </c>
      <c r="F81" s="37">
        <v>37.25</v>
      </c>
      <c r="G81" s="38">
        <v>36.299999999999997</v>
      </c>
      <c r="H81" s="38">
        <v>34.849999999999994</v>
      </c>
      <c r="I81" s="38">
        <v>33.899999999999991</v>
      </c>
      <c r="J81" s="38">
        <v>38.700000000000003</v>
      </c>
      <c r="K81" s="38">
        <v>39.650000000000006</v>
      </c>
      <c r="L81" s="38">
        <v>41.100000000000009</v>
      </c>
      <c r="M81" s="28">
        <v>38.200000000000003</v>
      </c>
      <c r="N81" s="28">
        <v>35.799999999999997</v>
      </c>
      <c r="O81" s="39">
        <v>110655000</v>
      </c>
      <c r="P81" s="40">
        <v>4.3718166383701192E-2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44798</v>
      </c>
      <c r="E82" s="37">
        <v>719.75</v>
      </c>
      <c r="F82" s="37">
        <v>717.5333333333333</v>
      </c>
      <c r="G82" s="38">
        <v>710.26666666666665</v>
      </c>
      <c r="H82" s="38">
        <v>700.7833333333333</v>
      </c>
      <c r="I82" s="38">
        <v>693.51666666666665</v>
      </c>
      <c r="J82" s="38">
        <v>727.01666666666665</v>
      </c>
      <c r="K82" s="38">
        <v>734.2833333333333</v>
      </c>
      <c r="L82" s="38">
        <v>743.76666666666665</v>
      </c>
      <c r="M82" s="28">
        <v>724.8</v>
      </c>
      <c r="N82" s="28">
        <v>708.05</v>
      </c>
      <c r="O82" s="39">
        <v>3942900</v>
      </c>
      <c r="P82" s="40">
        <v>-1.3979193758127438E-2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859.15</v>
      </c>
      <c r="F83" s="37">
        <v>860.05000000000007</v>
      </c>
      <c r="G83" s="38">
        <v>854.10000000000014</v>
      </c>
      <c r="H83" s="38">
        <v>849.05000000000007</v>
      </c>
      <c r="I83" s="38">
        <v>843.10000000000014</v>
      </c>
      <c r="J83" s="38">
        <v>865.10000000000014</v>
      </c>
      <c r="K83" s="38">
        <v>871.05000000000018</v>
      </c>
      <c r="L83" s="38">
        <v>876.10000000000014</v>
      </c>
      <c r="M83" s="28">
        <v>866</v>
      </c>
      <c r="N83" s="28">
        <v>855</v>
      </c>
      <c r="O83" s="39">
        <v>6722000</v>
      </c>
      <c r="P83" s="40">
        <v>2.3914699162223916E-2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1512.6</v>
      </c>
      <c r="F84" s="37">
        <v>1502.1166666666666</v>
      </c>
      <c r="G84" s="38">
        <v>1484.4333333333332</v>
      </c>
      <c r="H84" s="38">
        <v>1456.2666666666667</v>
      </c>
      <c r="I84" s="38">
        <v>1438.5833333333333</v>
      </c>
      <c r="J84" s="38">
        <v>1530.2833333333331</v>
      </c>
      <c r="K84" s="38">
        <v>1547.9666666666665</v>
      </c>
      <c r="L84" s="38">
        <v>1576.133333333333</v>
      </c>
      <c r="M84" s="28">
        <v>1519.8</v>
      </c>
      <c r="N84" s="28">
        <v>1473.95</v>
      </c>
      <c r="O84" s="39">
        <v>3525925</v>
      </c>
      <c r="P84" s="40">
        <v>-4.587576841912102E-3</v>
      </c>
    </row>
    <row r="85" spans="1:16" ht="12.75" customHeight="1">
      <c r="A85" s="28">
        <v>75</v>
      </c>
      <c r="B85" s="29" t="s">
        <v>47</v>
      </c>
      <c r="C85" s="238" t="s">
        <v>109</v>
      </c>
      <c r="D85" s="31">
        <v>44798</v>
      </c>
      <c r="E85" s="37">
        <v>301.14999999999998</v>
      </c>
      <c r="F85" s="37">
        <v>304.7833333333333</v>
      </c>
      <c r="G85" s="38">
        <v>295.31666666666661</v>
      </c>
      <c r="H85" s="38">
        <v>289.48333333333329</v>
      </c>
      <c r="I85" s="38">
        <v>280.01666666666659</v>
      </c>
      <c r="J85" s="38">
        <v>310.61666666666662</v>
      </c>
      <c r="K85" s="38">
        <v>320.08333333333331</v>
      </c>
      <c r="L85" s="38">
        <v>325.91666666666663</v>
      </c>
      <c r="M85" s="28">
        <v>314.25</v>
      </c>
      <c r="N85" s="28">
        <v>298.95</v>
      </c>
      <c r="O85" s="39">
        <v>12310000</v>
      </c>
      <c r="P85" s="40">
        <v>7.0807237299930409E-2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1568.55</v>
      </c>
      <c r="F86" s="37">
        <v>1566.8500000000001</v>
      </c>
      <c r="G86" s="38">
        <v>1551.7000000000003</v>
      </c>
      <c r="H86" s="38">
        <v>1534.8500000000001</v>
      </c>
      <c r="I86" s="38">
        <v>1519.7000000000003</v>
      </c>
      <c r="J86" s="38">
        <v>1583.7000000000003</v>
      </c>
      <c r="K86" s="38">
        <v>1598.8500000000004</v>
      </c>
      <c r="L86" s="38">
        <v>1615.7000000000003</v>
      </c>
      <c r="M86" s="28">
        <v>1582</v>
      </c>
      <c r="N86" s="28">
        <v>1550</v>
      </c>
      <c r="O86" s="39">
        <v>11830825</v>
      </c>
      <c r="P86" s="40">
        <v>-5.5497883893635708E-3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233.1</v>
      </c>
      <c r="F87" s="37">
        <v>233.20000000000002</v>
      </c>
      <c r="G87" s="38">
        <v>231.80000000000004</v>
      </c>
      <c r="H87" s="38">
        <v>230.50000000000003</v>
      </c>
      <c r="I87" s="38">
        <v>229.10000000000005</v>
      </c>
      <c r="J87" s="38">
        <v>234.50000000000003</v>
      </c>
      <c r="K87" s="38">
        <v>235.9</v>
      </c>
      <c r="L87" s="38">
        <v>237.20000000000002</v>
      </c>
      <c r="M87" s="28">
        <v>234.6</v>
      </c>
      <c r="N87" s="28">
        <v>231.9</v>
      </c>
      <c r="O87" s="39">
        <v>3212500</v>
      </c>
      <c r="P87" s="40">
        <v>0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446.45</v>
      </c>
      <c r="F88" s="37">
        <v>447.26666666666665</v>
      </c>
      <c r="G88" s="38">
        <v>441.73333333333329</v>
      </c>
      <c r="H88" s="38">
        <v>437.01666666666665</v>
      </c>
      <c r="I88" s="38">
        <v>431.48333333333329</v>
      </c>
      <c r="J88" s="38">
        <v>451.98333333333329</v>
      </c>
      <c r="K88" s="38">
        <v>457.51666666666659</v>
      </c>
      <c r="L88" s="38">
        <v>462.23333333333329</v>
      </c>
      <c r="M88" s="28">
        <v>452.8</v>
      </c>
      <c r="N88" s="28">
        <v>442.55</v>
      </c>
      <c r="O88" s="39">
        <v>3638750</v>
      </c>
      <c r="P88" s="40">
        <v>-4.6823837590045839E-2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2028.7</v>
      </c>
      <c r="F89" s="37">
        <v>2034.6166666666668</v>
      </c>
      <c r="G89" s="38">
        <v>2009.6333333333337</v>
      </c>
      <c r="H89" s="38">
        <v>1990.5666666666668</v>
      </c>
      <c r="I89" s="38">
        <v>1965.5833333333337</v>
      </c>
      <c r="J89" s="38">
        <v>2053.6833333333334</v>
      </c>
      <c r="K89" s="38">
        <v>2078.666666666667</v>
      </c>
      <c r="L89" s="38">
        <v>2097.7333333333336</v>
      </c>
      <c r="M89" s="28">
        <v>2059.6</v>
      </c>
      <c r="N89" s="28">
        <v>2015.55</v>
      </c>
      <c r="O89" s="39">
        <v>2291400</v>
      </c>
      <c r="P89" s="40">
        <v>1.1108782225948438E-2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1257.6500000000001</v>
      </c>
      <c r="F90" s="37">
        <v>1251.3500000000001</v>
      </c>
      <c r="G90" s="38">
        <v>1242.3000000000002</v>
      </c>
      <c r="H90" s="38">
        <v>1226.95</v>
      </c>
      <c r="I90" s="38">
        <v>1217.9000000000001</v>
      </c>
      <c r="J90" s="38">
        <v>1266.7000000000003</v>
      </c>
      <c r="K90" s="38">
        <v>1275.75</v>
      </c>
      <c r="L90" s="38">
        <v>1291.1000000000004</v>
      </c>
      <c r="M90" s="28">
        <v>1260.4000000000001</v>
      </c>
      <c r="N90" s="28">
        <v>1236</v>
      </c>
      <c r="O90" s="39">
        <v>5306500</v>
      </c>
      <c r="P90" s="40">
        <v>8.0737082066869303E-3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954.15</v>
      </c>
      <c r="F91" s="37">
        <v>958.38333333333321</v>
      </c>
      <c r="G91" s="38">
        <v>947.31666666666638</v>
      </c>
      <c r="H91" s="38">
        <v>940.48333333333312</v>
      </c>
      <c r="I91" s="38">
        <v>929.41666666666629</v>
      </c>
      <c r="J91" s="38">
        <v>965.21666666666647</v>
      </c>
      <c r="K91" s="38">
        <v>976.2833333333333</v>
      </c>
      <c r="L91" s="38">
        <v>983.11666666666656</v>
      </c>
      <c r="M91" s="28">
        <v>969.45</v>
      </c>
      <c r="N91" s="28">
        <v>951.55</v>
      </c>
      <c r="O91" s="39">
        <v>21795900</v>
      </c>
      <c r="P91" s="40">
        <v>3.2542853460497487E-3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2388.65</v>
      </c>
      <c r="F92" s="37">
        <v>2379.4</v>
      </c>
      <c r="G92" s="38">
        <v>2357.9</v>
      </c>
      <c r="H92" s="38">
        <v>2327.15</v>
      </c>
      <c r="I92" s="38">
        <v>2305.65</v>
      </c>
      <c r="J92" s="38">
        <v>2410.15</v>
      </c>
      <c r="K92" s="38">
        <v>2431.65</v>
      </c>
      <c r="L92" s="38">
        <v>2462.4</v>
      </c>
      <c r="M92" s="28">
        <v>2400.9</v>
      </c>
      <c r="N92" s="28">
        <v>2348.65</v>
      </c>
      <c r="O92" s="39">
        <v>21463500</v>
      </c>
      <c r="P92" s="40">
        <v>1.8057373783368434E-2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1960.3</v>
      </c>
      <c r="F93" s="37">
        <v>1967.8333333333333</v>
      </c>
      <c r="G93" s="38">
        <v>1943.9666666666665</v>
      </c>
      <c r="H93" s="38">
        <v>1927.6333333333332</v>
      </c>
      <c r="I93" s="38">
        <v>1903.7666666666664</v>
      </c>
      <c r="J93" s="38">
        <v>1984.1666666666665</v>
      </c>
      <c r="K93" s="38">
        <v>2008.0333333333333</v>
      </c>
      <c r="L93" s="38">
        <v>2024.3666666666666</v>
      </c>
      <c r="M93" s="28">
        <v>1991.7</v>
      </c>
      <c r="N93" s="28">
        <v>1951.5</v>
      </c>
      <c r="O93" s="39">
        <v>2588700</v>
      </c>
      <c r="P93" s="40">
        <v>1.5176470588235295E-2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1442.75</v>
      </c>
      <c r="F94" s="37">
        <v>1437.5333333333335</v>
      </c>
      <c r="G94" s="38">
        <v>1428.116666666667</v>
      </c>
      <c r="H94" s="38">
        <v>1413.4833333333336</v>
      </c>
      <c r="I94" s="38">
        <v>1404.0666666666671</v>
      </c>
      <c r="J94" s="38">
        <v>1452.166666666667</v>
      </c>
      <c r="K94" s="38">
        <v>1461.5833333333335</v>
      </c>
      <c r="L94" s="38">
        <v>1476.2166666666669</v>
      </c>
      <c r="M94" s="28">
        <v>1446.95</v>
      </c>
      <c r="N94" s="28">
        <v>1422.9</v>
      </c>
      <c r="O94" s="39">
        <v>59474800</v>
      </c>
      <c r="P94" s="40">
        <v>1.1723099089658786E-2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557.75</v>
      </c>
      <c r="F95" s="37">
        <v>552.91666666666663</v>
      </c>
      <c r="G95" s="38">
        <v>542.08333333333326</v>
      </c>
      <c r="H95" s="38">
        <v>526.41666666666663</v>
      </c>
      <c r="I95" s="38">
        <v>515.58333333333326</v>
      </c>
      <c r="J95" s="38">
        <v>568.58333333333326</v>
      </c>
      <c r="K95" s="38">
        <v>579.41666666666652</v>
      </c>
      <c r="L95" s="38">
        <v>595.08333333333326</v>
      </c>
      <c r="M95" s="28">
        <v>563.75</v>
      </c>
      <c r="N95" s="28">
        <v>537.25</v>
      </c>
      <c r="O95" s="39">
        <v>32452200</v>
      </c>
      <c r="P95" s="40">
        <v>4.7135656988712998E-2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2832</v>
      </c>
      <c r="F96" s="37">
        <v>2832.6166666666668</v>
      </c>
      <c r="G96" s="38">
        <v>2801.4333333333334</v>
      </c>
      <c r="H96" s="38">
        <v>2770.8666666666668</v>
      </c>
      <c r="I96" s="38">
        <v>2739.6833333333334</v>
      </c>
      <c r="J96" s="38">
        <v>2863.1833333333334</v>
      </c>
      <c r="K96" s="38">
        <v>2894.3666666666668</v>
      </c>
      <c r="L96" s="38">
        <v>2924.9333333333334</v>
      </c>
      <c r="M96" s="28">
        <v>2863.8</v>
      </c>
      <c r="N96" s="28">
        <v>2802.05</v>
      </c>
      <c r="O96" s="39">
        <v>3701100</v>
      </c>
      <c r="P96" s="40">
        <v>6.8554639680078345E-3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412.3</v>
      </c>
      <c r="F97" s="37">
        <v>405.90000000000003</v>
      </c>
      <c r="G97" s="38">
        <v>397.95000000000005</v>
      </c>
      <c r="H97" s="38">
        <v>383.6</v>
      </c>
      <c r="I97" s="38">
        <v>375.65000000000003</v>
      </c>
      <c r="J97" s="38">
        <v>420.25000000000006</v>
      </c>
      <c r="K97" s="38">
        <v>428.2</v>
      </c>
      <c r="L97" s="38">
        <v>442.55000000000007</v>
      </c>
      <c r="M97" s="28">
        <v>413.85</v>
      </c>
      <c r="N97" s="28">
        <v>391.55</v>
      </c>
      <c r="O97" s="39">
        <v>30909475</v>
      </c>
      <c r="P97" s="40">
        <v>-1.3909656779218974E-4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44798</v>
      </c>
      <c r="E98" s="37">
        <v>103.4</v>
      </c>
      <c r="F98" s="37">
        <v>102.53333333333335</v>
      </c>
      <c r="G98" s="38">
        <v>101.16666666666669</v>
      </c>
      <c r="H98" s="38">
        <v>98.933333333333337</v>
      </c>
      <c r="I98" s="38">
        <v>97.566666666666677</v>
      </c>
      <c r="J98" s="38">
        <v>104.76666666666669</v>
      </c>
      <c r="K98" s="38">
        <v>106.13333333333334</v>
      </c>
      <c r="L98" s="38">
        <v>108.3666666666667</v>
      </c>
      <c r="M98" s="28">
        <v>103.9</v>
      </c>
      <c r="N98" s="28">
        <v>100.3</v>
      </c>
      <c r="O98" s="39">
        <v>12095900</v>
      </c>
      <c r="P98" s="40">
        <v>8.2437275985663087E-3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241.6</v>
      </c>
      <c r="F99" s="37">
        <v>239.95000000000002</v>
      </c>
      <c r="G99" s="38">
        <v>236.40000000000003</v>
      </c>
      <c r="H99" s="38">
        <v>231.20000000000002</v>
      </c>
      <c r="I99" s="38">
        <v>227.65000000000003</v>
      </c>
      <c r="J99" s="38">
        <v>245.15000000000003</v>
      </c>
      <c r="K99" s="38">
        <v>248.70000000000005</v>
      </c>
      <c r="L99" s="38">
        <v>253.90000000000003</v>
      </c>
      <c r="M99" s="28">
        <v>243.5</v>
      </c>
      <c r="N99" s="28">
        <v>234.75</v>
      </c>
      <c r="O99" s="39">
        <v>22809600</v>
      </c>
      <c r="P99" s="40">
        <v>-2.0082693443591259E-3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2645.15</v>
      </c>
      <c r="F100" s="37">
        <v>2636</v>
      </c>
      <c r="G100" s="38">
        <v>2618.5</v>
      </c>
      <c r="H100" s="38">
        <v>2591.85</v>
      </c>
      <c r="I100" s="38">
        <v>2574.35</v>
      </c>
      <c r="J100" s="38">
        <v>2662.65</v>
      </c>
      <c r="K100" s="38">
        <v>2680.15</v>
      </c>
      <c r="L100" s="38">
        <v>2706.8</v>
      </c>
      <c r="M100" s="28">
        <v>2653.5</v>
      </c>
      <c r="N100" s="28">
        <v>2609.35</v>
      </c>
      <c r="O100" s="39">
        <v>10251900</v>
      </c>
      <c r="P100" s="40">
        <v>-4.6892293353527114E-3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44798</v>
      </c>
      <c r="E101" s="37">
        <v>40113.599999999999</v>
      </c>
      <c r="F101" s="37">
        <v>39826.65</v>
      </c>
      <c r="G101" s="38">
        <v>39162</v>
      </c>
      <c r="H101" s="38">
        <v>38210.400000000001</v>
      </c>
      <c r="I101" s="38">
        <v>37545.75</v>
      </c>
      <c r="J101" s="38">
        <v>40778.25</v>
      </c>
      <c r="K101" s="38">
        <v>41442.900000000009</v>
      </c>
      <c r="L101" s="38">
        <v>42394.5</v>
      </c>
      <c r="M101" s="28">
        <v>40491.300000000003</v>
      </c>
      <c r="N101" s="28">
        <v>38875.050000000003</v>
      </c>
      <c r="O101" s="39">
        <v>16050</v>
      </c>
      <c r="P101" s="40">
        <v>3.7827352085354024E-2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110.8</v>
      </c>
      <c r="F102" s="37">
        <v>112.53333333333332</v>
      </c>
      <c r="G102" s="38">
        <v>107.46666666666664</v>
      </c>
      <c r="H102" s="38">
        <v>104.13333333333333</v>
      </c>
      <c r="I102" s="38">
        <v>99.066666666666649</v>
      </c>
      <c r="J102" s="38">
        <v>115.86666666666663</v>
      </c>
      <c r="K102" s="38">
        <v>120.93333333333332</v>
      </c>
      <c r="L102" s="38">
        <v>124.26666666666662</v>
      </c>
      <c r="M102" s="28">
        <v>117.6</v>
      </c>
      <c r="N102" s="28">
        <v>109.2</v>
      </c>
      <c r="O102" s="39">
        <v>25236000</v>
      </c>
      <c r="P102" s="40">
        <v>0.18146067415730338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816.6</v>
      </c>
      <c r="F103" s="37">
        <v>814.7833333333333</v>
      </c>
      <c r="G103" s="38">
        <v>808.31666666666661</v>
      </c>
      <c r="H103" s="38">
        <v>800.0333333333333</v>
      </c>
      <c r="I103" s="38">
        <v>793.56666666666661</v>
      </c>
      <c r="J103" s="38">
        <v>823.06666666666661</v>
      </c>
      <c r="K103" s="38">
        <v>829.5333333333333</v>
      </c>
      <c r="L103" s="38">
        <v>837.81666666666661</v>
      </c>
      <c r="M103" s="28">
        <v>821.25</v>
      </c>
      <c r="N103" s="28">
        <v>806.5</v>
      </c>
      <c r="O103" s="39">
        <v>64453125</v>
      </c>
      <c r="P103" s="40">
        <v>-1.5003467187795499E-2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1226.3</v>
      </c>
      <c r="F104" s="37">
        <v>1219.2</v>
      </c>
      <c r="G104" s="38">
        <v>1206.7</v>
      </c>
      <c r="H104" s="38">
        <v>1187.0999999999999</v>
      </c>
      <c r="I104" s="38">
        <v>1174.5999999999999</v>
      </c>
      <c r="J104" s="38">
        <v>1238.8000000000002</v>
      </c>
      <c r="K104" s="38">
        <v>1251.3000000000002</v>
      </c>
      <c r="L104" s="38">
        <v>1270.9000000000003</v>
      </c>
      <c r="M104" s="28">
        <v>1231.7</v>
      </c>
      <c r="N104" s="28">
        <v>1199.5999999999999</v>
      </c>
      <c r="O104" s="39">
        <v>3289925</v>
      </c>
      <c r="P104" s="40">
        <v>-1.601627049701284E-2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557.1</v>
      </c>
      <c r="F105" s="37">
        <v>551.63333333333333</v>
      </c>
      <c r="G105" s="38">
        <v>542.41666666666663</v>
      </c>
      <c r="H105" s="38">
        <v>527.73333333333335</v>
      </c>
      <c r="I105" s="38">
        <v>518.51666666666665</v>
      </c>
      <c r="J105" s="38">
        <v>566.31666666666661</v>
      </c>
      <c r="K105" s="38">
        <v>575.5333333333333</v>
      </c>
      <c r="L105" s="38">
        <v>590.21666666666658</v>
      </c>
      <c r="M105" s="28">
        <v>560.85</v>
      </c>
      <c r="N105" s="28">
        <v>536.95000000000005</v>
      </c>
      <c r="O105" s="39">
        <v>6480000</v>
      </c>
      <c r="P105" s="40">
        <v>3.6219716958503241E-2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8.85</v>
      </c>
      <c r="F106" s="37">
        <v>8.8166666666666664</v>
      </c>
      <c r="G106" s="38">
        <v>8.7333333333333325</v>
      </c>
      <c r="H106" s="38">
        <v>8.6166666666666654</v>
      </c>
      <c r="I106" s="38">
        <v>8.5333333333333314</v>
      </c>
      <c r="J106" s="38">
        <v>8.9333333333333336</v>
      </c>
      <c r="K106" s="38">
        <v>9.0166666666666693</v>
      </c>
      <c r="L106" s="38">
        <v>9.1333333333333346</v>
      </c>
      <c r="M106" s="28">
        <v>8.9</v>
      </c>
      <c r="N106" s="28">
        <v>8.6999999999999993</v>
      </c>
      <c r="O106" s="39">
        <v>558390000</v>
      </c>
      <c r="P106" s="40">
        <v>-2.9562043795620437E-2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44798</v>
      </c>
      <c r="E107" s="37">
        <v>55</v>
      </c>
      <c r="F107" s="37">
        <v>54.983333333333327</v>
      </c>
      <c r="G107" s="38">
        <v>54.516666666666652</v>
      </c>
      <c r="H107" s="38">
        <v>54.033333333333324</v>
      </c>
      <c r="I107" s="38">
        <v>53.566666666666649</v>
      </c>
      <c r="J107" s="38">
        <v>55.466666666666654</v>
      </c>
      <c r="K107" s="38">
        <v>55.933333333333337</v>
      </c>
      <c r="L107" s="38">
        <v>56.416666666666657</v>
      </c>
      <c r="M107" s="28">
        <v>55.45</v>
      </c>
      <c r="N107" s="28">
        <v>54.5</v>
      </c>
      <c r="O107" s="39">
        <v>100770000</v>
      </c>
      <c r="P107" s="40">
        <v>2.6865671641791043E-3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37.700000000000003</v>
      </c>
      <c r="F108" s="37">
        <v>37.533333333333331</v>
      </c>
      <c r="G108" s="38">
        <v>37.016666666666666</v>
      </c>
      <c r="H108" s="38">
        <v>36.333333333333336</v>
      </c>
      <c r="I108" s="38">
        <v>35.81666666666667</v>
      </c>
      <c r="J108" s="38">
        <v>38.216666666666661</v>
      </c>
      <c r="K108" s="38">
        <v>38.733333333333327</v>
      </c>
      <c r="L108" s="38">
        <v>39.416666666666657</v>
      </c>
      <c r="M108" s="28">
        <v>38.049999999999997</v>
      </c>
      <c r="N108" s="28">
        <v>36.85</v>
      </c>
      <c r="O108" s="39">
        <v>252090000</v>
      </c>
      <c r="P108" s="40">
        <v>-3.4392789373814043E-3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44798</v>
      </c>
      <c r="E109" s="37">
        <v>159.75</v>
      </c>
      <c r="F109" s="37">
        <v>158.71666666666667</v>
      </c>
      <c r="G109" s="38">
        <v>156.78333333333333</v>
      </c>
      <c r="H109" s="38">
        <v>153.81666666666666</v>
      </c>
      <c r="I109" s="38">
        <v>151.88333333333333</v>
      </c>
      <c r="J109" s="38">
        <v>161.68333333333334</v>
      </c>
      <c r="K109" s="38">
        <v>163.61666666666667</v>
      </c>
      <c r="L109" s="38">
        <v>166.58333333333334</v>
      </c>
      <c r="M109" s="28">
        <v>160.65</v>
      </c>
      <c r="N109" s="28">
        <v>155.75</v>
      </c>
      <c r="O109" s="39">
        <v>56295000</v>
      </c>
      <c r="P109" s="40">
        <v>8.8031718298501437E-3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348.3</v>
      </c>
      <c r="F110" s="37">
        <v>348.25</v>
      </c>
      <c r="G110" s="38">
        <v>345.5</v>
      </c>
      <c r="H110" s="38">
        <v>342.7</v>
      </c>
      <c r="I110" s="38">
        <v>339.95</v>
      </c>
      <c r="J110" s="38">
        <v>351.05</v>
      </c>
      <c r="K110" s="38">
        <v>353.8</v>
      </c>
      <c r="L110" s="38">
        <v>356.6</v>
      </c>
      <c r="M110" s="28">
        <v>351</v>
      </c>
      <c r="N110" s="28">
        <v>345.45</v>
      </c>
      <c r="O110" s="39">
        <v>13255000</v>
      </c>
      <c r="P110" s="40">
        <v>6.1674008810572688E-2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264.7</v>
      </c>
      <c r="F111" s="37">
        <v>265.81666666666666</v>
      </c>
      <c r="G111" s="38">
        <v>262.43333333333334</v>
      </c>
      <c r="H111" s="38">
        <v>260.16666666666669</v>
      </c>
      <c r="I111" s="38">
        <v>256.78333333333336</v>
      </c>
      <c r="J111" s="38">
        <v>268.08333333333331</v>
      </c>
      <c r="K111" s="38">
        <v>271.46666666666664</v>
      </c>
      <c r="L111" s="38">
        <v>273.73333333333329</v>
      </c>
      <c r="M111" s="28">
        <v>269.2</v>
      </c>
      <c r="N111" s="28">
        <v>263.55</v>
      </c>
      <c r="O111" s="39">
        <v>23544788</v>
      </c>
      <c r="P111" s="40">
        <v>3.2087447108603666E-2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44798</v>
      </c>
      <c r="E112" s="37">
        <v>197.6</v>
      </c>
      <c r="F112" s="37">
        <v>194.43333333333331</v>
      </c>
      <c r="G112" s="38">
        <v>190.41666666666663</v>
      </c>
      <c r="H112" s="38">
        <v>183.23333333333332</v>
      </c>
      <c r="I112" s="38">
        <v>179.21666666666664</v>
      </c>
      <c r="J112" s="38">
        <v>201.61666666666662</v>
      </c>
      <c r="K112" s="38">
        <v>205.63333333333333</v>
      </c>
      <c r="L112" s="38">
        <v>212.81666666666661</v>
      </c>
      <c r="M112" s="28">
        <v>198.45</v>
      </c>
      <c r="N112" s="28">
        <v>187.25</v>
      </c>
      <c r="O112" s="39">
        <v>10817000</v>
      </c>
      <c r="P112" s="40">
        <v>4.4817927170868348E-2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4266.6499999999996</v>
      </c>
      <c r="F113" s="37">
        <v>4243.5499999999993</v>
      </c>
      <c r="G113" s="38">
        <v>4173.1499999999987</v>
      </c>
      <c r="H113" s="38">
        <v>4079.6499999999996</v>
      </c>
      <c r="I113" s="38">
        <v>4009.2499999999991</v>
      </c>
      <c r="J113" s="38">
        <v>4337.0499999999984</v>
      </c>
      <c r="K113" s="38">
        <v>4407.45</v>
      </c>
      <c r="L113" s="38">
        <v>4500.949999999998</v>
      </c>
      <c r="M113" s="28">
        <v>4313.95</v>
      </c>
      <c r="N113" s="28">
        <v>4150.05</v>
      </c>
      <c r="O113" s="39">
        <v>260850</v>
      </c>
      <c r="P113" s="40">
        <v>1.7281105990783411E-3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1880.1</v>
      </c>
      <c r="F114" s="37">
        <v>1877.5833333333333</v>
      </c>
      <c r="G114" s="38">
        <v>1855.2666666666664</v>
      </c>
      <c r="H114" s="38">
        <v>1830.4333333333332</v>
      </c>
      <c r="I114" s="38">
        <v>1808.1166666666663</v>
      </c>
      <c r="J114" s="38">
        <v>1902.4166666666665</v>
      </c>
      <c r="K114" s="38">
        <v>1924.7333333333336</v>
      </c>
      <c r="L114" s="38">
        <v>1949.5666666666666</v>
      </c>
      <c r="M114" s="28">
        <v>1899.9</v>
      </c>
      <c r="N114" s="28">
        <v>1852.75</v>
      </c>
      <c r="O114" s="39">
        <v>2853000</v>
      </c>
      <c r="P114" s="40">
        <v>2.4243701907873932E-3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1037.95</v>
      </c>
      <c r="F115" s="37">
        <v>1032.1499999999999</v>
      </c>
      <c r="G115" s="38">
        <v>1018.7999999999997</v>
      </c>
      <c r="H115" s="38">
        <v>999.64999999999986</v>
      </c>
      <c r="I115" s="38">
        <v>986.29999999999973</v>
      </c>
      <c r="J115" s="38">
        <v>1051.2999999999997</v>
      </c>
      <c r="K115" s="38">
        <v>1064.6499999999996</v>
      </c>
      <c r="L115" s="38">
        <v>1083.7999999999997</v>
      </c>
      <c r="M115" s="28">
        <v>1045.5</v>
      </c>
      <c r="N115" s="28">
        <v>1013</v>
      </c>
      <c r="O115" s="39">
        <v>26711100</v>
      </c>
      <c r="P115" s="40">
        <v>-1.8843598135475554E-2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223</v>
      </c>
      <c r="F116" s="37">
        <v>222.65</v>
      </c>
      <c r="G116" s="38">
        <v>221.3</v>
      </c>
      <c r="H116" s="38">
        <v>219.6</v>
      </c>
      <c r="I116" s="38">
        <v>218.25</v>
      </c>
      <c r="J116" s="38">
        <v>224.35000000000002</v>
      </c>
      <c r="K116" s="38">
        <v>225.7</v>
      </c>
      <c r="L116" s="38">
        <v>227.40000000000003</v>
      </c>
      <c r="M116" s="28">
        <v>224</v>
      </c>
      <c r="N116" s="28">
        <v>220.95</v>
      </c>
      <c r="O116" s="39">
        <v>11401600</v>
      </c>
      <c r="P116" s="40">
        <v>1.1677018633540372E-2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1554.5</v>
      </c>
      <c r="F117" s="37">
        <v>1550.7</v>
      </c>
      <c r="G117" s="38">
        <v>1537.65</v>
      </c>
      <c r="H117" s="38">
        <v>1520.8</v>
      </c>
      <c r="I117" s="38">
        <v>1507.75</v>
      </c>
      <c r="J117" s="38">
        <v>1567.5500000000002</v>
      </c>
      <c r="K117" s="38">
        <v>1580.6</v>
      </c>
      <c r="L117" s="38">
        <v>1597.4500000000003</v>
      </c>
      <c r="M117" s="28">
        <v>1563.75</v>
      </c>
      <c r="N117" s="28">
        <v>1533.85</v>
      </c>
      <c r="O117" s="39">
        <v>36591600</v>
      </c>
      <c r="P117" s="40">
        <v>-4.0906975414989428E-3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44798</v>
      </c>
      <c r="E118" s="37">
        <v>634.85</v>
      </c>
      <c r="F118" s="37">
        <v>638.33333333333337</v>
      </c>
      <c r="G118" s="38">
        <v>623.51666666666677</v>
      </c>
      <c r="H118" s="38">
        <v>612.18333333333339</v>
      </c>
      <c r="I118" s="38">
        <v>597.36666666666679</v>
      </c>
      <c r="J118" s="38">
        <v>649.66666666666674</v>
      </c>
      <c r="K118" s="38">
        <v>664.48333333333335</v>
      </c>
      <c r="L118" s="38">
        <v>675.81666666666672</v>
      </c>
      <c r="M118" s="28">
        <v>653.15</v>
      </c>
      <c r="N118" s="28">
        <v>627</v>
      </c>
      <c r="O118" s="39">
        <v>1490250</v>
      </c>
      <c r="P118" s="40">
        <v>0.24733207784055242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70.95</v>
      </c>
      <c r="F119" s="37">
        <v>70.866666666666674</v>
      </c>
      <c r="G119" s="38">
        <v>70.333333333333343</v>
      </c>
      <c r="H119" s="38">
        <v>69.716666666666669</v>
      </c>
      <c r="I119" s="38">
        <v>69.183333333333337</v>
      </c>
      <c r="J119" s="38">
        <v>71.483333333333348</v>
      </c>
      <c r="K119" s="38">
        <v>72.01666666666668</v>
      </c>
      <c r="L119" s="38">
        <v>72.633333333333354</v>
      </c>
      <c r="M119" s="28">
        <v>71.400000000000006</v>
      </c>
      <c r="N119" s="28">
        <v>70.25</v>
      </c>
      <c r="O119" s="39">
        <v>61181250</v>
      </c>
      <c r="P119" s="40">
        <v>4.6429715017611275E-3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997.2</v>
      </c>
      <c r="F120" s="37">
        <v>998.93333333333339</v>
      </c>
      <c r="G120" s="38">
        <v>986.31666666666683</v>
      </c>
      <c r="H120" s="38">
        <v>975.43333333333339</v>
      </c>
      <c r="I120" s="38">
        <v>962.81666666666683</v>
      </c>
      <c r="J120" s="38">
        <v>1009.8166666666668</v>
      </c>
      <c r="K120" s="38">
        <v>1022.4333333333334</v>
      </c>
      <c r="L120" s="38">
        <v>1033.3166666666668</v>
      </c>
      <c r="M120" s="28">
        <v>1011.55</v>
      </c>
      <c r="N120" s="28">
        <v>988.05</v>
      </c>
      <c r="O120" s="39">
        <v>837200</v>
      </c>
      <c r="P120" s="40">
        <v>1.098901098901099E-2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638.85</v>
      </c>
      <c r="F121" s="37">
        <v>625.80000000000007</v>
      </c>
      <c r="G121" s="38">
        <v>610.45000000000016</v>
      </c>
      <c r="H121" s="38">
        <v>582.05000000000007</v>
      </c>
      <c r="I121" s="38">
        <v>566.70000000000016</v>
      </c>
      <c r="J121" s="38">
        <v>654.20000000000016</v>
      </c>
      <c r="K121" s="38">
        <v>669.55000000000007</v>
      </c>
      <c r="L121" s="38">
        <v>697.95000000000016</v>
      </c>
      <c r="M121" s="28">
        <v>641.15</v>
      </c>
      <c r="N121" s="28">
        <v>597.4</v>
      </c>
      <c r="O121" s="39">
        <v>13163500</v>
      </c>
      <c r="P121" s="40">
        <v>5.2690504513330065E-2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305.2</v>
      </c>
      <c r="F122" s="37">
        <v>304.93333333333334</v>
      </c>
      <c r="G122" s="38">
        <v>302.7166666666667</v>
      </c>
      <c r="H122" s="38">
        <v>300.23333333333335</v>
      </c>
      <c r="I122" s="38">
        <v>298.01666666666671</v>
      </c>
      <c r="J122" s="38">
        <v>307.41666666666669</v>
      </c>
      <c r="K122" s="38">
        <v>309.63333333333327</v>
      </c>
      <c r="L122" s="38">
        <v>312.11666666666667</v>
      </c>
      <c r="M122" s="28">
        <v>307.14999999999998</v>
      </c>
      <c r="N122" s="28">
        <v>302.45</v>
      </c>
      <c r="O122" s="39">
        <v>84022400</v>
      </c>
      <c r="P122" s="40">
        <v>6.5668249523113759E-2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391.35</v>
      </c>
      <c r="F123" s="37">
        <v>389.4666666666667</v>
      </c>
      <c r="G123" s="38">
        <v>382.33333333333337</v>
      </c>
      <c r="H123" s="38">
        <v>373.31666666666666</v>
      </c>
      <c r="I123" s="38">
        <v>366.18333333333334</v>
      </c>
      <c r="J123" s="38">
        <v>398.48333333333341</v>
      </c>
      <c r="K123" s="38">
        <v>405.61666666666673</v>
      </c>
      <c r="L123" s="38">
        <v>414.63333333333344</v>
      </c>
      <c r="M123" s="28">
        <v>396.6</v>
      </c>
      <c r="N123" s="28">
        <v>380.45</v>
      </c>
      <c r="O123" s="39">
        <v>34466250</v>
      </c>
      <c r="P123" s="40">
        <v>1.315451038030498E-2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44798</v>
      </c>
      <c r="E124" s="37">
        <v>2505.85</v>
      </c>
      <c r="F124" s="37">
        <v>2487.6166666666668</v>
      </c>
      <c r="G124" s="38">
        <v>2458.3833333333337</v>
      </c>
      <c r="H124" s="38">
        <v>2410.916666666667</v>
      </c>
      <c r="I124" s="38">
        <v>2381.6833333333338</v>
      </c>
      <c r="J124" s="38">
        <v>2535.0833333333335</v>
      </c>
      <c r="K124" s="38">
        <v>2564.3166666666671</v>
      </c>
      <c r="L124" s="38">
        <v>2611.7833333333333</v>
      </c>
      <c r="M124" s="28">
        <v>2516.85</v>
      </c>
      <c r="N124" s="28">
        <v>2440.15</v>
      </c>
      <c r="O124" s="39">
        <v>421000</v>
      </c>
      <c r="P124" s="40">
        <v>2.4954351795496044E-2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633.04999999999995</v>
      </c>
      <c r="F125" s="37">
        <v>632.21666666666658</v>
      </c>
      <c r="G125" s="38">
        <v>623.78333333333319</v>
      </c>
      <c r="H125" s="38">
        <v>614.51666666666665</v>
      </c>
      <c r="I125" s="38">
        <v>606.08333333333326</v>
      </c>
      <c r="J125" s="38">
        <v>641.48333333333312</v>
      </c>
      <c r="K125" s="38">
        <v>649.91666666666652</v>
      </c>
      <c r="L125" s="38">
        <v>659.18333333333305</v>
      </c>
      <c r="M125" s="28">
        <v>640.65</v>
      </c>
      <c r="N125" s="28">
        <v>622.95000000000005</v>
      </c>
      <c r="O125" s="39">
        <v>45627300</v>
      </c>
      <c r="P125" s="40">
        <v>-2.9127886935539467E-2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553.29999999999995</v>
      </c>
      <c r="F126" s="37">
        <v>559.4666666666667</v>
      </c>
      <c r="G126" s="38">
        <v>541.23333333333335</v>
      </c>
      <c r="H126" s="38">
        <v>529.16666666666663</v>
      </c>
      <c r="I126" s="38">
        <v>510.93333333333328</v>
      </c>
      <c r="J126" s="38">
        <v>571.53333333333342</v>
      </c>
      <c r="K126" s="38">
        <v>589.76666666666677</v>
      </c>
      <c r="L126" s="38">
        <v>601.83333333333348</v>
      </c>
      <c r="M126" s="28">
        <v>577.70000000000005</v>
      </c>
      <c r="N126" s="28">
        <v>547.4</v>
      </c>
      <c r="O126" s="39">
        <v>11591250</v>
      </c>
      <c r="P126" s="40">
        <v>0.17424338356337848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1819.6</v>
      </c>
      <c r="F127" s="37">
        <v>1830.7</v>
      </c>
      <c r="G127" s="38">
        <v>1797.9</v>
      </c>
      <c r="H127" s="38">
        <v>1776.2</v>
      </c>
      <c r="I127" s="38">
        <v>1743.4</v>
      </c>
      <c r="J127" s="38">
        <v>1852.4</v>
      </c>
      <c r="K127" s="38">
        <v>1885.1999999999998</v>
      </c>
      <c r="L127" s="38">
        <v>1906.9</v>
      </c>
      <c r="M127" s="28">
        <v>1863.5</v>
      </c>
      <c r="N127" s="28">
        <v>1809</v>
      </c>
      <c r="O127" s="39">
        <v>14776000</v>
      </c>
      <c r="P127" s="40">
        <v>-6.7756506775650677E-3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75.7</v>
      </c>
      <c r="F128" s="37">
        <v>75.600000000000009</v>
      </c>
      <c r="G128" s="38">
        <v>74.65000000000002</v>
      </c>
      <c r="H128" s="38">
        <v>73.600000000000009</v>
      </c>
      <c r="I128" s="38">
        <v>72.65000000000002</v>
      </c>
      <c r="J128" s="38">
        <v>76.65000000000002</v>
      </c>
      <c r="K128" s="38">
        <v>77.600000000000009</v>
      </c>
      <c r="L128" s="38">
        <v>78.65000000000002</v>
      </c>
      <c r="M128" s="28">
        <v>76.55</v>
      </c>
      <c r="N128" s="28">
        <v>74.55</v>
      </c>
      <c r="O128" s="39">
        <v>51330848</v>
      </c>
      <c r="P128" s="40">
        <v>-2.5745257452574527E-2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2269.1</v>
      </c>
      <c r="F129" s="37">
        <v>2215.6166666666663</v>
      </c>
      <c r="G129" s="38">
        <v>2152.4333333333325</v>
      </c>
      <c r="H129" s="38">
        <v>2035.766666666666</v>
      </c>
      <c r="I129" s="38">
        <v>1972.5833333333321</v>
      </c>
      <c r="J129" s="38">
        <v>2332.2833333333328</v>
      </c>
      <c r="K129" s="38">
        <v>2395.4666666666662</v>
      </c>
      <c r="L129" s="38">
        <v>2512.1333333333332</v>
      </c>
      <c r="M129" s="28">
        <v>2278.8000000000002</v>
      </c>
      <c r="N129" s="28">
        <v>2098.9499999999998</v>
      </c>
      <c r="O129" s="39">
        <v>1174000</v>
      </c>
      <c r="P129" s="40">
        <v>4.2860315345325341E-2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524.79999999999995</v>
      </c>
      <c r="F130" s="37">
        <v>525</v>
      </c>
      <c r="G130" s="38">
        <v>516.75</v>
      </c>
      <c r="H130" s="38">
        <v>508.70000000000005</v>
      </c>
      <c r="I130" s="38">
        <v>500.45000000000005</v>
      </c>
      <c r="J130" s="38">
        <v>533.04999999999995</v>
      </c>
      <c r="K130" s="38">
        <v>541.29999999999995</v>
      </c>
      <c r="L130" s="38">
        <v>549.34999999999991</v>
      </c>
      <c r="M130" s="28">
        <v>533.25</v>
      </c>
      <c r="N130" s="28">
        <v>516.95000000000005</v>
      </c>
      <c r="O130" s="39">
        <v>6289200</v>
      </c>
      <c r="P130" s="40">
        <v>-5.0156313714829412E-2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383.75</v>
      </c>
      <c r="F131" s="37">
        <v>383.41666666666669</v>
      </c>
      <c r="G131" s="38">
        <v>377.33333333333337</v>
      </c>
      <c r="H131" s="38">
        <v>370.91666666666669</v>
      </c>
      <c r="I131" s="38">
        <v>364.83333333333337</v>
      </c>
      <c r="J131" s="38">
        <v>389.83333333333337</v>
      </c>
      <c r="K131" s="38">
        <v>395.91666666666674</v>
      </c>
      <c r="L131" s="38">
        <v>402.33333333333337</v>
      </c>
      <c r="M131" s="28">
        <v>389.5</v>
      </c>
      <c r="N131" s="28">
        <v>377</v>
      </c>
      <c r="O131" s="39">
        <v>13896000</v>
      </c>
      <c r="P131" s="40">
        <v>-2.5115756980496704E-2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1816.2</v>
      </c>
      <c r="F132" s="37">
        <v>1820.3333333333333</v>
      </c>
      <c r="G132" s="38">
        <v>1800.4166666666665</v>
      </c>
      <c r="H132" s="38">
        <v>1784.6333333333332</v>
      </c>
      <c r="I132" s="38">
        <v>1764.7166666666665</v>
      </c>
      <c r="J132" s="38">
        <v>1836.1166666666666</v>
      </c>
      <c r="K132" s="38">
        <v>1856.0333333333331</v>
      </c>
      <c r="L132" s="38">
        <v>1871.8166666666666</v>
      </c>
      <c r="M132" s="28">
        <v>1840.25</v>
      </c>
      <c r="N132" s="28">
        <v>1804.55</v>
      </c>
      <c r="O132" s="39">
        <v>9679200</v>
      </c>
      <c r="P132" s="40">
        <v>1.4559290588346279E-2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4765.25</v>
      </c>
      <c r="F133" s="37">
        <v>4776.666666666667</v>
      </c>
      <c r="G133" s="38">
        <v>4688.4833333333336</v>
      </c>
      <c r="H133" s="38">
        <v>4611.7166666666662</v>
      </c>
      <c r="I133" s="38">
        <v>4523.5333333333328</v>
      </c>
      <c r="J133" s="38">
        <v>4853.4333333333343</v>
      </c>
      <c r="K133" s="38">
        <v>4941.6166666666668</v>
      </c>
      <c r="L133" s="38">
        <v>5018.383333333335</v>
      </c>
      <c r="M133" s="28">
        <v>4864.8500000000004</v>
      </c>
      <c r="N133" s="28">
        <v>4699.8999999999996</v>
      </c>
      <c r="O133" s="39">
        <v>1283700</v>
      </c>
      <c r="P133" s="40">
        <v>4.0865969350522988E-2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3534.8</v>
      </c>
      <c r="F134" s="37">
        <v>3527.1333333333332</v>
      </c>
      <c r="G134" s="38">
        <v>3447.7666666666664</v>
      </c>
      <c r="H134" s="38">
        <v>3360.7333333333331</v>
      </c>
      <c r="I134" s="38">
        <v>3281.3666666666663</v>
      </c>
      <c r="J134" s="38">
        <v>3614.1666666666665</v>
      </c>
      <c r="K134" s="38">
        <v>3693.5333333333333</v>
      </c>
      <c r="L134" s="38">
        <v>3780.5666666666666</v>
      </c>
      <c r="M134" s="28">
        <v>3606.5</v>
      </c>
      <c r="N134" s="28">
        <v>3440.1</v>
      </c>
      <c r="O134" s="39">
        <v>1300000</v>
      </c>
      <c r="P134" s="40">
        <v>5.1439663539307665E-2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647.4</v>
      </c>
      <c r="F135" s="37">
        <v>643.65</v>
      </c>
      <c r="G135" s="38">
        <v>635.29999999999995</v>
      </c>
      <c r="H135" s="38">
        <v>623.19999999999993</v>
      </c>
      <c r="I135" s="38">
        <v>614.84999999999991</v>
      </c>
      <c r="J135" s="38">
        <v>655.75</v>
      </c>
      <c r="K135" s="38">
        <v>664.10000000000014</v>
      </c>
      <c r="L135" s="38">
        <v>676.2</v>
      </c>
      <c r="M135" s="28">
        <v>652</v>
      </c>
      <c r="N135" s="28">
        <v>631.54999999999995</v>
      </c>
      <c r="O135" s="39">
        <v>8262850</v>
      </c>
      <c r="P135" s="40">
        <v>8.1072064056939508E-2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1169.75</v>
      </c>
      <c r="F136" s="37">
        <v>1172.3500000000001</v>
      </c>
      <c r="G136" s="38">
        <v>1155.2000000000003</v>
      </c>
      <c r="H136" s="38">
        <v>1140.6500000000001</v>
      </c>
      <c r="I136" s="38">
        <v>1123.5000000000002</v>
      </c>
      <c r="J136" s="38">
        <v>1186.9000000000003</v>
      </c>
      <c r="K136" s="38">
        <v>1204.0500000000004</v>
      </c>
      <c r="L136" s="38">
        <v>1218.6000000000004</v>
      </c>
      <c r="M136" s="28">
        <v>1189.5</v>
      </c>
      <c r="N136" s="28">
        <v>1157.8</v>
      </c>
      <c r="O136" s="39">
        <v>11349800</v>
      </c>
      <c r="P136" s="40">
        <v>4.6537145807784161E-2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187.5</v>
      </c>
      <c r="F137" s="37">
        <v>190.68333333333331</v>
      </c>
      <c r="G137" s="38">
        <v>183.76666666666662</v>
      </c>
      <c r="H137" s="38">
        <v>180.0333333333333</v>
      </c>
      <c r="I137" s="38">
        <v>173.11666666666662</v>
      </c>
      <c r="J137" s="38">
        <v>194.41666666666663</v>
      </c>
      <c r="K137" s="38">
        <v>201.33333333333331</v>
      </c>
      <c r="L137" s="38">
        <v>205.06666666666663</v>
      </c>
      <c r="M137" s="28">
        <v>197.6</v>
      </c>
      <c r="N137" s="28">
        <v>186.95</v>
      </c>
      <c r="O137" s="39">
        <v>27096000</v>
      </c>
      <c r="P137" s="40">
        <v>9.4345718901453962E-2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98.2</v>
      </c>
      <c r="F138" s="37">
        <v>98.116666666666674</v>
      </c>
      <c r="G138" s="38">
        <v>96.333333333333343</v>
      </c>
      <c r="H138" s="38">
        <v>94.466666666666669</v>
      </c>
      <c r="I138" s="38">
        <v>92.683333333333337</v>
      </c>
      <c r="J138" s="38">
        <v>99.983333333333348</v>
      </c>
      <c r="K138" s="38">
        <v>101.76666666666668</v>
      </c>
      <c r="L138" s="38">
        <v>103.63333333333335</v>
      </c>
      <c r="M138" s="28">
        <v>99.9</v>
      </c>
      <c r="N138" s="28">
        <v>96.25</v>
      </c>
      <c r="O138" s="39">
        <v>29766000</v>
      </c>
      <c r="P138" s="40">
        <v>2.9680365296803651E-2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521.95000000000005</v>
      </c>
      <c r="F139" s="37">
        <v>520</v>
      </c>
      <c r="G139" s="38">
        <v>516.5</v>
      </c>
      <c r="H139" s="38">
        <v>511.04999999999995</v>
      </c>
      <c r="I139" s="38">
        <v>507.54999999999995</v>
      </c>
      <c r="J139" s="38">
        <v>525.45000000000005</v>
      </c>
      <c r="K139" s="38">
        <v>528.95000000000005</v>
      </c>
      <c r="L139" s="38">
        <v>534.40000000000009</v>
      </c>
      <c r="M139" s="28">
        <v>523.5</v>
      </c>
      <c r="N139" s="28">
        <v>514.54999999999995</v>
      </c>
      <c r="O139" s="39">
        <v>9630000</v>
      </c>
      <c r="P139" s="40">
        <v>-4.836309523809524E-3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8772.15</v>
      </c>
      <c r="F140" s="37">
        <v>8807.1166666666668</v>
      </c>
      <c r="G140" s="38">
        <v>8682.4333333333343</v>
      </c>
      <c r="H140" s="38">
        <v>8592.7166666666672</v>
      </c>
      <c r="I140" s="38">
        <v>8468.0333333333347</v>
      </c>
      <c r="J140" s="38">
        <v>8896.8333333333339</v>
      </c>
      <c r="K140" s="38">
        <v>9021.5166666666646</v>
      </c>
      <c r="L140" s="38">
        <v>9111.2333333333336</v>
      </c>
      <c r="M140" s="28">
        <v>8931.7999999999993</v>
      </c>
      <c r="N140" s="28">
        <v>8717.4</v>
      </c>
      <c r="O140" s="39">
        <v>3984400</v>
      </c>
      <c r="P140" s="40">
        <v>3.8631979563109327E-2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783.85</v>
      </c>
      <c r="F141" s="37">
        <v>785.66666666666663</v>
      </c>
      <c r="G141" s="38">
        <v>776.7833333333333</v>
      </c>
      <c r="H141" s="38">
        <v>769.7166666666667</v>
      </c>
      <c r="I141" s="38">
        <v>760.83333333333337</v>
      </c>
      <c r="J141" s="38">
        <v>792.73333333333323</v>
      </c>
      <c r="K141" s="38">
        <v>801.61666666666667</v>
      </c>
      <c r="L141" s="38">
        <v>808.68333333333317</v>
      </c>
      <c r="M141" s="28">
        <v>794.55</v>
      </c>
      <c r="N141" s="28">
        <v>778.6</v>
      </c>
      <c r="O141" s="39">
        <v>15410000</v>
      </c>
      <c r="P141" s="40">
        <v>1.3482407102926669E-2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44798</v>
      </c>
      <c r="E142" s="37">
        <v>1392.55</v>
      </c>
      <c r="F142" s="37">
        <v>1393.4666666666665</v>
      </c>
      <c r="G142" s="38">
        <v>1376.083333333333</v>
      </c>
      <c r="H142" s="38">
        <v>1359.6166666666666</v>
      </c>
      <c r="I142" s="38">
        <v>1342.2333333333331</v>
      </c>
      <c r="J142" s="38">
        <v>1409.9333333333329</v>
      </c>
      <c r="K142" s="38">
        <v>1427.3166666666666</v>
      </c>
      <c r="L142" s="38">
        <v>1443.7833333333328</v>
      </c>
      <c r="M142" s="28">
        <v>1410.85</v>
      </c>
      <c r="N142" s="28">
        <v>1377</v>
      </c>
      <c r="O142" s="39">
        <v>2774800</v>
      </c>
      <c r="P142" s="40">
        <v>-1.5831894070236039E-3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1588.25</v>
      </c>
      <c r="F143" s="37">
        <v>1571.0333333333335</v>
      </c>
      <c r="G143" s="38">
        <v>1544.5166666666671</v>
      </c>
      <c r="H143" s="38">
        <v>1500.7833333333335</v>
      </c>
      <c r="I143" s="38">
        <v>1474.2666666666671</v>
      </c>
      <c r="J143" s="38">
        <v>1614.7666666666671</v>
      </c>
      <c r="K143" s="38">
        <v>1641.2833333333335</v>
      </c>
      <c r="L143" s="38">
        <v>1685.0166666666671</v>
      </c>
      <c r="M143" s="28">
        <v>1597.55</v>
      </c>
      <c r="N143" s="28">
        <v>1527.3</v>
      </c>
      <c r="O143" s="39">
        <v>794400</v>
      </c>
      <c r="P143" s="40">
        <v>1.924557351809084E-2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866.15</v>
      </c>
      <c r="F144" s="37">
        <v>860.71666666666658</v>
      </c>
      <c r="G144" s="38">
        <v>836.73333333333312</v>
      </c>
      <c r="H144" s="38">
        <v>807.31666666666649</v>
      </c>
      <c r="I144" s="38">
        <v>783.33333333333303</v>
      </c>
      <c r="J144" s="38">
        <v>890.13333333333321</v>
      </c>
      <c r="K144" s="38">
        <v>914.11666666666656</v>
      </c>
      <c r="L144" s="38">
        <v>943.5333333333333</v>
      </c>
      <c r="M144" s="28">
        <v>884.7</v>
      </c>
      <c r="N144" s="28">
        <v>831.3</v>
      </c>
      <c r="O144" s="39">
        <v>1569750</v>
      </c>
      <c r="P144" s="40">
        <v>0.18035190615835778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742.95</v>
      </c>
      <c r="F145" s="37">
        <v>742.83333333333337</v>
      </c>
      <c r="G145" s="38">
        <v>737.7166666666667</v>
      </c>
      <c r="H145" s="38">
        <v>732.48333333333335</v>
      </c>
      <c r="I145" s="38">
        <v>727.36666666666667</v>
      </c>
      <c r="J145" s="38">
        <v>748.06666666666672</v>
      </c>
      <c r="K145" s="38">
        <v>753.18333333333328</v>
      </c>
      <c r="L145" s="38">
        <v>758.41666666666674</v>
      </c>
      <c r="M145" s="28">
        <v>747.95</v>
      </c>
      <c r="N145" s="28">
        <v>737.6</v>
      </c>
      <c r="O145" s="39">
        <v>3391200</v>
      </c>
      <c r="P145" s="40">
        <v>-8.6529466791393818E-3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3425.65</v>
      </c>
      <c r="F146" s="37">
        <v>3424.8166666666671</v>
      </c>
      <c r="G146" s="38">
        <v>3360.6333333333341</v>
      </c>
      <c r="H146" s="38">
        <v>3295.6166666666672</v>
      </c>
      <c r="I146" s="38">
        <v>3231.4333333333343</v>
      </c>
      <c r="J146" s="38">
        <v>3489.8333333333339</v>
      </c>
      <c r="K146" s="38">
        <v>3554.0166666666673</v>
      </c>
      <c r="L146" s="38">
        <v>3619.0333333333338</v>
      </c>
      <c r="M146" s="28">
        <v>3489</v>
      </c>
      <c r="N146" s="28">
        <v>3359.8</v>
      </c>
      <c r="O146" s="39">
        <v>2694800</v>
      </c>
      <c r="P146" s="40">
        <v>-3.9180897464330599E-3</v>
      </c>
    </row>
    <row r="147" spans="1:16" ht="12.75" customHeight="1">
      <c r="A147" s="28">
        <v>137</v>
      </c>
      <c r="B147" s="29" t="s">
        <v>49</v>
      </c>
      <c r="C147" s="30" t="s">
        <v>839</v>
      </c>
      <c r="D147" s="31">
        <v>44798</v>
      </c>
      <c r="E147" s="37">
        <v>127.05</v>
      </c>
      <c r="F147" s="37">
        <v>127.91666666666667</v>
      </c>
      <c r="G147" s="38">
        <v>125.73333333333335</v>
      </c>
      <c r="H147" s="38">
        <v>124.41666666666667</v>
      </c>
      <c r="I147" s="38">
        <v>122.23333333333335</v>
      </c>
      <c r="J147" s="38">
        <v>129.23333333333335</v>
      </c>
      <c r="K147" s="38">
        <v>131.41666666666666</v>
      </c>
      <c r="L147" s="38">
        <v>132.73333333333335</v>
      </c>
      <c r="M147" s="28">
        <v>130.1</v>
      </c>
      <c r="N147" s="28">
        <v>126.6</v>
      </c>
      <c r="O147" s="39">
        <v>40104000</v>
      </c>
      <c r="P147" s="40">
        <v>5.4674556213017748E-2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2315.9</v>
      </c>
      <c r="F148" s="37">
        <v>2307.25</v>
      </c>
      <c r="G148" s="38">
        <v>2279.6</v>
      </c>
      <c r="H148" s="38">
        <v>2243.2999999999997</v>
      </c>
      <c r="I148" s="38">
        <v>2215.6499999999996</v>
      </c>
      <c r="J148" s="38">
        <v>2343.5500000000002</v>
      </c>
      <c r="K148" s="38">
        <v>2371.1999999999998</v>
      </c>
      <c r="L148" s="38">
        <v>2407.5000000000005</v>
      </c>
      <c r="M148" s="28">
        <v>2334.9</v>
      </c>
      <c r="N148" s="28">
        <v>2270.9499999999998</v>
      </c>
      <c r="O148" s="39">
        <v>2320500</v>
      </c>
      <c r="P148" s="40">
        <v>1.2213740458015267E-2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83717.2</v>
      </c>
      <c r="F149" s="37">
        <v>83187.75</v>
      </c>
      <c r="G149" s="38">
        <v>82475.55</v>
      </c>
      <c r="H149" s="38">
        <v>81233.900000000009</v>
      </c>
      <c r="I149" s="38">
        <v>80521.700000000012</v>
      </c>
      <c r="J149" s="38">
        <v>84429.4</v>
      </c>
      <c r="K149" s="38">
        <v>85141.6</v>
      </c>
      <c r="L149" s="38">
        <v>86383.249999999985</v>
      </c>
      <c r="M149" s="28">
        <v>83899.95</v>
      </c>
      <c r="N149" s="28">
        <v>81946.100000000006</v>
      </c>
      <c r="O149" s="39">
        <v>82610</v>
      </c>
      <c r="P149" s="40">
        <v>-1.7950546837850689E-2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1071.55</v>
      </c>
      <c r="F150" s="37">
        <v>1076.8999999999999</v>
      </c>
      <c r="G150" s="38">
        <v>1057.1999999999998</v>
      </c>
      <c r="H150" s="38">
        <v>1042.8499999999999</v>
      </c>
      <c r="I150" s="38">
        <v>1023.1499999999999</v>
      </c>
      <c r="J150" s="38">
        <v>1091.2499999999998</v>
      </c>
      <c r="K150" s="38">
        <v>1110.95</v>
      </c>
      <c r="L150" s="38">
        <v>1125.2999999999997</v>
      </c>
      <c r="M150" s="28">
        <v>1096.5999999999999</v>
      </c>
      <c r="N150" s="28">
        <v>1062.55</v>
      </c>
      <c r="O150" s="39">
        <v>5053875</v>
      </c>
      <c r="P150" s="40">
        <v>1.5216572504708098E-2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274.64999999999998</v>
      </c>
      <c r="F151" s="37">
        <v>278.59999999999997</v>
      </c>
      <c r="G151" s="38">
        <v>268.74999999999994</v>
      </c>
      <c r="H151" s="38">
        <v>262.84999999999997</v>
      </c>
      <c r="I151" s="38">
        <v>252.99999999999994</v>
      </c>
      <c r="J151" s="38">
        <v>284.49999999999994</v>
      </c>
      <c r="K151" s="38">
        <v>294.34999999999997</v>
      </c>
      <c r="L151" s="38">
        <v>300.24999999999994</v>
      </c>
      <c r="M151" s="28">
        <v>288.45</v>
      </c>
      <c r="N151" s="28">
        <v>272.7</v>
      </c>
      <c r="O151" s="39">
        <v>2401600</v>
      </c>
      <c r="P151" s="40">
        <v>0.10611643330876934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78.349999999999994</v>
      </c>
      <c r="F152" s="37">
        <v>77.766666666666666</v>
      </c>
      <c r="G152" s="38">
        <v>76.533333333333331</v>
      </c>
      <c r="H152" s="38">
        <v>74.716666666666669</v>
      </c>
      <c r="I152" s="38">
        <v>73.483333333333334</v>
      </c>
      <c r="J152" s="38">
        <v>79.583333333333329</v>
      </c>
      <c r="K152" s="38">
        <v>80.816666666666649</v>
      </c>
      <c r="L152" s="38">
        <v>82.633333333333326</v>
      </c>
      <c r="M152" s="28">
        <v>79</v>
      </c>
      <c r="N152" s="28">
        <v>75.95</v>
      </c>
      <c r="O152" s="39">
        <v>65875000</v>
      </c>
      <c r="P152" s="40">
        <v>2.0475343998946606E-2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4349.8</v>
      </c>
      <c r="F153" s="37">
        <v>4271.666666666667</v>
      </c>
      <c r="G153" s="38">
        <v>4179.1833333333343</v>
      </c>
      <c r="H153" s="38">
        <v>4008.5666666666675</v>
      </c>
      <c r="I153" s="38">
        <v>3916.0833333333348</v>
      </c>
      <c r="J153" s="38">
        <v>4442.2833333333338</v>
      </c>
      <c r="K153" s="38">
        <v>4534.7666666666655</v>
      </c>
      <c r="L153" s="38">
        <v>4705.3833333333332</v>
      </c>
      <c r="M153" s="28">
        <v>4364.1499999999996</v>
      </c>
      <c r="N153" s="28">
        <v>4101.05</v>
      </c>
      <c r="O153" s="39">
        <v>1495000</v>
      </c>
      <c r="P153" s="40">
        <v>2.3534445870774499E-2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4397.1499999999996</v>
      </c>
      <c r="F154" s="37">
        <v>4376.8166666666666</v>
      </c>
      <c r="G154" s="38">
        <v>4316.1333333333332</v>
      </c>
      <c r="H154" s="38">
        <v>4235.1166666666668</v>
      </c>
      <c r="I154" s="38">
        <v>4174.4333333333334</v>
      </c>
      <c r="J154" s="38">
        <v>4457.833333333333</v>
      </c>
      <c r="K154" s="38">
        <v>4518.5166666666655</v>
      </c>
      <c r="L154" s="38">
        <v>4599.5333333333328</v>
      </c>
      <c r="M154" s="28">
        <v>4437.5</v>
      </c>
      <c r="N154" s="28">
        <v>4295.8</v>
      </c>
      <c r="O154" s="39">
        <v>525825</v>
      </c>
      <c r="P154" s="40">
        <v>1.0376134889753566E-2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19466.05</v>
      </c>
      <c r="F155" s="37">
        <v>19364.333333333332</v>
      </c>
      <c r="G155" s="38">
        <v>19220.316666666666</v>
      </c>
      <c r="H155" s="38">
        <v>18974.583333333332</v>
      </c>
      <c r="I155" s="38">
        <v>18830.566666666666</v>
      </c>
      <c r="J155" s="38">
        <v>19610.066666666666</v>
      </c>
      <c r="K155" s="38">
        <v>19754.083333333336</v>
      </c>
      <c r="L155" s="38">
        <v>19999.816666666666</v>
      </c>
      <c r="M155" s="28">
        <v>19508.349999999999</v>
      </c>
      <c r="N155" s="28">
        <v>19118.599999999999</v>
      </c>
      <c r="O155" s="39">
        <v>396520</v>
      </c>
      <c r="P155" s="40">
        <v>3.2385386094524846E-3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108.05</v>
      </c>
      <c r="F156" s="37">
        <v>108.09999999999998</v>
      </c>
      <c r="G156" s="38">
        <v>106.29999999999995</v>
      </c>
      <c r="H156" s="38">
        <v>104.54999999999997</v>
      </c>
      <c r="I156" s="38">
        <v>102.74999999999994</v>
      </c>
      <c r="J156" s="38">
        <v>109.84999999999997</v>
      </c>
      <c r="K156" s="38">
        <v>111.65</v>
      </c>
      <c r="L156" s="38">
        <v>113.39999999999998</v>
      </c>
      <c r="M156" s="28">
        <v>109.9</v>
      </c>
      <c r="N156" s="28">
        <v>106.35</v>
      </c>
      <c r="O156" s="39">
        <v>78276100</v>
      </c>
      <c r="P156" s="40">
        <v>3.161147902869757E-2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151.1</v>
      </c>
      <c r="F157" s="37">
        <v>150.56666666666663</v>
      </c>
      <c r="G157" s="38">
        <v>148.68333333333328</v>
      </c>
      <c r="H157" s="38">
        <v>146.26666666666665</v>
      </c>
      <c r="I157" s="38">
        <v>144.3833333333333</v>
      </c>
      <c r="J157" s="38">
        <v>152.98333333333326</v>
      </c>
      <c r="K157" s="38">
        <v>154.86666666666665</v>
      </c>
      <c r="L157" s="38">
        <v>157.28333333333325</v>
      </c>
      <c r="M157" s="28">
        <v>152.44999999999999</v>
      </c>
      <c r="N157" s="28">
        <v>148.15</v>
      </c>
      <c r="O157" s="39">
        <v>67647600</v>
      </c>
      <c r="P157" s="40">
        <v>7.4902635630830536E-2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916.4</v>
      </c>
      <c r="F158" s="37">
        <v>915.65</v>
      </c>
      <c r="G158" s="38">
        <v>904.75</v>
      </c>
      <c r="H158" s="38">
        <v>893.1</v>
      </c>
      <c r="I158" s="38">
        <v>882.2</v>
      </c>
      <c r="J158" s="38">
        <v>927.3</v>
      </c>
      <c r="K158" s="38">
        <v>938.19999999999982</v>
      </c>
      <c r="L158" s="38">
        <v>949.84999999999991</v>
      </c>
      <c r="M158" s="28">
        <v>926.55</v>
      </c>
      <c r="N158" s="28">
        <v>904</v>
      </c>
      <c r="O158" s="39">
        <v>5450200</v>
      </c>
      <c r="P158" s="40">
        <v>2.9213483146067417E-2</v>
      </c>
    </row>
    <row r="159" spans="1:16" ht="12.75" customHeight="1">
      <c r="A159" s="28">
        <v>149</v>
      </c>
      <c r="B159" s="29" t="s">
        <v>86</v>
      </c>
      <c r="C159" s="30" t="s">
        <v>444</v>
      </c>
      <c r="D159" s="31">
        <v>44798</v>
      </c>
      <c r="E159" s="37">
        <v>3165.55</v>
      </c>
      <c r="F159" s="37">
        <v>3163.5499999999997</v>
      </c>
      <c r="G159" s="38">
        <v>3111.0999999999995</v>
      </c>
      <c r="H159" s="38">
        <v>3056.6499999999996</v>
      </c>
      <c r="I159" s="38">
        <v>3004.1999999999994</v>
      </c>
      <c r="J159" s="38">
        <v>3217.9999999999995</v>
      </c>
      <c r="K159" s="38">
        <v>3270.4499999999994</v>
      </c>
      <c r="L159" s="38">
        <v>3324.8999999999996</v>
      </c>
      <c r="M159" s="28">
        <v>3216</v>
      </c>
      <c r="N159" s="28">
        <v>3109.1</v>
      </c>
      <c r="O159" s="39">
        <v>421800</v>
      </c>
      <c r="P159" s="40">
        <v>-9.8591549295774655E-3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131.80000000000001</v>
      </c>
      <c r="F160" s="37">
        <v>130.28333333333333</v>
      </c>
      <c r="G160" s="38">
        <v>128.41666666666666</v>
      </c>
      <c r="H160" s="38">
        <v>125.03333333333333</v>
      </c>
      <c r="I160" s="38">
        <v>123.16666666666666</v>
      </c>
      <c r="J160" s="38">
        <v>133.66666666666666</v>
      </c>
      <c r="K160" s="38">
        <v>135.53333333333333</v>
      </c>
      <c r="L160" s="38">
        <v>138.91666666666666</v>
      </c>
      <c r="M160" s="28">
        <v>132.15</v>
      </c>
      <c r="N160" s="28">
        <v>126.9</v>
      </c>
      <c r="O160" s="39">
        <v>45056550</v>
      </c>
      <c r="P160" s="40">
        <v>-1.9602915305353102E-2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48931.45</v>
      </c>
      <c r="F161" s="37">
        <v>48756.916666666664</v>
      </c>
      <c r="G161" s="38">
        <v>48363.883333333331</v>
      </c>
      <c r="H161" s="38">
        <v>47796.316666666666</v>
      </c>
      <c r="I161" s="38">
        <v>47403.283333333333</v>
      </c>
      <c r="J161" s="38">
        <v>49324.48333333333</v>
      </c>
      <c r="K161" s="38">
        <v>49717.51666666667</v>
      </c>
      <c r="L161" s="38">
        <v>50285.083333333328</v>
      </c>
      <c r="M161" s="28">
        <v>49149.95</v>
      </c>
      <c r="N161" s="28">
        <v>48189.35</v>
      </c>
      <c r="O161" s="39">
        <v>103395</v>
      </c>
      <c r="P161" s="40">
        <v>1.7717407352724052E-2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1778.4</v>
      </c>
      <c r="F162" s="37">
        <v>1796.5166666666667</v>
      </c>
      <c r="G162" s="38">
        <v>1713.8833333333332</v>
      </c>
      <c r="H162" s="38">
        <v>1649.3666666666666</v>
      </c>
      <c r="I162" s="38">
        <v>1566.7333333333331</v>
      </c>
      <c r="J162" s="38">
        <v>1861.0333333333333</v>
      </c>
      <c r="K162" s="38">
        <v>1943.666666666667</v>
      </c>
      <c r="L162" s="38">
        <v>2008.1833333333334</v>
      </c>
      <c r="M162" s="28">
        <v>1879.15</v>
      </c>
      <c r="N162" s="28">
        <v>1732</v>
      </c>
      <c r="O162" s="39">
        <v>3633850</v>
      </c>
      <c r="P162" s="40">
        <v>-1.3144137415982075E-2</v>
      </c>
    </row>
    <row r="163" spans="1:16" ht="12.75" customHeight="1">
      <c r="A163" s="28">
        <v>153</v>
      </c>
      <c r="B163" s="29" t="s">
        <v>86</v>
      </c>
      <c r="C163" s="30" t="s">
        <v>449</v>
      </c>
      <c r="D163" s="31">
        <v>44798</v>
      </c>
      <c r="E163" s="37">
        <v>3646.65</v>
      </c>
      <c r="F163" s="37">
        <v>3632.7666666666664</v>
      </c>
      <c r="G163" s="38">
        <v>3578.8833333333328</v>
      </c>
      <c r="H163" s="38">
        <v>3511.1166666666663</v>
      </c>
      <c r="I163" s="38">
        <v>3457.2333333333327</v>
      </c>
      <c r="J163" s="38">
        <v>3700.5333333333328</v>
      </c>
      <c r="K163" s="38">
        <v>3754.4166666666661</v>
      </c>
      <c r="L163" s="38">
        <v>3822.1833333333329</v>
      </c>
      <c r="M163" s="28">
        <v>3686.65</v>
      </c>
      <c r="N163" s="28">
        <v>3565</v>
      </c>
      <c r="O163" s="39">
        <v>713100</v>
      </c>
      <c r="P163" s="40">
        <v>-1.3488275575845612E-2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221.45</v>
      </c>
      <c r="F164" s="37">
        <v>221.33333333333334</v>
      </c>
      <c r="G164" s="38">
        <v>220.26666666666668</v>
      </c>
      <c r="H164" s="38">
        <v>219.08333333333334</v>
      </c>
      <c r="I164" s="38">
        <v>218.01666666666668</v>
      </c>
      <c r="J164" s="38">
        <v>222.51666666666668</v>
      </c>
      <c r="K164" s="38">
        <v>223.58333333333334</v>
      </c>
      <c r="L164" s="38">
        <v>224.76666666666668</v>
      </c>
      <c r="M164" s="28">
        <v>222.4</v>
      </c>
      <c r="N164" s="28">
        <v>220.15</v>
      </c>
      <c r="O164" s="39">
        <v>12804000</v>
      </c>
      <c r="P164" s="40">
        <v>4.7619047619047616E-2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116.7</v>
      </c>
      <c r="F165" s="37">
        <v>116.36666666666667</v>
      </c>
      <c r="G165" s="38">
        <v>115.73333333333335</v>
      </c>
      <c r="H165" s="38">
        <v>114.76666666666668</v>
      </c>
      <c r="I165" s="38">
        <v>114.13333333333335</v>
      </c>
      <c r="J165" s="38">
        <v>117.33333333333334</v>
      </c>
      <c r="K165" s="38">
        <v>117.96666666666667</v>
      </c>
      <c r="L165" s="38">
        <v>118.93333333333334</v>
      </c>
      <c r="M165" s="28">
        <v>117</v>
      </c>
      <c r="N165" s="28">
        <v>115.4</v>
      </c>
      <c r="O165" s="39">
        <v>30020400</v>
      </c>
      <c r="P165" s="40">
        <v>2.0227560050568902E-2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2461.6999999999998</v>
      </c>
      <c r="F166" s="37">
        <v>2449.4833333333336</v>
      </c>
      <c r="G166" s="38">
        <v>2429.3166666666671</v>
      </c>
      <c r="H166" s="38">
        <v>2396.9333333333334</v>
      </c>
      <c r="I166" s="38">
        <v>2376.7666666666669</v>
      </c>
      <c r="J166" s="38">
        <v>2481.8666666666672</v>
      </c>
      <c r="K166" s="38">
        <v>2502.0333333333333</v>
      </c>
      <c r="L166" s="38">
        <v>2534.4166666666674</v>
      </c>
      <c r="M166" s="28">
        <v>2469.65</v>
      </c>
      <c r="N166" s="28">
        <v>2417.1</v>
      </c>
      <c r="O166" s="39">
        <v>2770000</v>
      </c>
      <c r="P166" s="40">
        <v>-3.3917516784375275E-2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3110.6</v>
      </c>
      <c r="F167" s="37">
        <v>3116.7666666666664</v>
      </c>
      <c r="G167" s="38">
        <v>3077.9833333333327</v>
      </c>
      <c r="H167" s="38">
        <v>3045.3666666666663</v>
      </c>
      <c r="I167" s="38">
        <v>3006.5833333333326</v>
      </c>
      <c r="J167" s="38">
        <v>3149.3833333333328</v>
      </c>
      <c r="K167" s="38">
        <v>3188.1666666666665</v>
      </c>
      <c r="L167" s="38">
        <v>3220.7833333333328</v>
      </c>
      <c r="M167" s="28">
        <v>3155.55</v>
      </c>
      <c r="N167" s="28">
        <v>3084.15</v>
      </c>
      <c r="O167" s="39">
        <v>1739500</v>
      </c>
      <c r="P167" s="40">
        <v>8.1135902636916835E-3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31.45</v>
      </c>
      <c r="F168" s="37">
        <v>31.433333333333334</v>
      </c>
      <c r="G168" s="38">
        <v>30.016666666666666</v>
      </c>
      <c r="H168" s="38">
        <v>28.583333333333332</v>
      </c>
      <c r="I168" s="38">
        <v>27.166666666666664</v>
      </c>
      <c r="J168" s="38">
        <v>32.866666666666667</v>
      </c>
      <c r="K168" s="38">
        <v>34.283333333333331</v>
      </c>
      <c r="L168" s="38">
        <v>35.716666666666669</v>
      </c>
      <c r="M168" s="28">
        <v>32.85</v>
      </c>
      <c r="N168" s="28">
        <v>30</v>
      </c>
      <c r="O168" s="39">
        <v>219408000</v>
      </c>
      <c r="P168" s="40">
        <v>6.2776098581725184E-2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2316.5500000000002</v>
      </c>
      <c r="F169" s="37">
        <v>2309.8833333333337</v>
      </c>
      <c r="G169" s="38">
        <v>2290.8666666666672</v>
      </c>
      <c r="H169" s="38">
        <v>2265.1833333333334</v>
      </c>
      <c r="I169" s="38">
        <v>2246.166666666667</v>
      </c>
      <c r="J169" s="38">
        <v>2335.5666666666675</v>
      </c>
      <c r="K169" s="38">
        <v>2354.5833333333339</v>
      </c>
      <c r="L169" s="38">
        <v>2380.2666666666678</v>
      </c>
      <c r="M169" s="28">
        <v>2328.9</v>
      </c>
      <c r="N169" s="28">
        <v>2284.1999999999998</v>
      </c>
      <c r="O169" s="39">
        <v>1119900</v>
      </c>
      <c r="P169" s="40">
        <v>-3.6893704850361198E-2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213.45</v>
      </c>
      <c r="F170" s="37">
        <v>213.95000000000002</v>
      </c>
      <c r="G170" s="38">
        <v>211.85000000000002</v>
      </c>
      <c r="H170" s="38">
        <v>210.25</v>
      </c>
      <c r="I170" s="38">
        <v>208.15</v>
      </c>
      <c r="J170" s="38">
        <v>215.55000000000004</v>
      </c>
      <c r="K170" s="38">
        <v>217.65</v>
      </c>
      <c r="L170" s="38">
        <v>219.25000000000006</v>
      </c>
      <c r="M170" s="28">
        <v>216.05</v>
      </c>
      <c r="N170" s="28">
        <v>212.35</v>
      </c>
      <c r="O170" s="39">
        <v>51270300</v>
      </c>
      <c r="P170" s="40">
        <v>3.3752517828950952E-2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2149.8000000000002</v>
      </c>
      <c r="F171" s="37">
        <v>2121.1333333333337</v>
      </c>
      <c r="G171" s="38">
        <v>2083.6166666666672</v>
      </c>
      <c r="H171" s="38">
        <v>2017.4333333333334</v>
      </c>
      <c r="I171" s="38">
        <v>1979.916666666667</v>
      </c>
      <c r="J171" s="38">
        <v>2187.3166666666675</v>
      </c>
      <c r="K171" s="38">
        <v>2224.8333333333339</v>
      </c>
      <c r="L171" s="38">
        <v>2291.0166666666678</v>
      </c>
      <c r="M171" s="28">
        <v>2158.65</v>
      </c>
      <c r="N171" s="28">
        <v>2054.9499999999998</v>
      </c>
      <c r="O171" s="39">
        <v>2710213</v>
      </c>
      <c r="P171" s="40">
        <v>9.4330320460147901E-2</v>
      </c>
    </row>
    <row r="172" spans="1:16" ht="12.75" customHeight="1">
      <c r="A172" s="28">
        <v>162</v>
      </c>
      <c r="B172" s="29" t="s">
        <v>44</v>
      </c>
      <c r="C172" s="30" t="s">
        <v>461</v>
      </c>
      <c r="D172" s="31">
        <v>44798</v>
      </c>
      <c r="E172" s="37">
        <v>176.55</v>
      </c>
      <c r="F172" s="37">
        <v>174.16666666666666</v>
      </c>
      <c r="G172" s="38">
        <v>170.43333333333331</v>
      </c>
      <c r="H172" s="38">
        <v>164.31666666666666</v>
      </c>
      <c r="I172" s="38">
        <v>160.58333333333331</v>
      </c>
      <c r="J172" s="38">
        <v>180.2833333333333</v>
      </c>
      <c r="K172" s="38">
        <v>184.01666666666665</v>
      </c>
      <c r="L172" s="38">
        <v>190.1333333333333</v>
      </c>
      <c r="M172" s="28">
        <v>177.9</v>
      </c>
      <c r="N172" s="28">
        <v>168.05</v>
      </c>
      <c r="O172" s="39">
        <v>10545500</v>
      </c>
      <c r="P172" s="40">
        <v>0.13313275667544189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727.95</v>
      </c>
      <c r="F173" s="37">
        <v>720.98333333333323</v>
      </c>
      <c r="G173" s="38">
        <v>712.01666666666642</v>
      </c>
      <c r="H173" s="38">
        <v>696.08333333333314</v>
      </c>
      <c r="I173" s="38">
        <v>687.11666666666633</v>
      </c>
      <c r="J173" s="38">
        <v>736.91666666666652</v>
      </c>
      <c r="K173" s="38">
        <v>745.88333333333344</v>
      </c>
      <c r="L173" s="38">
        <v>761.81666666666661</v>
      </c>
      <c r="M173" s="28">
        <v>729.95</v>
      </c>
      <c r="N173" s="28">
        <v>705.05</v>
      </c>
      <c r="O173" s="39">
        <v>5184150</v>
      </c>
      <c r="P173" s="40">
        <v>-1.2627489072365225E-2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92.85</v>
      </c>
      <c r="F174" s="37">
        <v>92.733333333333334</v>
      </c>
      <c r="G174" s="38">
        <v>91.416666666666671</v>
      </c>
      <c r="H174" s="38">
        <v>89.983333333333334</v>
      </c>
      <c r="I174" s="38">
        <v>88.666666666666671</v>
      </c>
      <c r="J174" s="38">
        <v>94.166666666666671</v>
      </c>
      <c r="K174" s="38">
        <v>95.483333333333334</v>
      </c>
      <c r="L174" s="38">
        <v>96.916666666666671</v>
      </c>
      <c r="M174" s="28">
        <v>94.05</v>
      </c>
      <c r="N174" s="28">
        <v>91.3</v>
      </c>
      <c r="O174" s="39">
        <v>40845000</v>
      </c>
      <c r="P174" s="40">
        <v>4.249617151607963E-2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131.85</v>
      </c>
      <c r="F175" s="37">
        <v>131.48333333333332</v>
      </c>
      <c r="G175" s="38">
        <v>130.56666666666663</v>
      </c>
      <c r="H175" s="38">
        <v>129.2833333333333</v>
      </c>
      <c r="I175" s="38">
        <v>128.36666666666662</v>
      </c>
      <c r="J175" s="38">
        <v>132.76666666666665</v>
      </c>
      <c r="K175" s="38">
        <v>133.68333333333334</v>
      </c>
      <c r="L175" s="38">
        <v>134.96666666666667</v>
      </c>
      <c r="M175" s="28">
        <v>132.4</v>
      </c>
      <c r="N175" s="28">
        <v>130.19999999999999</v>
      </c>
      <c r="O175" s="39">
        <v>21738000</v>
      </c>
      <c r="P175" s="40">
        <v>1.4277715565509519E-2</v>
      </c>
    </row>
    <row r="176" spans="1:16" ht="12.75" customHeight="1">
      <c r="A176" s="28">
        <v>166</v>
      </c>
      <c r="B176" s="237" t="s">
        <v>79</v>
      </c>
      <c r="C176" s="30" t="s">
        <v>185</v>
      </c>
      <c r="D176" s="31">
        <v>44798</v>
      </c>
      <c r="E176" s="37">
        <v>2517.5500000000002</v>
      </c>
      <c r="F176" s="37">
        <v>2503.1166666666668</v>
      </c>
      <c r="G176" s="38">
        <v>2481.4333333333334</v>
      </c>
      <c r="H176" s="38">
        <v>2445.3166666666666</v>
      </c>
      <c r="I176" s="38">
        <v>2423.6333333333332</v>
      </c>
      <c r="J176" s="38">
        <v>2539.2333333333336</v>
      </c>
      <c r="K176" s="38">
        <v>2560.916666666667</v>
      </c>
      <c r="L176" s="38">
        <v>2597.0333333333338</v>
      </c>
      <c r="M176" s="28">
        <v>2524.8000000000002</v>
      </c>
      <c r="N176" s="28">
        <v>2467</v>
      </c>
      <c r="O176" s="39">
        <v>35651750</v>
      </c>
      <c r="P176" s="40">
        <v>-1.4532513302467003E-2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77.599999999999994</v>
      </c>
      <c r="F177" s="37">
        <v>76.650000000000006</v>
      </c>
      <c r="G177" s="38">
        <v>75.350000000000009</v>
      </c>
      <c r="H177" s="38">
        <v>73.100000000000009</v>
      </c>
      <c r="I177" s="38">
        <v>71.800000000000011</v>
      </c>
      <c r="J177" s="38">
        <v>78.900000000000006</v>
      </c>
      <c r="K177" s="38">
        <v>80.200000000000017</v>
      </c>
      <c r="L177" s="38">
        <v>82.45</v>
      </c>
      <c r="M177" s="28">
        <v>77.95</v>
      </c>
      <c r="N177" s="28">
        <v>74.400000000000006</v>
      </c>
      <c r="O177" s="39">
        <v>109836000</v>
      </c>
      <c r="P177" s="40">
        <v>2.4857238831037957E-2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942</v>
      </c>
      <c r="F178" s="37">
        <v>942.6</v>
      </c>
      <c r="G178" s="38">
        <v>911.95</v>
      </c>
      <c r="H178" s="38">
        <v>881.9</v>
      </c>
      <c r="I178" s="38">
        <v>851.25</v>
      </c>
      <c r="J178" s="38">
        <v>972.65000000000009</v>
      </c>
      <c r="K178" s="38">
        <v>1003.3</v>
      </c>
      <c r="L178" s="38">
        <v>1033.3500000000001</v>
      </c>
      <c r="M178" s="28">
        <v>973.25</v>
      </c>
      <c r="N178" s="28">
        <v>912.55</v>
      </c>
      <c r="O178" s="39">
        <v>6662400</v>
      </c>
      <c r="P178" s="40">
        <v>-4.7684391080617498E-2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1301.1500000000001</v>
      </c>
      <c r="F179" s="37">
        <v>1285.6499999999999</v>
      </c>
      <c r="G179" s="38">
        <v>1263.2999999999997</v>
      </c>
      <c r="H179" s="38">
        <v>1225.4499999999998</v>
      </c>
      <c r="I179" s="38">
        <v>1203.0999999999997</v>
      </c>
      <c r="J179" s="38">
        <v>1323.4999999999998</v>
      </c>
      <c r="K179" s="38">
        <v>1345.8499999999997</v>
      </c>
      <c r="L179" s="38">
        <v>1383.6999999999998</v>
      </c>
      <c r="M179" s="28">
        <v>1308</v>
      </c>
      <c r="N179" s="28">
        <v>1247.8</v>
      </c>
      <c r="O179" s="39">
        <v>7092750</v>
      </c>
      <c r="P179" s="40">
        <v>0.16079538480422242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529.9</v>
      </c>
      <c r="F180" s="37">
        <v>532.91666666666663</v>
      </c>
      <c r="G180" s="38">
        <v>526.0333333333333</v>
      </c>
      <c r="H180" s="38">
        <v>522.16666666666663</v>
      </c>
      <c r="I180" s="38">
        <v>515.2833333333333</v>
      </c>
      <c r="J180" s="38">
        <v>536.7833333333333</v>
      </c>
      <c r="K180" s="38">
        <v>543.66666666666674</v>
      </c>
      <c r="L180" s="38">
        <v>547.5333333333333</v>
      </c>
      <c r="M180" s="28">
        <v>539.79999999999995</v>
      </c>
      <c r="N180" s="28">
        <v>529.04999999999995</v>
      </c>
      <c r="O180" s="39">
        <v>45922500</v>
      </c>
      <c r="P180" s="40">
        <v>-4.4833395731935607E-2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20238.349999999999</v>
      </c>
      <c r="F181" s="37">
        <v>20162.083333333332</v>
      </c>
      <c r="G181" s="38">
        <v>19976.266666666663</v>
      </c>
      <c r="H181" s="38">
        <v>19714.183333333331</v>
      </c>
      <c r="I181" s="38">
        <v>19528.366666666661</v>
      </c>
      <c r="J181" s="38">
        <v>20424.166666666664</v>
      </c>
      <c r="K181" s="38">
        <v>20609.983333333337</v>
      </c>
      <c r="L181" s="38">
        <v>20872.066666666666</v>
      </c>
      <c r="M181" s="28">
        <v>20347.900000000001</v>
      </c>
      <c r="N181" s="28">
        <v>19900</v>
      </c>
      <c r="O181" s="39">
        <v>295350</v>
      </c>
      <c r="P181" s="40">
        <v>3.4863349684653121E-2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2711.5</v>
      </c>
      <c r="F182" s="37">
        <v>2708.2000000000003</v>
      </c>
      <c r="G182" s="38">
        <v>2674.4000000000005</v>
      </c>
      <c r="H182" s="38">
        <v>2637.3</v>
      </c>
      <c r="I182" s="38">
        <v>2603.5000000000005</v>
      </c>
      <c r="J182" s="38">
        <v>2745.3000000000006</v>
      </c>
      <c r="K182" s="38">
        <v>2779.1000000000008</v>
      </c>
      <c r="L182" s="38">
        <v>2816.2000000000007</v>
      </c>
      <c r="M182" s="28">
        <v>2742</v>
      </c>
      <c r="N182" s="28">
        <v>2671.1</v>
      </c>
      <c r="O182" s="39">
        <v>2000075</v>
      </c>
      <c r="P182" s="40">
        <v>6.7674691720493244E-2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2444.6999999999998</v>
      </c>
      <c r="F183" s="37">
        <v>2440.2166666666667</v>
      </c>
      <c r="G183" s="38">
        <v>2426.4333333333334</v>
      </c>
      <c r="H183" s="38">
        <v>2408.1666666666665</v>
      </c>
      <c r="I183" s="38">
        <v>2394.3833333333332</v>
      </c>
      <c r="J183" s="38">
        <v>2458.4833333333336</v>
      </c>
      <c r="K183" s="38">
        <v>2472.2666666666673</v>
      </c>
      <c r="L183" s="38">
        <v>2490.5333333333338</v>
      </c>
      <c r="M183" s="28">
        <v>2454</v>
      </c>
      <c r="N183" s="28">
        <v>2421.9499999999998</v>
      </c>
      <c r="O183" s="39">
        <v>3676500</v>
      </c>
      <c r="P183" s="40">
        <v>3.8910505836575876E-3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1366.05</v>
      </c>
      <c r="F184" s="37">
        <v>1381.6666666666667</v>
      </c>
      <c r="G184" s="38">
        <v>1294.3333333333335</v>
      </c>
      <c r="H184" s="38">
        <v>1222.6166666666668</v>
      </c>
      <c r="I184" s="38">
        <v>1135.2833333333335</v>
      </c>
      <c r="J184" s="38">
        <v>1453.3833333333334</v>
      </c>
      <c r="K184" s="38">
        <v>1540.7166666666669</v>
      </c>
      <c r="L184" s="38">
        <v>1612.4333333333334</v>
      </c>
      <c r="M184" s="28">
        <v>1469</v>
      </c>
      <c r="N184" s="28">
        <v>1309.95</v>
      </c>
      <c r="O184" s="39">
        <v>4410600</v>
      </c>
      <c r="P184" s="40">
        <v>0.11429437623162043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944.4</v>
      </c>
      <c r="F185" s="37">
        <v>926.7166666666667</v>
      </c>
      <c r="G185" s="38">
        <v>898.58333333333337</v>
      </c>
      <c r="H185" s="38">
        <v>852.76666666666665</v>
      </c>
      <c r="I185" s="38">
        <v>824.63333333333333</v>
      </c>
      <c r="J185" s="38">
        <v>972.53333333333342</v>
      </c>
      <c r="K185" s="38">
        <v>1000.6666666666666</v>
      </c>
      <c r="L185" s="38">
        <v>1046.4833333333336</v>
      </c>
      <c r="M185" s="28">
        <v>954.85</v>
      </c>
      <c r="N185" s="28">
        <v>880.9</v>
      </c>
      <c r="O185" s="39">
        <v>20855800</v>
      </c>
      <c r="P185" s="40">
        <v>0.15319708933271403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473.35</v>
      </c>
      <c r="F186" s="37">
        <v>474.91666666666669</v>
      </c>
      <c r="G186" s="38">
        <v>469.23333333333335</v>
      </c>
      <c r="H186" s="38">
        <v>465.11666666666667</v>
      </c>
      <c r="I186" s="38">
        <v>459.43333333333334</v>
      </c>
      <c r="J186" s="38">
        <v>479.03333333333336</v>
      </c>
      <c r="K186" s="38">
        <v>484.71666666666664</v>
      </c>
      <c r="L186" s="38">
        <v>488.83333333333337</v>
      </c>
      <c r="M186" s="28">
        <v>480.6</v>
      </c>
      <c r="N186" s="28">
        <v>470.8</v>
      </c>
      <c r="O186" s="39">
        <v>9280500</v>
      </c>
      <c r="P186" s="40">
        <v>8.9693411611219825E-3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571</v>
      </c>
      <c r="F187" s="37">
        <v>571.5333333333333</v>
      </c>
      <c r="G187" s="38">
        <v>565.46666666666658</v>
      </c>
      <c r="H187" s="38">
        <v>559.93333333333328</v>
      </c>
      <c r="I187" s="38">
        <v>553.86666666666656</v>
      </c>
      <c r="J187" s="38">
        <v>577.06666666666661</v>
      </c>
      <c r="K187" s="38">
        <v>583.13333333333321</v>
      </c>
      <c r="L187" s="38">
        <v>588.66666666666663</v>
      </c>
      <c r="M187" s="28">
        <v>577.6</v>
      </c>
      <c r="N187" s="28">
        <v>566</v>
      </c>
      <c r="O187" s="39">
        <v>1551000</v>
      </c>
      <c r="P187" s="40">
        <v>-6.4061499039077515E-3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915.85</v>
      </c>
      <c r="F188" s="37">
        <v>911.51666666666677</v>
      </c>
      <c r="G188" s="38">
        <v>904.33333333333348</v>
      </c>
      <c r="H188" s="38">
        <v>892.81666666666672</v>
      </c>
      <c r="I188" s="38">
        <v>885.63333333333344</v>
      </c>
      <c r="J188" s="38">
        <v>923.03333333333353</v>
      </c>
      <c r="K188" s="38">
        <v>930.2166666666667</v>
      </c>
      <c r="L188" s="38">
        <v>941.73333333333358</v>
      </c>
      <c r="M188" s="28">
        <v>918.7</v>
      </c>
      <c r="N188" s="28">
        <v>900</v>
      </c>
      <c r="O188" s="39">
        <v>4831000</v>
      </c>
      <c r="P188" s="40">
        <v>3.7808807733619762E-2</v>
      </c>
    </row>
    <row r="189" spans="1:16" ht="12.75" customHeight="1">
      <c r="A189" s="28">
        <v>179</v>
      </c>
      <c r="B189" s="29" t="s">
        <v>74</v>
      </c>
      <c r="C189" s="30" t="s">
        <v>504</v>
      </c>
      <c r="D189" s="31">
        <v>44798</v>
      </c>
      <c r="E189" s="37">
        <v>1052.4000000000001</v>
      </c>
      <c r="F189" s="37">
        <v>1048.8500000000001</v>
      </c>
      <c r="G189" s="38">
        <v>1039.2500000000002</v>
      </c>
      <c r="H189" s="38">
        <v>1026.1000000000001</v>
      </c>
      <c r="I189" s="38">
        <v>1016.5000000000002</v>
      </c>
      <c r="J189" s="38">
        <v>1062.0000000000002</v>
      </c>
      <c r="K189" s="38">
        <v>1071.6000000000001</v>
      </c>
      <c r="L189" s="38">
        <v>1084.7500000000002</v>
      </c>
      <c r="M189" s="28">
        <v>1058.45</v>
      </c>
      <c r="N189" s="28">
        <v>1035.7</v>
      </c>
      <c r="O189" s="39">
        <v>3222500</v>
      </c>
      <c r="P189" s="40">
        <v>3.4344406997271704E-2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815.7</v>
      </c>
      <c r="F190" s="37">
        <v>814.13333333333333</v>
      </c>
      <c r="G190" s="38">
        <v>810.06666666666661</v>
      </c>
      <c r="H190" s="38">
        <v>804.43333333333328</v>
      </c>
      <c r="I190" s="38">
        <v>800.36666666666656</v>
      </c>
      <c r="J190" s="38">
        <v>819.76666666666665</v>
      </c>
      <c r="K190" s="38">
        <v>823.83333333333348</v>
      </c>
      <c r="L190" s="38">
        <v>829.4666666666667</v>
      </c>
      <c r="M190" s="28">
        <v>818.2</v>
      </c>
      <c r="N190" s="28">
        <v>808.5</v>
      </c>
      <c r="O190" s="39">
        <v>6937200</v>
      </c>
      <c r="P190" s="40">
        <v>1.207983193277311E-2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452.55</v>
      </c>
      <c r="F191" s="37">
        <v>451.73333333333335</v>
      </c>
      <c r="G191" s="38">
        <v>448.16666666666669</v>
      </c>
      <c r="H191" s="38">
        <v>443.78333333333336</v>
      </c>
      <c r="I191" s="38">
        <v>440.2166666666667</v>
      </c>
      <c r="J191" s="38">
        <v>456.11666666666667</v>
      </c>
      <c r="K191" s="38">
        <v>459.68333333333328</v>
      </c>
      <c r="L191" s="38">
        <v>464.06666666666666</v>
      </c>
      <c r="M191" s="28">
        <v>455.3</v>
      </c>
      <c r="N191" s="28">
        <v>447.35</v>
      </c>
      <c r="O191" s="39">
        <v>69512925</v>
      </c>
      <c r="P191" s="40">
        <v>-1.7027364687865233E-2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223.45</v>
      </c>
      <c r="F192" s="37">
        <v>222.56666666666663</v>
      </c>
      <c r="G192" s="38">
        <v>221.03333333333327</v>
      </c>
      <c r="H192" s="38">
        <v>218.61666666666665</v>
      </c>
      <c r="I192" s="38">
        <v>217.08333333333329</v>
      </c>
      <c r="J192" s="38">
        <v>224.98333333333326</v>
      </c>
      <c r="K192" s="38">
        <v>226.51666666666662</v>
      </c>
      <c r="L192" s="38">
        <v>228.93333333333325</v>
      </c>
      <c r="M192" s="28">
        <v>224.1</v>
      </c>
      <c r="N192" s="28">
        <v>220.15</v>
      </c>
      <c r="O192" s="39">
        <v>83143125</v>
      </c>
      <c r="P192" s="40">
        <v>1.1787415804172828E-2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107.5</v>
      </c>
      <c r="F193" s="37">
        <v>106.26666666666667</v>
      </c>
      <c r="G193" s="38">
        <v>103.23333333333333</v>
      </c>
      <c r="H193" s="38">
        <v>98.966666666666669</v>
      </c>
      <c r="I193" s="38">
        <v>95.933333333333337</v>
      </c>
      <c r="J193" s="38">
        <v>110.53333333333333</v>
      </c>
      <c r="K193" s="38">
        <v>113.56666666666666</v>
      </c>
      <c r="L193" s="38">
        <v>117.83333333333333</v>
      </c>
      <c r="M193" s="28">
        <v>109.3</v>
      </c>
      <c r="N193" s="28">
        <v>102</v>
      </c>
      <c r="O193" s="39">
        <v>239823250</v>
      </c>
      <c r="P193" s="40">
        <v>-2.9362185220861429E-2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3313.6</v>
      </c>
      <c r="F194" s="37">
        <v>3307.7999999999997</v>
      </c>
      <c r="G194" s="38">
        <v>3289.1499999999996</v>
      </c>
      <c r="H194" s="38">
        <v>3264.7</v>
      </c>
      <c r="I194" s="38">
        <v>3246.0499999999997</v>
      </c>
      <c r="J194" s="38">
        <v>3332.2499999999995</v>
      </c>
      <c r="K194" s="38">
        <v>3350.9</v>
      </c>
      <c r="L194" s="38">
        <v>3375.3499999999995</v>
      </c>
      <c r="M194" s="28">
        <v>3326.45</v>
      </c>
      <c r="N194" s="28">
        <v>3283.35</v>
      </c>
      <c r="O194" s="39">
        <v>11906850</v>
      </c>
      <c r="P194" s="40">
        <v>-2.144996856470124E-2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1055.7</v>
      </c>
      <c r="F195" s="37">
        <v>1060.3666666666668</v>
      </c>
      <c r="G195" s="38">
        <v>1046.2833333333335</v>
      </c>
      <c r="H195" s="38">
        <v>1036.8666666666668</v>
      </c>
      <c r="I195" s="38">
        <v>1022.7833333333335</v>
      </c>
      <c r="J195" s="38">
        <v>1069.7833333333335</v>
      </c>
      <c r="K195" s="38">
        <v>1083.8666666666666</v>
      </c>
      <c r="L195" s="38">
        <v>1093.2833333333335</v>
      </c>
      <c r="M195" s="28">
        <v>1074.45</v>
      </c>
      <c r="N195" s="28">
        <v>1050.95</v>
      </c>
      <c r="O195" s="39">
        <v>22631400</v>
      </c>
      <c r="P195" s="40">
        <v>2.3221116024197706E-2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2366.6999999999998</v>
      </c>
      <c r="F196" s="37">
        <v>2375.2166666666667</v>
      </c>
      <c r="G196" s="38">
        <v>2343.4833333333336</v>
      </c>
      <c r="H196" s="38">
        <v>2320.2666666666669</v>
      </c>
      <c r="I196" s="38">
        <v>2288.5333333333338</v>
      </c>
      <c r="J196" s="38">
        <v>2398.4333333333334</v>
      </c>
      <c r="K196" s="38">
        <v>2430.1666666666661</v>
      </c>
      <c r="L196" s="38">
        <v>2453.3833333333332</v>
      </c>
      <c r="M196" s="28">
        <v>2406.9499999999998</v>
      </c>
      <c r="N196" s="28">
        <v>2352</v>
      </c>
      <c r="O196" s="39">
        <v>5312625</v>
      </c>
      <c r="P196" s="40">
        <v>1.4319467315815852E-2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1535.8</v>
      </c>
      <c r="F197" s="37">
        <v>1528.5</v>
      </c>
      <c r="G197" s="38">
        <v>1513.45</v>
      </c>
      <c r="H197" s="38">
        <v>1491.1000000000001</v>
      </c>
      <c r="I197" s="38">
        <v>1476.0500000000002</v>
      </c>
      <c r="J197" s="38">
        <v>1550.85</v>
      </c>
      <c r="K197" s="38">
        <v>1565.9</v>
      </c>
      <c r="L197" s="38">
        <v>1588.2499999999998</v>
      </c>
      <c r="M197" s="28">
        <v>1543.55</v>
      </c>
      <c r="N197" s="28">
        <v>1506.15</v>
      </c>
      <c r="O197" s="39">
        <v>1520500</v>
      </c>
      <c r="P197" s="40">
        <v>-1.0735198438516591E-2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525.9</v>
      </c>
      <c r="F198" s="37">
        <v>520.31666666666661</v>
      </c>
      <c r="G198" s="38">
        <v>512.68333333333317</v>
      </c>
      <c r="H198" s="38">
        <v>499.46666666666658</v>
      </c>
      <c r="I198" s="38">
        <v>491.83333333333314</v>
      </c>
      <c r="J198" s="38">
        <v>533.53333333333319</v>
      </c>
      <c r="K198" s="38">
        <v>541.16666666666663</v>
      </c>
      <c r="L198" s="38">
        <v>554.38333333333321</v>
      </c>
      <c r="M198" s="28">
        <v>527.95000000000005</v>
      </c>
      <c r="N198" s="28">
        <v>507.1</v>
      </c>
      <c r="O198" s="39">
        <v>3409500</v>
      </c>
      <c r="P198" s="40">
        <v>2.2032374100719423E-2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1277.2</v>
      </c>
      <c r="F199" s="37">
        <v>1273.2333333333333</v>
      </c>
      <c r="G199" s="38">
        <v>1261.5666666666666</v>
      </c>
      <c r="H199" s="38">
        <v>1245.9333333333332</v>
      </c>
      <c r="I199" s="38">
        <v>1234.2666666666664</v>
      </c>
      <c r="J199" s="38">
        <v>1288.8666666666668</v>
      </c>
      <c r="K199" s="38">
        <v>1300.5333333333333</v>
      </c>
      <c r="L199" s="38">
        <v>1316.166666666667</v>
      </c>
      <c r="M199" s="28">
        <v>1284.9000000000001</v>
      </c>
      <c r="N199" s="28">
        <v>1257.5999999999999</v>
      </c>
      <c r="O199" s="39">
        <v>5264225</v>
      </c>
      <c r="P199" s="40">
        <v>-3.5679978043090437E-3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911.15</v>
      </c>
      <c r="F200" s="37">
        <v>916.61666666666667</v>
      </c>
      <c r="G200" s="38">
        <v>886.63333333333333</v>
      </c>
      <c r="H200" s="38">
        <v>862.11666666666667</v>
      </c>
      <c r="I200" s="38">
        <v>832.13333333333333</v>
      </c>
      <c r="J200" s="38">
        <v>941.13333333333333</v>
      </c>
      <c r="K200" s="38">
        <v>971.11666666666667</v>
      </c>
      <c r="L200" s="38">
        <v>995.63333333333333</v>
      </c>
      <c r="M200" s="28">
        <v>946.6</v>
      </c>
      <c r="N200" s="28">
        <v>892.1</v>
      </c>
      <c r="O200" s="39">
        <v>9234400</v>
      </c>
      <c r="P200" s="40">
        <v>2.8375428749610229E-2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1618.75</v>
      </c>
      <c r="F201" s="37">
        <v>1625.8833333333332</v>
      </c>
      <c r="G201" s="38">
        <v>1604.2166666666665</v>
      </c>
      <c r="H201" s="38">
        <v>1589.6833333333332</v>
      </c>
      <c r="I201" s="38">
        <v>1568.0166666666664</v>
      </c>
      <c r="J201" s="38">
        <v>1640.4166666666665</v>
      </c>
      <c r="K201" s="38">
        <v>1662.0833333333335</v>
      </c>
      <c r="L201" s="38">
        <v>1676.6166666666666</v>
      </c>
      <c r="M201" s="28">
        <v>1647.55</v>
      </c>
      <c r="N201" s="28">
        <v>1611.35</v>
      </c>
      <c r="O201" s="39">
        <v>1242000</v>
      </c>
      <c r="P201" s="40">
        <v>1.9035116508040694E-2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6539.35</v>
      </c>
      <c r="F202" s="37">
        <v>6522.416666666667</v>
      </c>
      <c r="G202" s="38">
        <v>6489.9333333333343</v>
      </c>
      <c r="H202" s="38">
        <v>6440.5166666666673</v>
      </c>
      <c r="I202" s="38">
        <v>6408.0333333333347</v>
      </c>
      <c r="J202" s="38">
        <v>6571.8333333333339</v>
      </c>
      <c r="K202" s="38">
        <v>6604.3166666666657</v>
      </c>
      <c r="L202" s="38">
        <v>6653.7333333333336</v>
      </c>
      <c r="M202" s="28">
        <v>6554.9</v>
      </c>
      <c r="N202" s="28">
        <v>6473</v>
      </c>
      <c r="O202" s="39">
        <v>2169300</v>
      </c>
      <c r="P202" s="40">
        <v>-2.3761306871877955E-2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745.15</v>
      </c>
      <c r="F203" s="37">
        <v>742.71666666666658</v>
      </c>
      <c r="G203" s="38">
        <v>736.98333333333312</v>
      </c>
      <c r="H203" s="38">
        <v>728.81666666666649</v>
      </c>
      <c r="I203" s="38">
        <v>723.08333333333303</v>
      </c>
      <c r="J203" s="38">
        <v>750.88333333333321</v>
      </c>
      <c r="K203" s="38">
        <v>756.61666666666656</v>
      </c>
      <c r="L203" s="38">
        <v>764.7833333333333</v>
      </c>
      <c r="M203" s="28">
        <v>748.45</v>
      </c>
      <c r="N203" s="28">
        <v>734.55</v>
      </c>
      <c r="O203" s="39">
        <v>20935200</v>
      </c>
      <c r="P203" s="40">
        <v>6.5629101818863679E-3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256.05</v>
      </c>
      <c r="F204" s="37">
        <v>253.53333333333339</v>
      </c>
      <c r="G204" s="38">
        <v>248.96666666666675</v>
      </c>
      <c r="H204" s="38">
        <v>241.88333333333335</v>
      </c>
      <c r="I204" s="38">
        <v>237.31666666666672</v>
      </c>
      <c r="J204" s="38">
        <v>260.61666666666679</v>
      </c>
      <c r="K204" s="38">
        <v>265.18333333333345</v>
      </c>
      <c r="L204" s="38">
        <v>272.26666666666682</v>
      </c>
      <c r="M204" s="28">
        <v>258.10000000000002</v>
      </c>
      <c r="N204" s="28">
        <v>246.45</v>
      </c>
      <c r="O204" s="39">
        <v>42955150</v>
      </c>
      <c r="P204" s="40">
        <v>1.8822837395683981E-2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1010.15</v>
      </c>
      <c r="F205" s="37">
        <v>1002.6666666666666</v>
      </c>
      <c r="G205" s="38">
        <v>986.18333333333328</v>
      </c>
      <c r="H205" s="38">
        <v>962.2166666666667</v>
      </c>
      <c r="I205" s="38">
        <v>945.73333333333335</v>
      </c>
      <c r="J205" s="38">
        <v>1026.6333333333332</v>
      </c>
      <c r="K205" s="38">
        <v>1043.1166666666666</v>
      </c>
      <c r="L205" s="38">
        <v>1067.083333333333</v>
      </c>
      <c r="M205" s="28">
        <v>1019.15</v>
      </c>
      <c r="N205" s="28">
        <v>978.7</v>
      </c>
      <c r="O205" s="39">
        <v>3383000</v>
      </c>
      <c r="P205" s="40">
        <v>2.2826908541194256E-2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1785.65</v>
      </c>
      <c r="F206" s="37">
        <v>1791.3</v>
      </c>
      <c r="G206" s="38">
        <v>1772.6</v>
      </c>
      <c r="H206" s="38">
        <v>1759.55</v>
      </c>
      <c r="I206" s="38">
        <v>1740.85</v>
      </c>
      <c r="J206" s="38">
        <v>1804.35</v>
      </c>
      <c r="K206" s="38">
        <v>1823.0500000000002</v>
      </c>
      <c r="L206" s="38">
        <v>1836.1</v>
      </c>
      <c r="M206" s="28">
        <v>1810</v>
      </c>
      <c r="N206" s="28">
        <v>1778.25</v>
      </c>
      <c r="O206" s="39">
        <v>588700</v>
      </c>
      <c r="P206" s="40">
        <v>-8.2547169811320754E-3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426.3</v>
      </c>
      <c r="F207" s="37">
        <v>424.61666666666662</v>
      </c>
      <c r="G207" s="38">
        <v>422.08333333333326</v>
      </c>
      <c r="H207" s="38">
        <v>417.86666666666662</v>
      </c>
      <c r="I207" s="38">
        <v>415.33333333333326</v>
      </c>
      <c r="J207" s="38">
        <v>428.83333333333326</v>
      </c>
      <c r="K207" s="38">
        <v>431.36666666666667</v>
      </c>
      <c r="L207" s="38">
        <v>435.58333333333326</v>
      </c>
      <c r="M207" s="28">
        <v>427.15</v>
      </c>
      <c r="N207" s="28">
        <v>420.4</v>
      </c>
      <c r="O207" s="39">
        <v>44224000</v>
      </c>
      <c r="P207" s="40">
        <v>-2.3911572298669073E-3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248</v>
      </c>
      <c r="F208" s="37">
        <v>249.26666666666665</v>
      </c>
      <c r="G208" s="38">
        <v>243.93333333333331</v>
      </c>
      <c r="H208" s="38">
        <v>239.86666666666665</v>
      </c>
      <c r="I208" s="38">
        <v>234.5333333333333</v>
      </c>
      <c r="J208" s="38">
        <v>253.33333333333331</v>
      </c>
      <c r="K208" s="38">
        <v>258.66666666666669</v>
      </c>
      <c r="L208" s="38">
        <v>262.73333333333335</v>
      </c>
      <c r="M208" s="28">
        <v>254.6</v>
      </c>
      <c r="N208" s="28">
        <v>245.2</v>
      </c>
      <c r="O208" s="39">
        <v>77946000</v>
      </c>
      <c r="P208" s="40">
        <v>9.2448725916718464E-3</v>
      </c>
    </row>
    <row r="209" spans="1:16" ht="12.75" customHeight="1">
      <c r="A209" s="28">
        <v>199</v>
      </c>
      <c r="B209" s="29" t="s">
        <v>47</v>
      </c>
      <c r="C209" s="30" t="s">
        <v>829</v>
      </c>
      <c r="D209" s="31">
        <v>44798</v>
      </c>
      <c r="E209" s="37">
        <v>349.35</v>
      </c>
      <c r="F209" s="37">
        <v>349.58333333333331</v>
      </c>
      <c r="G209" s="38">
        <v>346.16666666666663</v>
      </c>
      <c r="H209" s="38">
        <v>342.98333333333329</v>
      </c>
      <c r="I209" s="38">
        <v>339.56666666666661</v>
      </c>
      <c r="J209" s="38">
        <v>352.76666666666665</v>
      </c>
      <c r="K209" s="38">
        <v>356.18333333333328</v>
      </c>
      <c r="L209" s="38">
        <v>359.36666666666667</v>
      </c>
      <c r="M209" s="28">
        <v>353</v>
      </c>
      <c r="N209" s="28">
        <v>346.4</v>
      </c>
      <c r="O209" s="39">
        <v>12686400</v>
      </c>
      <c r="P209" s="40">
        <v>9.4528788312804347E-3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82"/>
      <c r="C212" s="261"/>
      <c r="D212" s="283"/>
      <c r="E212" s="262"/>
      <c r="F212" s="262"/>
      <c r="G212" s="284"/>
      <c r="H212" s="284"/>
      <c r="I212" s="284"/>
      <c r="J212" s="284"/>
      <c r="K212" s="284"/>
      <c r="L212" s="284"/>
      <c r="M212" s="261"/>
      <c r="N212" s="261"/>
      <c r="O212" s="285"/>
      <c r="P212" s="286"/>
    </row>
    <row r="213" spans="1:16" ht="12.75" customHeight="1">
      <c r="A213" s="28"/>
      <c r="B213" s="282"/>
      <c r="C213" s="261"/>
      <c r="D213" s="283"/>
      <c r="E213" s="262"/>
      <c r="F213" s="262"/>
      <c r="G213" s="284"/>
      <c r="H213" s="284"/>
      <c r="I213" s="284"/>
      <c r="J213" s="284"/>
      <c r="K213" s="284"/>
      <c r="L213" s="284"/>
      <c r="M213" s="261"/>
      <c r="N213" s="261"/>
      <c r="O213" s="285"/>
      <c r="P213" s="286"/>
    </row>
    <row r="214" spans="1:16" ht="12.75" customHeight="1">
      <c r="A214" s="261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61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19" sqref="H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9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3" t="s">
        <v>16</v>
      </c>
      <c r="B8" s="465"/>
      <c r="C8" s="469" t="s">
        <v>20</v>
      </c>
      <c r="D8" s="469" t="s">
        <v>21</v>
      </c>
      <c r="E8" s="460" t="s">
        <v>22</v>
      </c>
      <c r="F8" s="461"/>
      <c r="G8" s="462"/>
      <c r="H8" s="460" t="s">
        <v>23</v>
      </c>
      <c r="I8" s="461"/>
      <c r="J8" s="462"/>
      <c r="K8" s="23"/>
      <c r="L8" s="50"/>
      <c r="M8" s="50"/>
      <c r="N8" s="1"/>
      <c r="O8" s="1"/>
    </row>
    <row r="9" spans="1:15" ht="36" customHeight="1">
      <c r="A9" s="467"/>
      <c r="B9" s="468"/>
      <c r="C9" s="468"/>
      <c r="D9" s="4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17158.25</v>
      </c>
      <c r="D10" s="32">
        <v>17116.400000000001</v>
      </c>
      <c r="E10" s="32">
        <v>17060.000000000004</v>
      </c>
      <c r="F10" s="32">
        <v>16961.750000000004</v>
      </c>
      <c r="G10" s="32">
        <v>16905.350000000006</v>
      </c>
      <c r="H10" s="32">
        <v>17214.650000000001</v>
      </c>
      <c r="I10" s="32">
        <v>17271.049999999996</v>
      </c>
      <c r="J10" s="32">
        <v>17369.3</v>
      </c>
      <c r="K10" s="34">
        <v>17172.8</v>
      </c>
      <c r="L10" s="34">
        <v>17018.150000000001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37491.4</v>
      </c>
      <c r="D11" s="37">
        <v>37489.066666666673</v>
      </c>
      <c r="E11" s="37">
        <v>37223.483333333344</v>
      </c>
      <c r="F11" s="37">
        <v>36955.566666666673</v>
      </c>
      <c r="G11" s="37">
        <v>36689.983333333344</v>
      </c>
      <c r="H11" s="37">
        <v>37756.983333333344</v>
      </c>
      <c r="I11" s="37">
        <v>38022.566666666673</v>
      </c>
      <c r="J11" s="37">
        <v>38290.483333333344</v>
      </c>
      <c r="K11" s="28">
        <v>37754.65</v>
      </c>
      <c r="L11" s="28">
        <v>37221.15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2531.8000000000002</v>
      </c>
      <c r="D12" s="37">
        <v>2520.5499999999997</v>
      </c>
      <c r="E12" s="37">
        <v>2505.8999999999996</v>
      </c>
      <c r="F12" s="37">
        <v>2480</v>
      </c>
      <c r="G12" s="37">
        <v>2465.35</v>
      </c>
      <c r="H12" s="37">
        <v>2546.4499999999994</v>
      </c>
      <c r="I12" s="37">
        <v>2561.1</v>
      </c>
      <c r="J12" s="37">
        <v>2586.9999999999991</v>
      </c>
      <c r="K12" s="28">
        <v>2535.1999999999998</v>
      </c>
      <c r="L12" s="28">
        <v>2494.65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4890.55</v>
      </c>
      <c r="D13" s="37">
        <v>4880.4000000000005</v>
      </c>
      <c r="E13" s="37">
        <v>4865.1000000000013</v>
      </c>
      <c r="F13" s="37">
        <v>4839.6500000000005</v>
      </c>
      <c r="G13" s="37">
        <v>4824.3500000000013</v>
      </c>
      <c r="H13" s="37">
        <v>4905.8500000000013</v>
      </c>
      <c r="I13" s="37">
        <v>4921.1500000000005</v>
      </c>
      <c r="J13" s="37">
        <v>4946.6000000000013</v>
      </c>
      <c r="K13" s="28">
        <v>4895.7</v>
      </c>
      <c r="L13" s="28">
        <v>4854.95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29152.3</v>
      </c>
      <c r="D14" s="37">
        <v>29138.816666666669</v>
      </c>
      <c r="E14" s="37">
        <v>28922.633333333339</v>
      </c>
      <c r="F14" s="37">
        <v>28692.966666666671</v>
      </c>
      <c r="G14" s="37">
        <v>28476.78333333334</v>
      </c>
      <c r="H14" s="37">
        <v>29368.483333333337</v>
      </c>
      <c r="I14" s="37">
        <v>29584.666666666664</v>
      </c>
      <c r="J14" s="37">
        <v>29814.333333333336</v>
      </c>
      <c r="K14" s="28">
        <v>29355</v>
      </c>
      <c r="L14" s="28">
        <v>28909.15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4017.6</v>
      </c>
      <c r="D15" s="37">
        <v>4000.4333333333329</v>
      </c>
      <c r="E15" s="37">
        <v>3979.1666666666661</v>
      </c>
      <c r="F15" s="37">
        <v>3940.7333333333331</v>
      </c>
      <c r="G15" s="37">
        <v>3919.4666666666662</v>
      </c>
      <c r="H15" s="37">
        <v>4038.8666666666659</v>
      </c>
      <c r="I15" s="37">
        <v>4060.1333333333332</v>
      </c>
      <c r="J15" s="37">
        <v>4098.5666666666657</v>
      </c>
      <c r="K15" s="28">
        <v>4021.7</v>
      </c>
      <c r="L15" s="28">
        <v>3962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8170.8</v>
      </c>
      <c r="D16" s="37">
        <v>8159.3</v>
      </c>
      <c r="E16" s="37">
        <v>8132.3</v>
      </c>
      <c r="F16" s="37">
        <v>8093.8</v>
      </c>
      <c r="G16" s="37">
        <v>8066.8</v>
      </c>
      <c r="H16" s="37">
        <v>8197.7999999999993</v>
      </c>
      <c r="I16" s="37">
        <v>8224.7999999999993</v>
      </c>
      <c r="J16" s="37">
        <v>8263.2999999999993</v>
      </c>
      <c r="K16" s="28">
        <v>8186.3</v>
      </c>
      <c r="L16" s="28">
        <v>8120.8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2736.15</v>
      </c>
      <c r="D17" s="37">
        <v>2749.5</v>
      </c>
      <c r="E17" s="37">
        <v>2688</v>
      </c>
      <c r="F17" s="37">
        <v>2639.85</v>
      </c>
      <c r="G17" s="37">
        <v>2578.35</v>
      </c>
      <c r="H17" s="37">
        <v>2797.65</v>
      </c>
      <c r="I17" s="37">
        <v>2859.15</v>
      </c>
      <c r="J17" s="37">
        <v>2907.3</v>
      </c>
      <c r="K17" s="28">
        <v>2811</v>
      </c>
      <c r="L17" s="28">
        <v>2701.35</v>
      </c>
      <c r="M17" s="28">
        <v>2.4839699999999998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2227.4</v>
      </c>
      <c r="D18" s="37">
        <v>2218.1</v>
      </c>
      <c r="E18" s="37">
        <v>2197.2999999999997</v>
      </c>
      <c r="F18" s="37">
        <v>2167.1999999999998</v>
      </c>
      <c r="G18" s="37">
        <v>2146.3999999999996</v>
      </c>
      <c r="H18" s="37">
        <v>2248.1999999999998</v>
      </c>
      <c r="I18" s="37">
        <v>2269</v>
      </c>
      <c r="J18" s="37">
        <v>2299.1</v>
      </c>
      <c r="K18" s="28">
        <v>2238.9</v>
      </c>
      <c r="L18" s="28">
        <v>2188</v>
      </c>
      <c r="M18" s="28">
        <v>4.1815699999999998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592.04999999999995</v>
      </c>
      <c r="D19" s="37">
        <v>593.4</v>
      </c>
      <c r="E19" s="37">
        <v>585.79999999999995</v>
      </c>
      <c r="F19" s="37">
        <v>579.54999999999995</v>
      </c>
      <c r="G19" s="37">
        <v>571.94999999999993</v>
      </c>
      <c r="H19" s="37">
        <v>599.65</v>
      </c>
      <c r="I19" s="37">
        <v>607.25000000000011</v>
      </c>
      <c r="J19" s="37">
        <v>613.5</v>
      </c>
      <c r="K19" s="28">
        <v>601</v>
      </c>
      <c r="L19" s="28">
        <v>587.15</v>
      </c>
      <c r="M19" s="28">
        <v>13.202629999999999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20015.099999999999</v>
      </c>
      <c r="D20" s="37">
        <v>19969.683333333334</v>
      </c>
      <c r="E20" s="37">
        <v>19845.416666666668</v>
      </c>
      <c r="F20" s="37">
        <v>19675.733333333334</v>
      </c>
      <c r="G20" s="37">
        <v>19551.466666666667</v>
      </c>
      <c r="H20" s="37">
        <v>20139.366666666669</v>
      </c>
      <c r="I20" s="37">
        <v>20263.633333333331</v>
      </c>
      <c r="J20" s="37">
        <v>20433.316666666669</v>
      </c>
      <c r="K20" s="28">
        <v>20093.95</v>
      </c>
      <c r="L20" s="28">
        <v>19800</v>
      </c>
      <c r="M20" s="28">
        <v>0.13389999999999999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2569.1999999999998</v>
      </c>
      <c r="D21" s="37">
        <v>2583.7333333333331</v>
      </c>
      <c r="E21" s="37">
        <v>2545.4666666666662</v>
      </c>
      <c r="F21" s="37">
        <v>2521.7333333333331</v>
      </c>
      <c r="G21" s="37">
        <v>2483.4666666666662</v>
      </c>
      <c r="H21" s="37">
        <v>2607.4666666666662</v>
      </c>
      <c r="I21" s="37">
        <v>2645.7333333333336</v>
      </c>
      <c r="J21" s="37">
        <v>2669.4666666666662</v>
      </c>
      <c r="K21" s="28">
        <v>2622</v>
      </c>
      <c r="L21" s="28">
        <v>2560</v>
      </c>
      <c r="M21" s="28">
        <v>11.071949999999999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2174.6999999999998</v>
      </c>
      <c r="D22" s="37">
        <v>2185.6</v>
      </c>
      <c r="E22" s="37">
        <v>2139.25</v>
      </c>
      <c r="F22" s="37">
        <v>2103.8000000000002</v>
      </c>
      <c r="G22" s="37">
        <v>2057.4500000000003</v>
      </c>
      <c r="H22" s="37">
        <v>2221.0499999999997</v>
      </c>
      <c r="I22" s="37">
        <v>2267.3999999999992</v>
      </c>
      <c r="J22" s="37">
        <v>2302.8499999999995</v>
      </c>
      <c r="K22" s="28">
        <v>2231.9499999999998</v>
      </c>
      <c r="L22" s="28">
        <v>2150.15</v>
      </c>
      <c r="M22" s="28">
        <v>16.08323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763.7</v>
      </c>
      <c r="D23" s="37">
        <v>766.06666666666661</v>
      </c>
      <c r="E23" s="37">
        <v>756.48333333333323</v>
      </c>
      <c r="F23" s="37">
        <v>749.26666666666665</v>
      </c>
      <c r="G23" s="37">
        <v>739.68333333333328</v>
      </c>
      <c r="H23" s="37">
        <v>773.28333333333319</v>
      </c>
      <c r="I23" s="37">
        <v>782.86666666666667</v>
      </c>
      <c r="J23" s="37">
        <v>790.08333333333314</v>
      </c>
      <c r="K23" s="28">
        <v>775.65</v>
      </c>
      <c r="L23" s="28">
        <v>758.85</v>
      </c>
      <c r="M23" s="28">
        <v>31.82798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3127.2</v>
      </c>
      <c r="D24" s="37">
        <v>3099.7333333333336</v>
      </c>
      <c r="E24" s="37">
        <v>3041.4666666666672</v>
      </c>
      <c r="F24" s="37">
        <v>2955.7333333333336</v>
      </c>
      <c r="G24" s="37">
        <v>2897.4666666666672</v>
      </c>
      <c r="H24" s="37">
        <v>3185.4666666666672</v>
      </c>
      <c r="I24" s="37">
        <v>3243.7333333333336</v>
      </c>
      <c r="J24" s="37">
        <v>3329.4666666666672</v>
      </c>
      <c r="K24" s="28">
        <v>3158</v>
      </c>
      <c r="L24" s="28">
        <v>3014</v>
      </c>
      <c r="M24" s="28">
        <v>4.5776199999999996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3109.6</v>
      </c>
      <c r="D25" s="37">
        <v>3087.2333333333331</v>
      </c>
      <c r="E25" s="37">
        <v>3036.5166666666664</v>
      </c>
      <c r="F25" s="37">
        <v>2963.4333333333334</v>
      </c>
      <c r="G25" s="37">
        <v>2912.7166666666667</v>
      </c>
      <c r="H25" s="37">
        <v>3160.3166666666662</v>
      </c>
      <c r="I25" s="37">
        <v>3211.0333333333324</v>
      </c>
      <c r="J25" s="37">
        <v>3284.1166666666659</v>
      </c>
      <c r="K25" s="28">
        <v>3137.95</v>
      </c>
      <c r="L25" s="28">
        <v>3014.15</v>
      </c>
      <c r="M25" s="28">
        <v>3.5604800000000001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106.35</v>
      </c>
      <c r="D26" s="37">
        <v>105.8</v>
      </c>
      <c r="E26" s="37">
        <v>104.39999999999999</v>
      </c>
      <c r="F26" s="37">
        <v>102.44999999999999</v>
      </c>
      <c r="G26" s="37">
        <v>101.04999999999998</v>
      </c>
      <c r="H26" s="37">
        <v>107.75</v>
      </c>
      <c r="I26" s="37">
        <v>109.15</v>
      </c>
      <c r="J26" s="37">
        <v>111.10000000000001</v>
      </c>
      <c r="K26" s="28">
        <v>107.2</v>
      </c>
      <c r="L26" s="28">
        <v>103.85</v>
      </c>
      <c r="M26" s="28">
        <v>74.539720000000003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268.64999999999998</v>
      </c>
      <c r="D27" s="37">
        <v>269.33333333333331</v>
      </c>
      <c r="E27" s="37">
        <v>266.51666666666665</v>
      </c>
      <c r="F27" s="37">
        <v>264.38333333333333</v>
      </c>
      <c r="G27" s="37">
        <v>261.56666666666666</v>
      </c>
      <c r="H27" s="37">
        <v>271.46666666666664</v>
      </c>
      <c r="I27" s="37">
        <v>274.28333333333336</v>
      </c>
      <c r="J27" s="37">
        <v>276.41666666666663</v>
      </c>
      <c r="K27" s="28">
        <v>272.14999999999998</v>
      </c>
      <c r="L27" s="28">
        <v>267.2</v>
      </c>
      <c r="M27" s="28">
        <v>9.3169199999999996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702</v>
      </c>
      <c r="D28" s="37">
        <v>701.66666666666663</v>
      </c>
      <c r="E28" s="37">
        <v>695.38333333333321</v>
      </c>
      <c r="F28" s="37">
        <v>688.76666666666654</v>
      </c>
      <c r="G28" s="37">
        <v>682.48333333333312</v>
      </c>
      <c r="H28" s="37">
        <v>708.2833333333333</v>
      </c>
      <c r="I28" s="37">
        <v>714.56666666666683</v>
      </c>
      <c r="J28" s="37">
        <v>721.18333333333339</v>
      </c>
      <c r="K28" s="28">
        <v>707.95</v>
      </c>
      <c r="L28" s="28">
        <v>695.05</v>
      </c>
      <c r="M28" s="28">
        <v>1.1822600000000001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3225.15</v>
      </c>
      <c r="D29" s="37">
        <v>3218.3000000000006</v>
      </c>
      <c r="E29" s="37">
        <v>3191.9000000000015</v>
      </c>
      <c r="F29" s="37">
        <v>3158.650000000001</v>
      </c>
      <c r="G29" s="37">
        <v>3132.2500000000018</v>
      </c>
      <c r="H29" s="37">
        <v>3251.5500000000011</v>
      </c>
      <c r="I29" s="37">
        <v>3277.95</v>
      </c>
      <c r="J29" s="37">
        <v>3311.2000000000007</v>
      </c>
      <c r="K29" s="28">
        <v>3244.7</v>
      </c>
      <c r="L29" s="28">
        <v>3185.05</v>
      </c>
      <c r="M29" s="28">
        <v>0.54174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374.8</v>
      </c>
      <c r="D30" s="37">
        <v>373.59999999999997</v>
      </c>
      <c r="E30" s="37">
        <v>371.19999999999993</v>
      </c>
      <c r="F30" s="37">
        <v>367.59999999999997</v>
      </c>
      <c r="G30" s="37">
        <v>365.19999999999993</v>
      </c>
      <c r="H30" s="37">
        <v>377.19999999999993</v>
      </c>
      <c r="I30" s="37">
        <v>379.59999999999991</v>
      </c>
      <c r="J30" s="37">
        <v>383.19999999999993</v>
      </c>
      <c r="K30" s="28">
        <v>376</v>
      </c>
      <c r="L30" s="28">
        <v>370</v>
      </c>
      <c r="M30" s="28">
        <v>65.228039999999993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4212.3</v>
      </c>
      <c r="D31" s="37">
        <v>4217.3666666666668</v>
      </c>
      <c r="E31" s="37">
        <v>4181.9333333333334</v>
      </c>
      <c r="F31" s="37">
        <v>4151.5666666666666</v>
      </c>
      <c r="G31" s="37">
        <v>4116.1333333333332</v>
      </c>
      <c r="H31" s="37">
        <v>4247.7333333333336</v>
      </c>
      <c r="I31" s="37">
        <v>4283.1666666666679</v>
      </c>
      <c r="J31" s="37">
        <v>4313.5333333333338</v>
      </c>
      <c r="K31" s="28">
        <v>4252.8</v>
      </c>
      <c r="L31" s="28">
        <v>4187</v>
      </c>
      <c r="M31" s="28">
        <v>3.3327800000000001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219.9</v>
      </c>
      <c r="D32" s="37">
        <v>219.83333333333334</v>
      </c>
      <c r="E32" s="37">
        <v>217.66666666666669</v>
      </c>
      <c r="F32" s="37">
        <v>215.43333333333334</v>
      </c>
      <c r="G32" s="37">
        <v>213.26666666666668</v>
      </c>
      <c r="H32" s="37">
        <v>222.06666666666669</v>
      </c>
      <c r="I32" s="37">
        <v>224.23333333333338</v>
      </c>
      <c r="J32" s="37">
        <v>226.4666666666667</v>
      </c>
      <c r="K32" s="28">
        <v>222</v>
      </c>
      <c r="L32" s="28">
        <v>217.6</v>
      </c>
      <c r="M32" s="28">
        <v>18.184629999999999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149</v>
      </c>
      <c r="D33" s="37">
        <v>149.68333333333334</v>
      </c>
      <c r="E33" s="37">
        <v>144.86666666666667</v>
      </c>
      <c r="F33" s="37">
        <v>140.73333333333335</v>
      </c>
      <c r="G33" s="37">
        <v>135.91666666666669</v>
      </c>
      <c r="H33" s="37">
        <v>153.81666666666666</v>
      </c>
      <c r="I33" s="37">
        <v>158.63333333333333</v>
      </c>
      <c r="J33" s="37">
        <v>162.76666666666665</v>
      </c>
      <c r="K33" s="28">
        <v>154.5</v>
      </c>
      <c r="L33" s="28">
        <v>145.55000000000001</v>
      </c>
      <c r="M33" s="28">
        <v>434.95312999999999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3333.75</v>
      </c>
      <c r="D34" s="37">
        <v>3321.0333333333333</v>
      </c>
      <c r="E34" s="37">
        <v>3287.7166666666667</v>
      </c>
      <c r="F34" s="37">
        <v>3241.6833333333334</v>
      </c>
      <c r="G34" s="37">
        <v>3208.3666666666668</v>
      </c>
      <c r="H34" s="37">
        <v>3367.0666666666666</v>
      </c>
      <c r="I34" s="37">
        <v>3400.3833333333332</v>
      </c>
      <c r="J34" s="37">
        <v>3446.4166666666665</v>
      </c>
      <c r="K34" s="28">
        <v>3354.35</v>
      </c>
      <c r="L34" s="28">
        <v>3275</v>
      </c>
      <c r="M34" s="28">
        <v>18.365500000000001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1815.5</v>
      </c>
      <c r="D35" s="37">
        <v>1816.8500000000001</v>
      </c>
      <c r="E35" s="37">
        <v>1798.7000000000003</v>
      </c>
      <c r="F35" s="37">
        <v>1781.9</v>
      </c>
      <c r="G35" s="37">
        <v>1763.7500000000002</v>
      </c>
      <c r="H35" s="37">
        <v>1833.6500000000003</v>
      </c>
      <c r="I35" s="37">
        <v>1851.8000000000004</v>
      </c>
      <c r="J35" s="37">
        <v>1868.6000000000004</v>
      </c>
      <c r="K35" s="28">
        <v>1835</v>
      </c>
      <c r="L35" s="28">
        <v>1800.05</v>
      </c>
      <c r="M35" s="28">
        <v>1.65587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547</v>
      </c>
      <c r="D36" s="37">
        <v>546</v>
      </c>
      <c r="E36" s="37">
        <v>540</v>
      </c>
      <c r="F36" s="37">
        <v>533</v>
      </c>
      <c r="G36" s="37">
        <v>527</v>
      </c>
      <c r="H36" s="37">
        <v>553</v>
      </c>
      <c r="I36" s="37">
        <v>559</v>
      </c>
      <c r="J36" s="37">
        <v>566</v>
      </c>
      <c r="K36" s="28">
        <v>552</v>
      </c>
      <c r="L36" s="28">
        <v>539</v>
      </c>
      <c r="M36" s="28">
        <v>11.930669999999999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4243.8500000000004</v>
      </c>
      <c r="D37" s="37">
        <v>4225.7666666666664</v>
      </c>
      <c r="E37" s="37">
        <v>4201.5333333333328</v>
      </c>
      <c r="F37" s="37">
        <v>4159.2166666666662</v>
      </c>
      <c r="G37" s="37">
        <v>4134.9833333333327</v>
      </c>
      <c r="H37" s="37">
        <v>4268.083333333333</v>
      </c>
      <c r="I37" s="37">
        <v>4292.3166666666666</v>
      </c>
      <c r="J37" s="37">
        <v>4334.6333333333332</v>
      </c>
      <c r="K37" s="28">
        <v>4250</v>
      </c>
      <c r="L37" s="28">
        <v>4183.45</v>
      </c>
      <c r="M37" s="28">
        <v>5.1474500000000001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724.75</v>
      </c>
      <c r="D38" s="37">
        <v>727.56666666666661</v>
      </c>
      <c r="E38" s="37">
        <v>720.18333333333317</v>
      </c>
      <c r="F38" s="37">
        <v>715.61666666666656</v>
      </c>
      <c r="G38" s="37">
        <v>708.23333333333312</v>
      </c>
      <c r="H38" s="37">
        <v>732.13333333333321</v>
      </c>
      <c r="I38" s="37">
        <v>739.51666666666665</v>
      </c>
      <c r="J38" s="37">
        <v>744.08333333333326</v>
      </c>
      <c r="K38" s="28">
        <v>734.95</v>
      </c>
      <c r="L38" s="28">
        <v>723</v>
      </c>
      <c r="M38" s="28">
        <v>66.248540000000006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3914.45</v>
      </c>
      <c r="D39" s="37">
        <v>3914.9</v>
      </c>
      <c r="E39" s="37">
        <v>3877.55</v>
      </c>
      <c r="F39" s="37">
        <v>3840.65</v>
      </c>
      <c r="G39" s="37">
        <v>3803.3</v>
      </c>
      <c r="H39" s="37">
        <v>3951.8</v>
      </c>
      <c r="I39" s="37">
        <v>3989.1499999999996</v>
      </c>
      <c r="J39" s="37">
        <v>4026.05</v>
      </c>
      <c r="K39" s="28">
        <v>3952.25</v>
      </c>
      <c r="L39" s="28">
        <v>3878</v>
      </c>
      <c r="M39" s="28">
        <v>4.12805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7209.1</v>
      </c>
      <c r="D40" s="37">
        <v>7198.0333333333328</v>
      </c>
      <c r="E40" s="37">
        <v>7136.0666666666657</v>
      </c>
      <c r="F40" s="37">
        <v>7063.0333333333328</v>
      </c>
      <c r="G40" s="37">
        <v>7001.0666666666657</v>
      </c>
      <c r="H40" s="37">
        <v>7271.0666666666657</v>
      </c>
      <c r="I40" s="37">
        <v>7333.0333333333328</v>
      </c>
      <c r="J40" s="37">
        <v>7406.0666666666657</v>
      </c>
      <c r="K40" s="28">
        <v>7260</v>
      </c>
      <c r="L40" s="28">
        <v>7125</v>
      </c>
      <c r="M40" s="28">
        <v>26.067620000000002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15047.6</v>
      </c>
      <c r="D41" s="37">
        <v>15020.25</v>
      </c>
      <c r="E41" s="37">
        <v>14839.5</v>
      </c>
      <c r="F41" s="37">
        <v>14631.4</v>
      </c>
      <c r="G41" s="37">
        <v>14450.65</v>
      </c>
      <c r="H41" s="37">
        <v>15228.35</v>
      </c>
      <c r="I41" s="37">
        <v>15409.1</v>
      </c>
      <c r="J41" s="37">
        <v>15617.2</v>
      </c>
      <c r="K41" s="28">
        <v>15201</v>
      </c>
      <c r="L41" s="28">
        <v>14812.15</v>
      </c>
      <c r="M41" s="28">
        <v>10.442349999999999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5204.8999999999996</v>
      </c>
      <c r="D42" s="37">
        <v>5268.9333333333334</v>
      </c>
      <c r="E42" s="37">
        <v>5068.166666666667</v>
      </c>
      <c r="F42" s="37">
        <v>4931.4333333333334</v>
      </c>
      <c r="G42" s="37">
        <v>4730.666666666667</v>
      </c>
      <c r="H42" s="37">
        <v>5405.666666666667</v>
      </c>
      <c r="I42" s="37">
        <v>5606.4333333333334</v>
      </c>
      <c r="J42" s="37">
        <v>5743.166666666667</v>
      </c>
      <c r="K42" s="28">
        <v>5469.7</v>
      </c>
      <c r="L42" s="28">
        <v>5132.2</v>
      </c>
      <c r="M42" s="28">
        <v>1.81921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2311.25</v>
      </c>
      <c r="D43" s="37">
        <v>2305.9500000000003</v>
      </c>
      <c r="E43" s="37">
        <v>2287.9000000000005</v>
      </c>
      <c r="F43" s="37">
        <v>2264.5500000000002</v>
      </c>
      <c r="G43" s="37">
        <v>2246.5000000000005</v>
      </c>
      <c r="H43" s="37">
        <v>2329.3000000000006</v>
      </c>
      <c r="I43" s="37">
        <v>2347.3500000000008</v>
      </c>
      <c r="J43" s="37">
        <v>2370.7000000000007</v>
      </c>
      <c r="K43" s="28">
        <v>2324</v>
      </c>
      <c r="L43" s="28">
        <v>2282.6</v>
      </c>
      <c r="M43" s="28">
        <v>2.5319600000000002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276.2</v>
      </c>
      <c r="D44" s="37">
        <v>278.5</v>
      </c>
      <c r="E44" s="37">
        <v>272.7</v>
      </c>
      <c r="F44" s="37">
        <v>269.2</v>
      </c>
      <c r="G44" s="37">
        <v>263.39999999999998</v>
      </c>
      <c r="H44" s="37">
        <v>282</v>
      </c>
      <c r="I44" s="37">
        <v>287.79999999999995</v>
      </c>
      <c r="J44" s="37">
        <v>291.3</v>
      </c>
      <c r="K44" s="28">
        <v>284.3</v>
      </c>
      <c r="L44" s="28">
        <v>275</v>
      </c>
      <c r="M44" s="28">
        <v>69.322490000000002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116.25</v>
      </c>
      <c r="D45" s="37">
        <v>117.2</v>
      </c>
      <c r="E45" s="37">
        <v>114.65</v>
      </c>
      <c r="F45" s="37">
        <v>113.05</v>
      </c>
      <c r="G45" s="37">
        <v>110.5</v>
      </c>
      <c r="H45" s="37">
        <v>118.80000000000001</v>
      </c>
      <c r="I45" s="37">
        <v>121.35</v>
      </c>
      <c r="J45" s="37">
        <v>122.95000000000002</v>
      </c>
      <c r="K45" s="28">
        <v>119.75</v>
      </c>
      <c r="L45" s="28">
        <v>115.6</v>
      </c>
      <c r="M45" s="28">
        <v>254.01429999999999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47.7</v>
      </c>
      <c r="D46" s="37">
        <v>47.966666666666669</v>
      </c>
      <c r="E46" s="37">
        <v>47.233333333333334</v>
      </c>
      <c r="F46" s="37">
        <v>46.766666666666666</v>
      </c>
      <c r="G46" s="37">
        <v>46.033333333333331</v>
      </c>
      <c r="H46" s="37">
        <v>48.433333333333337</v>
      </c>
      <c r="I46" s="37">
        <v>49.166666666666671</v>
      </c>
      <c r="J46" s="37">
        <v>49.63333333333334</v>
      </c>
      <c r="K46" s="28">
        <v>48.7</v>
      </c>
      <c r="L46" s="28">
        <v>47.5</v>
      </c>
      <c r="M46" s="28">
        <v>21.285170000000001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1961.65</v>
      </c>
      <c r="D47" s="37">
        <v>1942.2333333333333</v>
      </c>
      <c r="E47" s="37">
        <v>1908.6666666666667</v>
      </c>
      <c r="F47" s="37">
        <v>1855.6833333333334</v>
      </c>
      <c r="G47" s="37">
        <v>1822.1166666666668</v>
      </c>
      <c r="H47" s="37">
        <v>1995.2166666666667</v>
      </c>
      <c r="I47" s="37">
        <v>2028.7833333333333</v>
      </c>
      <c r="J47" s="37">
        <v>2081.7666666666664</v>
      </c>
      <c r="K47" s="28">
        <v>1975.8</v>
      </c>
      <c r="L47" s="28">
        <v>1889.25</v>
      </c>
      <c r="M47" s="28">
        <v>7.7775299999999996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624.70000000000005</v>
      </c>
      <c r="D48" s="37">
        <v>622.68333333333339</v>
      </c>
      <c r="E48" s="37">
        <v>618.01666666666677</v>
      </c>
      <c r="F48" s="37">
        <v>611.33333333333337</v>
      </c>
      <c r="G48" s="37">
        <v>606.66666666666674</v>
      </c>
      <c r="H48" s="37">
        <v>629.36666666666679</v>
      </c>
      <c r="I48" s="37">
        <v>634.0333333333333</v>
      </c>
      <c r="J48" s="37">
        <v>640.71666666666681</v>
      </c>
      <c r="K48" s="28">
        <v>627.35</v>
      </c>
      <c r="L48" s="28">
        <v>616</v>
      </c>
      <c r="M48" s="28">
        <v>14.56615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275.2</v>
      </c>
      <c r="D49" s="37">
        <v>274.5</v>
      </c>
      <c r="E49" s="37">
        <v>272.7</v>
      </c>
      <c r="F49" s="37">
        <v>270.2</v>
      </c>
      <c r="G49" s="37">
        <v>268.39999999999998</v>
      </c>
      <c r="H49" s="37">
        <v>277</v>
      </c>
      <c r="I49" s="37">
        <v>278.79999999999995</v>
      </c>
      <c r="J49" s="37">
        <v>281.3</v>
      </c>
      <c r="K49" s="28">
        <v>276.3</v>
      </c>
      <c r="L49" s="28">
        <v>272</v>
      </c>
      <c r="M49" s="28">
        <v>48.867289999999997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733</v>
      </c>
      <c r="D50" s="37">
        <v>735.61666666666667</v>
      </c>
      <c r="E50" s="37">
        <v>728.73333333333335</v>
      </c>
      <c r="F50" s="37">
        <v>724.4666666666667</v>
      </c>
      <c r="G50" s="37">
        <v>717.58333333333337</v>
      </c>
      <c r="H50" s="37">
        <v>739.88333333333333</v>
      </c>
      <c r="I50" s="37">
        <v>746.76666666666677</v>
      </c>
      <c r="J50" s="37">
        <v>751.0333333333333</v>
      </c>
      <c r="K50" s="28">
        <v>742.5</v>
      </c>
      <c r="L50" s="28">
        <v>731.35</v>
      </c>
      <c r="M50" s="28">
        <v>13.007490000000001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53.85</v>
      </c>
      <c r="D51" s="37">
        <v>54.066666666666663</v>
      </c>
      <c r="E51" s="37">
        <v>53.383333333333326</v>
      </c>
      <c r="F51" s="37">
        <v>52.916666666666664</v>
      </c>
      <c r="G51" s="37">
        <v>52.233333333333327</v>
      </c>
      <c r="H51" s="37">
        <v>54.533333333333324</v>
      </c>
      <c r="I51" s="37">
        <v>55.216666666666661</v>
      </c>
      <c r="J51" s="37">
        <v>55.683333333333323</v>
      </c>
      <c r="K51" s="28">
        <v>54.75</v>
      </c>
      <c r="L51" s="28">
        <v>53.6</v>
      </c>
      <c r="M51" s="28">
        <v>198.56494000000001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330.3</v>
      </c>
      <c r="D52" s="37">
        <v>328.88333333333338</v>
      </c>
      <c r="E52" s="37">
        <v>326.61666666666679</v>
      </c>
      <c r="F52" s="37">
        <v>322.93333333333339</v>
      </c>
      <c r="G52" s="37">
        <v>320.6666666666668</v>
      </c>
      <c r="H52" s="37">
        <v>332.56666666666678</v>
      </c>
      <c r="I52" s="37">
        <v>334.83333333333331</v>
      </c>
      <c r="J52" s="37">
        <v>338.51666666666677</v>
      </c>
      <c r="K52" s="28">
        <v>331.15</v>
      </c>
      <c r="L52" s="28">
        <v>325.2</v>
      </c>
      <c r="M52" s="28">
        <v>48.028829999999999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677.95</v>
      </c>
      <c r="D53" s="37">
        <v>676.5333333333333</v>
      </c>
      <c r="E53" s="37">
        <v>672.41666666666663</v>
      </c>
      <c r="F53" s="37">
        <v>666.88333333333333</v>
      </c>
      <c r="G53" s="37">
        <v>662.76666666666665</v>
      </c>
      <c r="H53" s="37">
        <v>682.06666666666661</v>
      </c>
      <c r="I53" s="37">
        <v>686.18333333333339</v>
      </c>
      <c r="J53" s="37">
        <v>691.71666666666658</v>
      </c>
      <c r="K53" s="28">
        <v>680.65</v>
      </c>
      <c r="L53" s="28">
        <v>671</v>
      </c>
      <c r="M53" s="28">
        <v>76.699700000000007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307.2</v>
      </c>
      <c r="D54" s="37">
        <v>307.33333333333331</v>
      </c>
      <c r="E54" s="37">
        <v>305.06666666666661</v>
      </c>
      <c r="F54" s="37">
        <v>302.93333333333328</v>
      </c>
      <c r="G54" s="37">
        <v>300.66666666666657</v>
      </c>
      <c r="H54" s="37">
        <v>309.46666666666664</v>
      </c>
      <c r="I54" s="37">
        <v>311.73333333333341</v>
      </c>
      <c r="J54" s="37">
        <v>313.86666666666667</v>
      </c>
      <c r="K54" s="28">
        <v>309.60000000000002</v>
      </c>
      <c r="L54" s="28">
        <v>305.2</v>
      </c>
      <c r="M54" s="28">
        <v>47.590940000000003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17115.8</v>
      </c>
      <c r="D55" s="37">
        <v>16991.45</v>
      </c>
      <c r="E55" s="37">
        <v>16752.900000000001</v>
      </c>
      <c r="F55" s="37">
        <v>16390</v>
      </c>
      <c r="G55" s="37">
        <v>16151.45</v>
      </c>
      <c r="H55" s="37">
        <v>17354.350000000002</v>
      </c>
      <c r="I55" s="37">
        <v>17592.899999999998</v>
      </c>
      <c r="J55" s="37">
        <v>17955.800000000003</v>
      </c>
      <c r="K55" s="28">
        <v>17230</v>
      </c>
      <c r="L55" s="28">
        <v>16628.55</v>
      </c>
      <c r="M55" s="28">
        <v>0.72333000000000003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3900.4</v>
      </c>
      <c r="D56" s="37">
        <v>3908.8833333333332</v>
      </c>
      <c r="E56" s="37">
        <v>3868.4166666666665</v>
      </c>
      <c r="F56" s="37">
        <v>3836.4333333333334</v>
      </c>
      <c r="G56" s="37">
        <v>3795.9666666666667</v>
      </c>
      <c r="H56" s="37">
        <v>3940.8666666666663</v>
      </c>
      <c r="I56" s="37">
        <v>3981.3333333333335</v>
      </c>
      <c r="J56" s="37">
        <v>4013.3166666666662</v>
      </c>
      <c r="K56" s="28">
        <v>3949.35</v>
      </c>
      <c r="L56" s="28">
        <v>3876.9</v>
      </c>
      <c r="M56" s="28">
        <v>4.1897000000000002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222.3</v>
      </c>
      <c r="D57" s="37">
        <v>224.26666666666668</v>
      </c>
      <c r="E57" s="37">
        <v>219.63333333333335</v>
      </c>
      <c r="F57" s="37">
        <v>216.96666666666667</v>
      </c>
      <c r="G57" s="37">
        <v>212.33333333333334</v>
      </c>
      <c r="H57" s="37">
        <v>226.93333333333337</v>
      </c>
      <c r="I57" s="37">
        <v>231.56666666666669</v>
      </c>
      <c r="J57" s="37">
        <v>234.23333333333338</v>
      </c>
      <c r="K57" s="28">
        <v>228.9</v>
      </c>
      <c r="L57" s="28">
        <v>221.6</v>
      </c>
      <c r="M57" s="28">
        <v>80.644139999999993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700.7</v>
      </c>
      <c r="D58" s="37">
        <v>702.23333333333323</v>
      </c>
      <c r="E58" s="37">
        <v>692.46666666666647</v>
      </c>
      <c r="F58" s="37">
        <v>684.23333333333323</v>
      </c>
      <c r="G58" s="37">
        <v>674.46666666666647</v>
      </c>
      <c r="H58" s="37">
        <v>710.46666666666647</v>
      </c>
      <c r="I58" s="37">
        <v>720.23333333333312</v>
      </c>
      <c r="J58" s="37">
        <v>728.46666666666647</v>
      </c>
      <c r="K58" s="28">
        <v>712</v>
      </c>
      <c r="L58" s="28">
        <v>694</v>
      </c>
      <c r="M58" s="28">
        <v>30.145019999999999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977.4</v>
      </c>
      <c r="D59" s="37">
        <v>971.44999999999993</v>
      </c>
      <c r="E59" s="37">
        <v>958.94999999999982</v>
      </c>
      <c r="F59" s="37">
        <v>940.49999999999989</v>
      </c>
      <c r="G59" s="37">
        <v>927.99999999999977</v>
      </c>
      <c r="H59" s="37">
        <v>989.89999999999986</v>
      </c>
      <c r="I59" s="37">
        <v>1002.4000000000001</v>
      </c>
      <c r="J59" s="37">
        <v>1020.8499999999999</v>
      </c>
      <c r="K59" s="28">
        <v>983.95</v>
      </c>
      <c r="L59" s="28">
        <v>953</v>
      </c>
      <c r="M59" s="28">
        <v>29.415659999999999</v>
      </c>
      <c r="N59" s="1"/>
      <c r="O59" s="1"/>
    </row>
    <row r="60" spans="1:15" ht="12.75" customHeight="1">
      <c r="A60" s="53">
        <v>51</v>
      </c>
      <c r="B60" s="28" t="s">
        <v>849</v>
      </c>
      <c r="C60" s="28">
        <v>1687.35</v>
      </c>
      <c r="D60" s="37">
        <v>1698.8833333333332</v>
      </c>
      <c r="E60" s="37">
        <v>1669.4666666666665</v>
      </c>
      <c r="F60" s="37">
        <v>1651.5833333333333</v>
      </c>
      <c r="G60" s="37">
        <v>1622.1666666666665</v>
      </c>
      <c r="H60" s="37">
        <v>1716.7666666666664</v>
      </c>
      <c r="I60" s="37">
        <v>1746.1833333333334</v>
      </c>
      <c r="J60" s="37">
        <v>1764.0666666666664</v>
      </c>
      <c r="K60" s="28">
        <v>1728.3</v>
      </c>
      <c r="L60" s="28">
        <v>1681</v>
      </c>
      <c r="M60" s="28">
        <v>1.09551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211.25</v>
      </c>
      <c r="D61" s="37">
        <v>208.98333333333335</v>
      </c>
      <c r="E61" s="37">
        <v>205.51666666666671</v>
      </c>
      <c r="F61" s="37">
        <v>199.78333333333336</v>
      </c>
      <c r="G61" s="37">
        <v>196.31666666666672</v>
      </c>
      <c r="H61" s="37">
        <v>214.7166666666667</v>
      </c>
      <c r="I61" s="37">
        <v>218.18333333333334</v>
      </c>
      <c r="J61" s="37">
        <v>223.91666666666669</v>
      </c>
      <c r="K61" s="28">
        <v>212.45</v>
      </c>
      <c r="L61" s="28">
        <v>203.25</v>
      </c>
      <c r="M61" s="28">
        <v>124.77455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3954.3</v>
      </c>
      <c r="D62" s="37">
        <v>3936.9</v>
      </c>
      <c r="E62" s="37">
        <v>3908.8500000000004</v>
      </c>
      <c r="F62" s="37">
        <v>3863.4</v>
      </c>
      <c r="G62" s="37">
        <v>3835.3500000000004</v>
      </c>
      <c r="H62" s="37">
        <v>3982.3500000000004</v>
      </c>
      <c r="I62" s="37">
        <v>4010.4000000000005</v>
      </c>
      <c r="J62" s="37">
        <v>4055.8500000000004</v>
      </c>
      <c r="K62" s="28">
        <v>3964.95</v>
      </c>
      <c r="L62" s="28">
        <v>3891.45</v>
      </c>
      <c r="M62" s="28">
        <v>4.5759999999999996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1586.55</v>
      </c>
      <c r="D63" s="37">
        <v>1575.3</v>
      </c>
      <c r="E63" s="37">
        <v>1557.6</v>
      </c>
      <c r="F63" s="37">
        <v>1528.6499999999999</v>
      </c>
      <c r="G63" s="37">
        <v>1510.9499999999998</v>
      </c>
      <c r="H63" s="37">
        <v>1604.25</v>
      </c>
      <c r="I63" s="37">
        <v>1621.9500000000003</v>
      </c>
      <c r="J63" s="37">
        <v>1650.9</v>
      </c>
      <c r="K63" s="28">
        <v>1593</v>
      </c>
      <c r="L63" s="28">
        <v>1546.35</v>
      </c>
      <c r="M63" s="28">
        <v>2.97072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712.75</v>
      </c>
      <c r="D64" s="37">
        <v>705.15</v>
      </c>
      <c r="E64" s="37">
        <v>695.65</v>
      </c>
      <c r="F64" s="37">
        <v>678.55</v>
      </c>
      <c r="G64" s="37">
        <v>669.05</v>
      </c>
      <c r="H64" s="37">
        <v>722.25</v>
      </c>
      <c r="I64" s="37">
        <v>731.75</v>
      </c>
      <c r="J64" s="37">
        <v>748.85</v>
      </c>
      <c r="K64" s="28">
        <v>714.65</v>
      </c>
      <c r="L64" s="28">
        <v>688.05</v>
      </c>
      <c r="M64" s="28">
        <v>25.067019999999999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1028.75</v>
      </c>
      <c r="D65" s="37">
        <v>1040.3</v>
      </c>
      <c r="E65" s="37">
        <v>1007.55</v>
      </c>
      <c r="F65" s="37">
        <v>986.35</v>
      </c>
      <c r="G65" s="37">
        <v>953.6</v>
      </c>
      <c r="H65" s="37">
        <v>1061.5</v>
      </c>
      <c r="I65" s="37">
        <v>1094.25</v>
      </c>
      <c r="J65" s="37">
        <v>1115.4499999999998</v>
      </c>
      <c r="K65" s="28">
        <v>1073.05</v>
      </c>
      <c r="L65" s="28">
        <v>1019.1</v>
      </c>
      <c r="M65" s="28">
        <v>9.1261700000000001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394.4</v>
      </c>
      <c r="D66" s="37">
        <v>389.2</v>
      </c>
      <c r="E66" s="37">
        <v>382.2</v>
      </c>
      <c r="F66" s="37">
        <v>370</v>
      </c>
      <c r="G66" s="37">
        <v>363</v>
      </c>
      <c r="H66" s="37">
        <v>401.4</v>
      </c>
      <c r="I66" s="37">
        <v>408.4</v>
      </c>
      <c r="J66" s="37">
        <v>420.59999999999997</v>
      </c>
      <c r="K66" s="28">
        <v>396.2</v>
      </c>
      <c r="L66" s="28">
        <v>377</v>
      </c>
      <c r="M66" s="28">
        <v>14.386480000000001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1226.8499999999999</v>
      </c>
      <c r="D67" s="37">
        <v>1229.1666666666667</v>
      </c>
      <c r="E67" s="37">
        <v>1214.1333333333334</v>
      </c>
      <c r="F67" s="37">
        <v>1201.4166666666667</v>
      </c>
      <c r="G67" s="37">
        <v>1186.3833333333334</v>
      </c>
      <c r="H67" s="37">
        <v>1241.8833333333334</v>
      </c>
      <c r="I67" s="37">
        <v>1256.9166666666667</v>
      </c>
      <c r="J67" s="37">
        <v>1269.6333333333334</v>
      </c>
      <c r="K67" s="28">
        <v>1244.2</v>
      </c>
      <c r="L67" s="28">
        <v>1216.45</v>
      </c>
      <c r="M67" s="28">
        <v>9.78782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385.95</v>
      </c>
      <c r="D68" s="37">
        <v>388.84999999999997</v>
      </c>
      <c r="E68" s="37">
        <v>380.84999999999991</v>
      </c>
      <c r="F68" s="37">
        <v>375.74999999999994</v>
      </c>
      <c r="G68" s="37">
        <v>367.74999999999989</v>
      </c>
      <c r="H68" s="37">
        <v>393.94999999999993</v>
      </c>
      <c r="I68" s="37">
        <v>401.95000000000005</v>
      </c>
      <c r="J68" s="37">
        <v>407.04999999999995</v>
      </c>
      <c r="K68" s="28">
        <v>396.85</v>
      </c>
      <c r="L68" s="28">
        <v>383.75</v>
      </c>
      <c r="M68" s="28">
        <v>82.232759999999999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584.1</v>
      </c>
      <c r="D69" s="37">
        <v>580.13333333333333</v>
      </c>
      <c r="E69" s="37">
        <v>575.01666666666665</v>
      </c>
      <c r="F69" s="37">
        <v>565.93333333333328</v>
      </c>
      <c r="G69" s="37">
        <v>560.81666666666661</v>
      </c>
      <c r="H69" s="37">
        <v>589.2166666666667</v>
      </c>
      <c r="I69" s="37">
        <v>594.33333333333326</v>
      </c>
      <c r="J69" s="37">
        <v>603.41666666666674</v>
      </c>
      <c r="K69" s="28">
        <v>585.25</v>
      </c>
      <c r="L69" s="28">
        <v>571.04999999999995</v>
      </c>
      <c r="M69" s="28">
        <v>21.616109999999999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1599.65</v>
      </c>
      <c r="D70" s="37">
        <v>1602.2666666666667</v>
      </c>
      <c r="E70" s="37">
        <v>1585.5833333333333</v>
      </c>
      <c r="F70" s="37">
        <v>1571.5166666666667</v>
      </c>
      <c r="G70" s="37">
        <v>1554.8333333333333</v>
      </c>
      <c r="H70" s="37">
        <v>1616.3333333333333</v>
      </c>
      <c r="I70" s="37">
        <v>1633.0166666666667</v>
      </c>
      <c r="J70" s="37">
        <v>1647.0833333333333</v>
      </c>
      <c r="K70" s="28">
        <v>1618.95</v>
      </c>
      <c r="L70" s="28">
        <v>1588.2</v>
      </c>
      <c r="M70" s="28">
        <v>1.7487600000000001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1919.4</v>
      </c>
      <c r="D71" s="37">
        <v>1923.0666666666666</v>
      </c>
      <c r="E71" s="37">
        <v>1903.6333333333332</v>
      </c>
      <c r="F71" s="37">
        <v>1887.8666666666666</v>
      </c>
      <c r="G71" s="37">
        <v>1868.4333333333332</v>
      </c>
      <c r="H71" s="37">
        <v>1938.8333333333333</v>
      </c>
      <c r="I71" s="37">
        <v>1958.2666666666667</v>
      </c>
      <c r="J71" s="37">
        <v>1974.0333333333333</v>
      </c>
      <c r="K71" s="28">
        <v>1942.5</v>
      </c>
      <c r="L71" s="28">
        <v>1907.3</v>
      </c>
      <c r="M71" s="28">
        <v>12.98537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3831.65</v>
      </c>
      <c r="D72" s="37">
        <v>3845.3166666666671</v>
      </c>
      <c r="E72" s="37">
        <v>3806.3333333333339</v>
      </c>
      <c r="F72" s="37">
        <v>3781.0166666666669</v>
      </c>
      <c r="G72" s="37">
        <v>3742.0333333333338</v>
      </c>
      <c r="H72" s="37">
        <v>3870.6333333333341</v>
      </c>
      <c r="I72" s="37">
        <v>3909.6166666666668</v>
      </c>
      <c r="J72" s="37">
        <v>3934.9333333333343</v>
      </c>
      <c r="K72" s="28">
        <v>3884.3</v>
      </c>
      <c r="L72" s="28">
        <v>3820</v>
      </c>
      <c r="M72" s="28">
        <v>4.0616899999999996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3699.9</v>
      </c>
      <c r="D73" s="37">
        <v>3666.0666666666671</v>
      </c>
      <c r="E73" s="37">
        <v>3622.3333333333339</v>
      </c>
      <c r="F73" s="37">
        <v>3544.7666666666669</v>
      </c>
      <c r="G73" s="37">
        <v>3501.0333333333338</v>
      </c>
      <c r="H73" s="37">
        <v>3743.6333333333341</v>
      </c>
      <c r="I73" s="37">
        <v>3787.3666666666668</v>
      </c>
      <c r="J73" s="37">
        <v>3864.9333333333343</v>
      </c>
      <c r="K73" s="28">
        <v>3709.8</v>
      </c>
      <c r="L73" s="28">
        <v>3588.5</v>
      </c>
      <c r="M73" s="28">
        <v>4.7711800000000002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2303.6</v>
      </c>
      <c r="D74" s="37">
        <v>2258.2999999999997</v>
      </c>
      <c r="E74" s="37">
        <v>2172.8999999999996</v>
      </c>
      <c r="F74" s="37">
        <v>2042.1999999999998</v>
      </c>
      <c r="G74" s="37">
        <v>1956.7999999999997</v>
      </c>
      <c r="H74" s="37">
        <v>2388.9999999999995</v>
      </c>
      <c r="I74" s="37">
        <v>2474.4</v>
      </c>
      <c r="J74" s="37">
        <v>2605.0999999999995</v>
      </c>
      <c r="K74" s="28">
        <v>2343.6999999999998</v>
      </c>
      <c r="L74" s="28">
        <v>2127.6</v>
      </c>
      <c r="M74" s="28">
        <v>7.0113899999999996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4090.35</v>
      </c>
      <c r="D75" s="37">
        <v>4109.6333333333332</v>
      </c>
      <c r="E75" s="37">
        <v>4036.3166666666666</v>
      </c>
      <c r="F75" s="37">
        <v>3982.2833333333333</v>
      </c>
      <c r="G75" s="37">
        <v>3908.9666666666667</v>
      </c>
      <c r="H75" s="37">
        <v>4163.6666666666661</v>
      </c>
      <c r="I75" s="37">
        <v>4236.9833333333318</v>
      </c>
      <c r="J75" s="37">
        <v>4291.0166666666664</v>
      </c>
      <c r="K75" s="28">
        <v>4182.95</v>
      </c>
      <c r="L75" s="28">
        <v>4055.6</v>
      </c>
      <c r="M75" s="28">
        <v>19.744949999999999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3093.45</v>
      </c>
      <c r="D76" s="37">
        <v>3101.6166666666668</v>
      </c>
      <c r="E76" s="37">
        <v>3058.2333333333336</v>
      </c>
      <c r="F76" s="37">
        <v>3023.0166666666669</v>
      </c>
      <c r="G76" s="37">
        <v>2979.6333333333337</v>
      </c>
      <c r="H76" s="37">
        <v>3136.8333333333335</v>
      </c>
      <c r="I76" s="37">
        <v>3180.2166666666667</v>
      </c>
      <c r="J76" s="37">
        <v>3215.4333333333334</v>
      </c>
      <c r="K76" s="28">
        <v>3145</v>
      </c>
      <c r="L76" s="28">
        <v>3066.4</v>
      </c>
      <c r="M76" s="28">
        <v>5.7056399999999998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449.85</v>
      </c>
      <c r="D77" s="37">
        <v>448.7833333333333</v>
      </c>
      <c r="E77" s="37">
        <v>441.06666666666661</v>
      </c>
      <c r="F77" s="37">
        <v>432.2833333333333</v>
      </c>
      <c r="G77" s="37">
        <v>424.56666666666661</v>
      </c>
      <c r="H77" s="37">
        <v>457.56666666666661</v>
      </c>
      <c r="I77" s="37">
        <v>465.2833333333333</v>
      </c>
      <c r="J77" s="37">
        <v>474.06666666666661</v>
      </c>
      <c r="K77" s="28">
        <v>456.5</v>
      </c>
      <c r="L77" s="28">
        <v>440</v>
      </c>
      <c r="M77" s="28">
        <v>3.4692099999999999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1733</v>
      </c>
      <c r="D78" s="37">
        <v>1729.1166666666668</v>
      </c>
      <c r="E78" s="37">
        <v>1716.4333333333336</v>
      </c>
      <c r="F78" s="37">
        <v>1699.8666666666668</v>
      </c>
      <c r="G78" s="37">
        <v>1687.1833333333336</v>
      </c>
      <c r="H78" s="37">
        <v>1745.6833333333336</v>
      </c>
      <c r="I78" s="37">
        <v>1758.366666666667</v>
      </c>
      <c r="J78" s="37">
        <v>1774.9333333333336</v>
      </c>
      <c r="K78" s="28">
        <v>1741.8</v>
      </c>
      <c r="L78" s="28">
        <v>1712.55</v>
      </c>
      <c r="M78" s="28">
        <v>3.8744299999999998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158.5</v>
      </c>
      <c r="D79" s="37">
        <v>158.78333333333333</v>
      </c>
      <c r="E79" s="37">
        <v>155.91666666666666</v>
      </c>
      <c r="F79" s="37">
        <v>153.33333333333331</v>
      </c>
      <c r="G79" s="37">
        <v>150.46666666666664</v>
      </c>
      <c r="H79" s="37">
        <v>161.36666666666667</v>
      </c>
      <c r="I79" s="37">
        <v>164.23333333333335</v>
      </c>
      <c r="J79" s="37">
        <v>166.81666666666669</v>
      </c>
      <c r="K79" s="28">
        <v>161.65</v>
      </c>
      <c r="L79" s="28">
        <v>156.19999999999999</v>
      </c>
      <c r="M79" s="28">
        <v>105.15406</v>
      </c>
      <c r="N79" s="1"/>
      <c r="O79" s="1"/>
    </row>
    <row r="80" spans="1:15" ht="12.75" customHeight="1">
      <c r="A80" s="53">
        <v>71</v>
      </c>
      <c r="B80" s="28" t="s">
        <v>850</v>
      </c>
      <c r="C80" s="28">
        <v>1397.1</v>
      </c>
      <c r="D80" s="37">
        <v>1405.25</v>
      </c>
      <c r="E80" s="37">
        <v>1381.95</v>
      </c>
      <c r="F80" s="37">
        <v>1366.8</v>
      </c>
      <c r="G80" s="37">
        <v>1343.5</v>
      </c>
      <c r="H80" s="37">
        <v>1420.4</v>
      </c>
      <c r="I80" s="37">
        <v>1443.7000000000003</v>
      </c>
      <c r="J80" s="37">
        <v>1458.8500000000001</v>
      </c>
      <c r="K80" s="28">
        <v>1428.55</v>
      </c>
      <c r="L80" s="28">
        <v>1390.1</v>
      </c>
      <c r="M80" s="28">
        <v>5.4775999999999998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106.65</v>
      </c>
      <c r="D81" s="37">
        <v>107.2</v>
      </c>
      <c r="E81" s="37">
        <v>105.95</v>
      </c>
      <c r="F81" s="37">
        <v>105.25</v>
      </c>
      <c r="G81" s="37">
        <v>104</v>
      </c>
      <c r="H81" s="37">
        <v>107.9</v>
      </c>
      <c r="I81" s="37">
        <v>109.15</v>
      </c>
      <c r="J81" s="37">
        <v>109.85000000000001</v>
      </c>
      <c r="K81" s="28">
        <v>108.45</v>
      </c>
      <c r="L81" s="28">
        <v>106.5</v>
      </c>
      <c r="M81" s="28">
        <v>79.256960000000007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278.45</v>
      </c>
      <c r="D82" s="37">
        <v>275.38333333333333</v>
      </c>
      <c r="E82" s="37">
        <v>271.06666666666666</v>
      </c>
      <c r="F82" s="37">
        <v>263.68333333333334</v>
      </c>
      <c r="G82" s="37">
        <v>259.36666666666667</v>
      </c>
      <c r="H82" s="37">
        <v>282.76666666666665</v>
      </c>
      <c r="I82" s="37">
        <v>287.08333333333326</v>
      </c>
      <c r="J82" s="37">
        <v>294.46666666666664</v>
      </c>
      <c r="K82" s="28">
        <v>279.7</v>
      </c>
      <c r="L82" s="28">
        <v>268</v>
      </c>
      <c r="M82" s="28">
        <v>10.046709999999999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146.6</v>
      </c>
      <c r="D83" s="37">
        <v>146.85</v>
      </c>
      <c r="E83" s="37">
        <v>145.85</v>
      </c>
      <c r="F83" s="37">
        <v>145.1</v>
      </c>
      <c r="G83" s="37">
        <v>144.1</v>
      </c>
      <c r="H83" s="37">
        <v>147.6</v>
      </c>
      <c r="I83" s="37">
        <v>148.6</v>
      </c>
      <c r="J83" s="37">
        <v>149.35</v>
      </c>
      <c r="K83" s="28">
        <v>147.85</v>
      </c>
      <c r="L83" s="28">
        <v>146.1</v>
      </c>
      <c r="M83" s="28">
        <v>46.76585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2260.5500000000002</v>
      </c>
      <c r="D84" s="37">
        <v>2275.0166666666669</v>
      </c>
      <c r="E84" s="37">
        <v>2238.0333333333338</v>
      </c>
      <c r="F84" s="37">
        <v>2215.5166666666669</v>
      </c>
      <c r="G84" s="37">
        <v>2178.5333333333338</v>
      </c>
      <c r="H84" s="37">
        <v>2297.5333333333338</v>
      </c>
      <c r="I84" s="37">
        <v>2334.5166666666664</v>
      </c>
      <c r="J84" s="37">
        <v>2357.0333333333338</v>
      </c>
      <c r="K84" s="28">
        <v>2312</v>
      </c>
      <c r="L84" s="28">
        <v>2252.5</v>
      </c>
      <c r="M84" s="28">
        <v>2.9330599999999998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380.85</v>
      </c>
      <c r="D85" s="37">
        <v>379.9666666666667</v>
      </c>
      <c r="E85" s="37">
        <v>375.93333333333339</v>
      </c>
      <c r="F85" s="37">
        <v>371.01666666666671</v>
      </c>
      <c r="G85" s="37">
        <v>366.98333333333341</v>
      </c>
      <c r="H85" s="37">
        <v>384.88333333333338</v>
      </c>
      <c r="I85" s="37">
        <v>388.91666666666669</v>
      </c>
      <c r="J85" s="37">
        <v>393.83333333333337</v>
      </c>
      <c r="K85" s="28">
        <v>384</v>
      </c>
      <c r="L85" s="28">
        <v>375.05</v>
      </c>
      <c r="M85" s="28">
        <v>11.010999999999999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853.75</v>
      </c>
      <c r="D86" s="37">
        <v>855.13333333333333</v>
      </c>
      <c r="E86" s="37">
        <v>848.26666666666665</v>
      </c>
      <c r="F86" s="37">
        <v>842.7833333333333</v>
      </c>
      <c r="G86" s="37">
        <v>835.91666666666663</v>
      </c>
      <c r="H86" s="37">
        <v>860.61666666666667</v>
      </c>
      <c r="I86" s="37">
        <v>867.48333333333323</v>
      </c>
      <c r="J86" s="37">
        <v>872.9666666666667</v>
      </c>
      <c r="K86" s="28">
        <v>862</v>
      </c>
      <c r="L86" s="28">
        <v>849.65</v>
      </c>
      <c r="M86" s="28">
        <v>7.8416499999999996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1507.6</v>
      </c>
      <c r="D87" s="37">
        <v>1497.5333333333335</v>
      </c>
      <c r="E87" s="37">
        <v>1480.0666666666671</v>
      </c>
      <c r="F87" s="37">
        <v>1452.5333333333335</v>
      </c>
      <c r="G87" s="37">
        <v>1435.0666666666671</v>
      </c>
      <c r="H87" s="37">
        <v>1525.0666666666671</v>
      </c>
      <c r="I87" s="37">
        <v>1542.5333333333338</v>
      </c>
      <c r="J87" s="37">
        <v>1570.0666666666671</v>
      </c>
      <c r="K87" s="28">
        <v>1515</v>
      </c>
      <c r="L87" s="28">
        <v>1470</v>
      </c>
      <c r="M87" s="28">
        <v>7.6801000000000004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1573</v>
      </c>
      <c r="D88" s="37">
        <v>1571.9333333333332</v>
      </c>
      <c r="E88" s="37">
        <v>1556.1666666666663</v>
      </c>
      <c r="F88" s="37">
        <v>1539.333333333333</v>
      </c>
      <c r="G88" s="37">
        <v>1523.5666666666662</v>
      </c>
      <c r="H88" s="37">
        <v>1588.7666666666664</v>
      </c>
      <c r="I88" s="37">
        <v>1604.5333333333333</v>
      </c>
      <c r="J88" s="37">
        <v>1621.3666666666666</v>
      </c>
      <c r="K88" s="28">
        <v>1587.7</v>
      </c>
      <c r="L88" s="28">
        <v>1555.1</v>
      </c>
      <c r="M88" s="28">
        <v>8.0150900000000007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445.15</v>
      </c>
      <c r="D89" s="37">
        <v>447.8</v>
      </c>
      <c r="E89" s="37">
        <v>440.8</v>
      </c>
      <c r="F89" s="37">
        <v>436.45</v>
      </c>
      <c r="G89" s="37">
        <v>429.45</v>
      </c>
      <c r="H89" s="37">
        <v>452.15000000000003</v>
      </c>
      <c r="I89" s="37">
        <v>459.15000000000003</v>
      </c>
      <c r="J89" s="37">
        <v>463.50000000000006</v>
      </c>
      <c r="K89" s="28">
        <v>454.8</v>
      </c>
      <c r="L89" s="28">
        <v>443.45</v>
      </c>
      <c r="M89" s="28">
        <v>8.2821400000000001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232.4</v>
      </c>
      <c r="D90" s="37">
        <v>232.30000000000004</v>
      </c>
      <c r="E90" s="37">
        <v>230.80000000000007</v>
      </c>
      <c r="F90" s="37">
        <v>229.20000000000002</v>
      </c>
      <c r="G90" s="37">
        <v>227.70000000000005</v>
      </c>
      <c r="H90" s="37">
        <v>233.90000000000009</v>
      </c>
      <c r="I90" s="37">
        <v>235.40000000000003</v>
      </c>
      <c r="J90" s="37">
        <v>237.00000000000011</v>
      </c>
      <c r="K90" s="28">
        <v>233.8</v>
      </c>
      <c r="L90" s="28">
        <v>230.7</v>
      </c>
      <c r="M90" s="28">
        <v>4.1230900000000004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948.4</v>
      </c>
      <c r="D91" s="37">
        <v>953.75</v>
      </c>
      <c r="E91" s="37">
        <v>941.8</v>
      </c>
      <c r="F91" s="37">
        <v>935.19999999999993</v>
      </c>
      <c r="G91" s="37">
        <v>923.24999999999989</v>
      </c>
      <c r="H91" s="37">
        <v>960.35</v>
      </c>
      <c r="I91" s="37">
        <v>972.30000000000007</v>
      </c>
      <c r="J91" s="37">
        <v>978.90000000000009</v>
      </c>
      <c r="K91" s="28">
        <v>965.7</v>
      </c>
      <c r="L91" s="28">
        <v>947.15</v>
      </c>
      <c r="M91" s="28">
        <v>36.177250000000001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1947.3</v>
      </c>
      <c r="D92" s="37">
        <v>1956.5833333333333</v>
      </c>
      <c r="E92" s="37">
        <v>1928.1666666666665</v>
      </c>
      <c r="F92" s="37">
        <v>1909.0333333333333</v>
      </c>
      <c r="G92" s="37">
        <v>1880.6166666666666</v>
      </c>
      <c r="H92" s="37">
        <v>1975.7166666666665</v>
      </c>
      <c r="I92" s="37">
        <v>2004.133333333333</v>
      </c>
      <c r="J92" s="37">
        <v>2023.2666666666664</v>
      </c>
      <c r="K92" s="28">
        <v>1985</v>
      </c>
      <c r="L92" s="28">
        <v>1937.45</v>
      </c>
      <c r="M92" s="28">
        <v>3.65354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1434.2</v>
      </c>
      <c r="D93" s="37">
        <v>1429.3666666666668</v>
      </c>
      <c r="E93" s="37">
        <v>1420.1333333333337</v>
      </c>
      <c r="F93" s="37">
        <v>1406.0666666666668</v>
      </c>
      <c r="G93" s="37">
        <v>1396.8333333333337</v>
      </c>
      <c r="H93" s="37">
        <v>1443.4333333333336</v>
      </c>
      <c r="I93" s="37">
        <v>1452.6666666666667</v>
      </c>
      <c r="J93" s="37">
        <v>1466.7333333333336</v>
      </c>
      <c r="K93" s="28">
        <v>1438.6</v>
      </c>
      <c r="L93" s="28">
        <v>1415.3</v>
      </c>
      <c r="M93" s="28">
        <v>100.09868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555.5</v>
      </c>
      <c r="D94" s="37">
        <v>549.9</v>
      </c>
      <c r="E94" s="37">
        <v>539.79999999999995</v>
      </c>
      <c r="F94" s="37">
        <v>524.1</v>
      </c>
      <c r="G94" s="37">
        <v>514</v>
      </c>
      <c r="H94" s="37">
        <v>565.59999999999991</v>
      </c>
      <c r="I94" s="37">
        <v>575.70000000000005</v>
      </c>
      <c r="J94" s="37">
        <v>591.39999999999986</v>
      </c>
      <c r="K94" s="28">
        <v>560</v>
      </c>
      <c r="L94" s="28">
        <v>534.20000000000005</v>
      </c>
      <c r="M94" s="28">
        <v>142.36016000000001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1249.3499999999999</v>
      </c>
      <c r="D95" s="37">
        <v>1243.1166666666666</v>
      </c>
      <c r="E95" s="37">
        <v>1233.333333333333</v>
      </c>
      <c r="F95" s="37">
        <v>1217.3166666666664</v>
      </c>
      <c r="G95" s="37">
        <v>1207.5333333333328</v>
      </c>
      <c r="H95" s="37">
        <v>1259.1333333333332</v>
      </c>
      <c r="I95" s="37">
        <v>1268.9166666666665</v>
      </c>
      <c r="J95" s="37">
        <v>1284.9333333333334</v>
      </c>
      <c r="K95" s="28">
        <v>1252.9000000000001</v>
      </c>
      <c r="L95" s="28">
        <v>1227.0999999999999</v>
      </c>
      <c r="M95" s="28">
        <v>10.272740000000001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2818.05</v>
      </c>
      <c r="D96" s="37">
        <v>2818.15</v>
      </c>
      <c r="E96" s="37">
        <v>2789.5</v>
      </c>
      <c r="F96" s="37">
        <v>2760.95</v>
      </c>
      <c r="G96" s="37">
        <v>2732.2999999999997</v>
      </c>
      <c r="H96" s="37">
        <v>2846.7000000000003</v>
      </c>
      <c r="I96" s="37">
        <v>2875.3500000000008</v>
      </c>
      <c r="J96" s="37">
        <v>2903.9000000000005</v>
      </c>
      <c r="K96" s="28">
        <v>2846.8</v>
      </c>
      <c r="L96" s="28">
        <v>2789.6</v>
      </c>
      <c r="M96" s="28">
        <v>4.0065200000000001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415.05</v>
      </c>
      <c r="D97" s="37">
        <v>409.01666666666665</v>
      </c>
      <c r="E97" s="37">
        <v>401.23333333333329</v>
      </c>
      <c r="F97" s="37">
        <v>387.41666666666663</v>
      </c>
      <c r="G97" s="37">
        <v>379.63333333333327</v>
      </c>
      <c r="H97" s="37">
        <v>422.83333333333331</v>
      </c>
      <c r="I97" s="37">
        <v>430.61666666666662</v>
      </c>
      <c r="J97" s="37">
        <v>444.43333333333334</v>
      </c>
      <c r="K97" s="28">
        <v>416.8</v>
      </c>
      <c r="L97" s="28">
        <v>395.2</v>
      </c>
      <c r="M97" s="28">
        <v>155.09533999999999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2025</v>
      </c>
      <c r="D98" s="37">
        <v>2034.5666666666666</v>
      </c>
      <c r="E98" s="37">
        <v>2002.5333333333333</v>
      </c>
      <c r="F98" s="37">
        <v>1980.0666666666666</v>
      </c>
      <c r="G98" s="37">
        <v>1948.0333333333333</v>
      </c>
      <c r="H98" s="37">
        <v>2057.0333333333333</v>
      </c>
      <c r="I98" s="37">
        <v>2089.0666666666662</v>
      </c>
      <c r="J98" s="37">
        <v>2111.5333333333333</v>
      </c>
      <c r="K98" s="28">
        <v>2066.6</v>
      </c>
      <c r="L98" s="28">
        <v>2012.1</v>
      </c>
      <c r="M98" s="28">
        <v>9.9436599999999995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241.15</v>
      </c>
      <c r="D99" s="37">
        <v>239.1</v>
      </c>
      <c r="E99" s="37">
        <v>235.85</v>
      </c>
      <c r="F99" s="37">
        <v>230.55</v>
      </c>
      <c r="G99" s="37">
        <v>227.3</v>
      </c>
      <c r="H99" s="37">
        <v>244.39999999999998</v>
      </c>
      <c r="I99" s="37">
        <v>247.64999999999998</v>
      </c>
      <c r="J99" s="37">
        <v>252.94999999999996</v>
      </c>
      <c r="K99" s="28">
        <v>242.35</v>
      </c>
      <c r="L99" s="28">
        <v>233.8</v>
      </c>
      <c r="M99" s="28">
        <v>61.49324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2637.4</v>
      </c>
      <c r="D100" s="37">
        <v>2626.1333333333332</v>
      </c>
      <c r="E100" s="37">
        <v>2607.2666666666664</v>
      </c>
      <c r="F100" s="37">
        <v>2577.1333333333332</v>
      </c>
      <c r="G100" s="37">
        <v>2558.2666666666664</v>
      </c>
      <c r="H100" s="37">
        <v>2656.2666666666664</v>
      </c>
      <c r="I100" s="37">
        <v>2675.1333333333332</v>
      </c>
      <c r="J100" s="37">
        <v>2705.2666666666664</v>
      </c>
      <c r="K100" s="28">
        <v>2645</v>
      </c>
      <c r="L100" s="28">
        <v>2596</v>
      </c>
      <c r="M100" s="28">
        <v>14.63059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269.7</v>
      </c>
      <c r="D101" s="37">
        <v>268.63333333333333</v>
      </c>
      <c r="E101" s="37">
        <v>267.06666666666666</v>
      </c>
      <c r="F101" s="37">
        <v>264.43333333333334</v>
      </c>
      <c r="G101" s="37">
        <v>262.86666666666667</v>
      </c>
      <c r="H101" s="37">
        <v>271.26666666666665</v>
      </c>
      <c r="I101" s="37">
        <v>272.83333333333326</v>
      </c>
      <c r="J101" s="37">
        <v>275.46666666666664</v>
      </c>
      <c r="K101" s="28">
        <v>270.2</v>
      </c>
      <c r="L101" s="28">
        <v>266</v>
      </c>
      <c r="M101" s="28">
        <v>5.8896699999999997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40182.75</v>
      </c>
      <c r="D102" s="37">
        <v>40190.9</v>
      </c>
      <c r="E102" s="37">
        <v>39791.850000000006</v>
      </c>
      <c r="F102" s="37">
        <v>39400.950000000004</v>
      </c>
      <c r="G102" s="37">
        <v>39001.900000000009</v>
      </c>
      <c r="H102" s="37">
        <v>40581.800000000003</v>
      </c>
      <c r="I102" s="37">
        <v>40980.850000000006</v>
      </c>
      <c r="J102" s="37">
        <v>41371.75</v>
      </c>
      <c r="K102" s="28">
        <v>40589.949999999997</v>
      </c>
      <c r="L102" s="28">
        <v>39800</v>
      </c>
      <c r="M102" s="28">
        <v>3.3590000000000002E-2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2377.8000000000002</v>
      </c>
      <c r="D103" s="37">
        <v>2370.2999999999997</v>
      </c>
      <c r="E103" s="37">
        <v>2347.8999999999996</v>
      </c>
      <c r="F103" s="37">
        <v>2318</v>
      </c>
      <c r="G103" s="37">
        <v>2295.6</v>
      </c>
      <c r="H103" s="37">
        <v>2400.1999999999994</v>
      </c>
      <c r="I103" s="37">
        <v>2422.6</v>
      </c>
      <c r="J103" s="37">
        <v>2452.4999999999991</v>
      </c>
      <c r="K103" s="28">
        <v>2392.6999999999998</v>
      </c>
      <c r="L103" s="28">
        <v>2340.4</v>
      </c>
      <c r="M103" s="28">
        <v>52.688949999999998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818.6</v>
      </c>
      <c r="D104" s="37">
        <v>816.66666666666663</v>
      </c>
      <c r="E104" s="37">
        <v>809.93333333333328</v>
      </c>
      <c r="F104" s="37">
        <v>801.26666666666665</v>
      </c>
      <c r="G104" s="37">
        <v>794.5333333333333</v>
      </c>
      <c r="H104" s="37">
        <v>825.33333333333326</v>
      </c>
      <c r="I104" s="37">
        <v>832.06666666666661</v>
      </c>
      <c r="J104" s="37">
        <v>840.73333333333323</v>
      </c>
      <c r="K104" s="28">
        <v>823.4</v>
      </c>
      <c r="L104" s="28">
        <v>808</v>
      </c>
      <c r="M104" s="28">
        <v>110.95993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1219.9000000000001</v>
      </c>
      <c r="D105" s="37">
        <v>1212.8333333333333</v>
      </c>
      <c r="E105" s="37">
        <v>1200.1166666666666</v>
      </c>
      <c r="F105" s="37">
        <v>1180.3333333333333</v>
      </c>
      <c r="G105" s="37">
        <v>1167.6166666666666</v>
      </c>
      <c r="H105" s="37">
        <v>1232.6166666666666</v>
      </c>
      <c r="I105" s="37">
        <v>1245.3333333333333</v>
      </c>
      <c r="J105" s="37">
        <v>1265.1166666666666</v>
      </c>
      <c r="K105" s="28">
        <v>1225.55</v>
      </c>
      <c r="L105" s="28">
        <v>1193.05</v>
      </c>
      <c r="M105" s="28">
        <v>6.3903600000000003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553.6</v>
      </c>
      <c r="D106" s="37">
        <v>547.9666666666667</v>
      </c>
      <c r="E106" s="37">
        <v>538.03333333333342</v>
      </c>
      <c r="F106" s="37">
        <v>522.4666666666667</v>
      </c>
      <c r="G106" s="37">
        <v>512.53333333333342</v>
      </c>
      <c r="H106" s="37">
        <v>563.53333333333342</v>
      </c>
      <c r="I106" s="37">
        <v>573.46666666666681</v>
      </c>
      <c r="J106" s="37">
        <v>589.03333333333342</v>
      </c>
      <c r="K106" s="28">
        <v>557.9</v>
      </c>
      <c r="L106" s="28">
        <v>532.4</v>
      </c>
      <c r="M106" s="28">
        <v>20.009930000000001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480.55</v>
      </c>
      <c r="D107" s="37">
        <v>479.01666666666665</v>
      </c>
      <c r="E107" s="37">
        <v>475.48333333333329</v>
      </c>
      <c r="F107" s="37">
        <v>470.41666666666663</v>
      </c>
      <c r="G107" s="37">
        <v>466.88333333333327</v>
      </c>
      <c r="H107" s="37">
        <v>484.08333333333331</v>
      </c>
      <c r="I107" s="37">
        <v>487.61666666666662</v>
      </c>
      <c r="J107" s="37">
        <v>492.68333333333334</v>
      </c>
      <c r="K107" s="28">
        <v>482.55</v>
      </c>
      <c r="L107" s="28">
        <v>473.95</v>
      </c>
      <c r="M107" s="28">
        <v>2.0994199999999998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35.35</v>
      </c>
      <c r="D108" s="37">
        <v>35.516666666666666</v>
      </c>
      <c r="E108" s="37">
        <v>35.133333333333333</v>
      </c>
      <c r="F108" s="37">
        <v>34.916666666666664</v>
      </c>
      <c r="G108" s="37">
        <v>34.533333333333331</v>
      </c>
      <c r="H108" s="37">
        <v>35.733333333333334</v>
      </c>
      <c r="I108" s="37">
        <v>36.11666666666666</v>
      </c>
      <c r="J108" s="37">
        <v>36.333333333333336</v>
      </c>
      <c r="K108" s="28">
        <v>35.9</v>
      </c>
      <c r="L108" s="28">
        <v>35.299999999999997</v>
      </c>
      <c r="M108" s="28">
        <v>32.931310000000003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37.549999999999997</v>
      </c>
      <c r="D109" s="37">
        <v>37.366666666666667</v>
      </c>
      <c r="E109" s="37">
        <v>36.933333333333337</v>
      </c>
      <c r="F109" s="37">
        <v>36.31666666666667</v>
      </c>
      <c r="G109" s="37">
        <v>35.88333333333334</v>
      </c>
      <c r="H109" s="37">
        <v>37.983333333333334</v>
      </c>
      <c r="I109" s="37">
        <v>38.416666666666657</v>
      </c>
      <c r="J109" s="37">
        <v>39.033333333333331</v>
      </c>
      <c r="K109" s="28">
        <v>37.799999999999997</v>
      </c>
      <c r="L109" s="28">
        <v>36.75</v>
      </c>
      <c r="M109" s="28">
        <v>275.29982999999999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303.05</v>
      </c>
      <c r="D110" s="37">
        <v>303.43333333333334</v>
      </c>
      <c r="E110" s="37">
        <v>300.9666666666667</v>
      </c>
      <c r="F110" s="37">
        <v>298.88333333333338</v>
      </c>
      <c r="G110" s="37">
        <v>296.41666666666674</v>
      </c>
      <c r="H110" s="37">
        <v>305.51666666666665</v>
      </c>
      <c r="I110" s="37">
        <v>307.98333333333323</v>
      </c>
      <c r="J110" s="37">
        <v>310.06666666666661</v>
      </c>
      <c r="K110" s="28">
        <v>305.89999999999998</v>
      </c>
      <c r="L110" s="28">
        <v>301.35000000000002</v>
      </c>
      <c r="M110" s="28">
        <v>169.32742999999999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4254.1499999999996</v>
      </c>
      <c r="D111" s="37">
        <v>4247.833333333333</v>
      </c>
      <c r="E111" s="37">
        <v>4185.6666666666661</v>
      </c>
      <c r="F111" s="37">
        <v>4117.1833333333334</v>
      </c>
      <c r="G111" s="37">
        <v>4055.0166666666664</v>
      </c>
      <c r="H111" s="37">
        <v>4316.3166666666657</v>
      </c>
      <c r="I111" s="37">
        <v>4378.4833333333318</v>
      </c>
      <c r="J111" s="37">
        <v>4446.9666666666653</v>
      </c>
      <c r="K111" s="28">
        <v>4310</v>
      </c>
      <c r="L111" s="28">
        <v>4179.3500000000004</v>
      </c>
      <c r="M111" s="28">
        <v>1.3043800000000001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176.5</v>
      </c>
      <c r="D112" s="37">
        <v>177.1</v>
      </c>
      <c r="E112" s="37">
        <v>174.79999999999998</v>
      </c>
      <c r="F112" s="37">
        <v>173.1</v>
      </c>
      <c r="G112" s="37">
        <v>170.79999999999998</v>
      </c>
      <c r="H112" s="37">
        <v>178.79999999999998</v>
      </c>
      <c r="I112" s="37">
        <v>181.1</v>
      </c>
      <c r="J112" s="37">
        <v>182.79999999999998</v>
      </c>
      <c r="K112" s="28">
        <v>179.4</v>
      </c>
      <c r="L112" s="28">
        <v>175.4</v>
      </c>
      <c r="M112" s="28">
        <v>7.7766200000000003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159.6</v>
      </c>
      <c r="D113" s="37">
        <v>158.76666666666665</v>
      </c>
      <c r="E113" s="37">
        <v>156.83333333333331</v>
      </c>
      <c r="F113" s="37">
        <v>154.06666666666666</v>
      </c>
      <c r="G113" s="37">
        <v>152.13333333333333</v>
      </c>
      <c r="H113" s="37">
        <v>161.5333333333333</v>
      </c>
      <c r="I113" s="37">
        <v>163.46666666666664</v>
      </c>
      <c r="J113" s="37">
        <v>166.23333333333329</v>
      </c>
      <c r="K113" s="28">
        <v>160.69999999999999</v>
      </c>
      <c r="L113" s="28">
        <v>156</v>
      </c>
      <c r="M113" s="28">
        <v>106.31433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262.85000000000002</v>
      </c>
      <c r="D114" s="37">
        <v>263.91666666666669</v>
      </c>
      <c r="E114" s="37">
        <v>260.93333333333339</v>
      </c>
      <c r="F114" s="37">
        <v>259.01666666666671</v>
      </c>
      <c r="G114" s="37">
        <v>256.03333333333342</v>
      </c>
      <c r="H114" s="37">
        <v>265.83333333333337</v>
      </c>
      <c r="I114" s="37">
        <v>268.81666666666661</v>
      </c>
      <c r="J114" s="37">
        <v>270.73333333333335</v>
      </c>
      <c r="K114" s="28">
        <v>266.89999999999998</v>
      </c>
      <c r="L114" s="28">
        <v>262</v>
      </c>
      <c r="M114" s="28">
        <v>27.16311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72.95</v>
      </c>
      <c r="D115" s="37">
        <v>72.816666666666663</v>
      </c>
      <c r="E115" s="37">
        <v>72.383333333333326</v>
      </c>
      <c r="F115" s="37">
        <v>71.816666666666663</v>
      </c>
      <c r="G115" s="37">
        <v>71.383333333333326</v>
      </c>
      <c r="H115" s="37">
        <v>73.383333333333326</v>
      </c>
      <c r="I115" s="37">
        <v>73.816666666666663</v>
      </c>
      <c r="J115" s="37">
        <v>74.383333333333326</v>
      </c>
      <c r="K115" s="28">
        <v>73.25</v>
      </c>
      <c r="L115" s="28">
        <v>72.25</v>
      </c>
      <c r="M115" s="28">
        <v>169.83013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637.1</v>
      </c>
      <c r="D116" s="37">
        <v>627.43333333333328</v>
      </c>
      <c r="E116" s="37">
        <v>614.86666666666656</v>
      </c>
      <c r="F116" s="37">
        <v>592.63333333333333</v>
      </c>
      <c r="G116" s="37">
        <v>580.06666666666661</v>
      </c>
      <c r="H116" s="37">
        <v>649.66666666666652</v>
      </c>
      <c r="I116" s="37">
        <v>662.23333333333335</v>
      </c>
      <c r="J116" s="37">
        <v>684.46666666666647</v>
      </c>
      <c r="K116" s="28">
        <v>640</v>
      </c>
      <c r="L116" s="28">
        <v>605.20000000000005</v>
      </c>
      <c r="M116" s="28">
        <v>69.646460000000005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346.35</v>
      </c>
      <c r="D117" s="37">
        <v>346.90000000000003</v>
      </c>
      <c r="E117" s="37">
        <v>343.20000000000005</v>
      </c>
      <c r="F117" s="37">
        <v>340.05</v>
      </c>
      <c r="G117" s="37">
        <v>336.35</v>
      </c>
      <c r="H117" s="37">
        <v>350.05000000000007</v>
      </c>
      <c r="I117" s="37">
        <v>353.75</v>
      </c>
      <c r="J117" s="37">
        <v>356.90000000000009</v>
      </c>
      <c r="K117" s="28">
        <v>350.6</v>
      </c>
      <c r="L117" s="28">
        <v>343.75</v>
      </c>
      <c r="M117" s="28">
        <v>26.392610000000001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222.55</v>
      </c>
      <c r="D118" s="37">
        <v>222.36666666666667</v>
      </c>
      <c r="E118" s="37">
        <v>220.48333333333335</v>
      </c>
      <c r="F118" s="37">
        <v>218.41666666666669</v>
      </c>
      <c r="G118" s="37">
        <v>216.53333333333336</v>
      </c>
      <c r="H118" s="37">
        <v>224.43333333333334</v>
      </c>
      <c r="I118" s="37">
        <v>226.31666666666666</v>
      </c>
      <c r="J118" s="37">
        <v>228.38333333333333</v>
      </c>
      <c r="K118" s="28">
        <v>224.25</v>
      </c>
      <c r="L118" s="28">
        <v>220.3</v>
      </c>
      <c r="M118" s="28">
        <v>13.542059999999999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1043.5</v>
      </c>
      <c r="D119" s="37">
        <v>1037.3999999999999</v>
      </c>
      <c r="E119" s="37">
        <v>1024.8499999999997</v>
      </c>
      <c r="F119" s="37">
        <v>1006.1999999999998</v>
      </c>
      <c r="G119" s="37">
        <v>993.64999999999964</v>
      </c>
      <c r="H119" s="37">
        <v>1056.0499999999997</v>
      </c>
      <c r="I119" s="37">
        <v>1068.5999999999999</v>
      </c>
      <c r="J119" s="37">
        <v>1087.2499999999998</v>
      </c>
      <c r="K119" s="28">
        <v>1049.95</v>
      </c>
      <c r="L119" s="28">
        <v>1018.75</v>
      </c>
      <c r="M119" s="28">
        <v>58.625500000000002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4336.3999999999996</v>
      </c>
      <c r="D120" s="37">
        <v>4261.7833333333328</v>
      </c>
      <c r="E120" s="37">
        <v>4169.6166666666659</v>
      </c>
      <c r="F120" s="37">
        <v>4002.833333333333</v>
      </c>
      <c r="G120" s="37">
        <v>3910.6666666666661</v>
      </c>
      <c r="H120" s="37">
        <v>4428.5666666666657</v>
      </c>
      <c r="I120" s="37">
        <v>4520.7333333333336</v>
      </c>
      <c r="J120" s="37">
        <v>4687.5166666666655</v>
      </c>
      <c r="K120" s="28">
        <v>4353.95</v>
      </c>
      <c r="L120" s="28">
        <v>4095</v>
      </c>
      <c r="M120" s="28">
        <v>6.5472999999999999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1549.7</v>
      </c>
      <c r="D121" s="37">
        <v>1544.4666666666665</v>
      </c>
      <c r="E121" s="37">
        <v>1533.2333333333329</v>
      </c>
      <c r="F121" s="37">
        <v>1516.7666666666664</v>
      </c>
      <c r="G121" s="37">
        <v>1505.5333333333328</v>
      </c>
      <c r="H121" s="37">
        <v>1560.9333333333329</v>
      </c>
      <c r="I121" s="37">
        <v>1572.1666666666665</v>
      </c>
      <c r="J121" s="37">
        <v>1588.633333333333</v>
      </c>
      <c r="K121" s="28">
        <v>1555.7</v>
      </c>
      <c r="L121" s="28">
        <v>1528</v>
      </c>
      <c r="M121" s="28">
        <v>70.094650000000001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1867.95</v>
      </c>
      <c r="D122" s="37">
        <v>1869.6166666666668</v>
      </c>
      <c r="E122" s="37">
        <v>1846.3333333333335</v>
      </c>
      <c r="F122" s="37">
        <v>1824.7166666666667</v>
      </c>
      <c r="G122" s="37">
        <v>1801.4333333333334</v>
      </c>
      <c r="H122" s="37">
        <v>1891.2333333333336</v>
      </c>
      <c r="I122" s="37">
        <v>1914.5166666666669</v>
      </c>
      <c r="J122" s="37">
        <v>1936.1333333333337</v>
      </c>
      <c r="K122" s="28">
        <v>1892.9</v>
      </c>
      <c r="L122" s="28">
        <v>1848</v>
      </c>
      <c r="M122" s="28">
        <v>7.8519899999999998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1000.25</v>
      </c>
      <c r="D123" s="37">
        <v>1000.35</v>
      </c>
      <c r="E123" s="37">
        <v>990.85</v>
      </c>
      <c r="F123" s="37">
        <v>981.45</v>
      </c>
      <c r="G123" s="37">
        <v>971.95</v>
      </c>
      <c r="H123" s="37">
        <v>1009.75</v>
      </c>
      <c r="I123" s="37">
        <v>1019.25</v>
      </c>
      <c r="J123" s="37">
        <v>1028.6500000000001</v>
      </c>
      <c r="K123" s="28">
        <v>1009.85</v>
      </c>
      <c r="L123" s="28">
        <v>990.95</v>
      </c>
      <c r="M123" s="28">
        <v>1.9441999999999999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238.75</v>
      </c>
      <c r="D124" s="37">
        <v>241.16666666666666</v>
      </c>
      <c r="E124" s="37">
        <v>234.08333333333331</v>
      </c>
      <c r="F124" s="37">
        <v>229.41666666666666</v>
      </c>
      <c r="G124" s="37">
        <v>222.33333333333331</v>
      </c>
      <c r="H124" s="37">
        <v>245.83333333333331</v>
      </c>
      <c r="I124" s="37">
        <v>252.91666666666663</v>
      </c>
      <c r="J124" s="37">
        <v>257.58333333333331</v>
      </c>
      <c r="K124" s="28">
        <v>248.25</v>
      </c>
      <c r="L124" s="28">
        <v>236.5</v>
      </c>
      <c r="M124" s="28">
        <v>19.626899999999999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629.6</v>
      </c>
      <c r="D125" s="37">
        <v>629.36666666666667</v>
      </c>
      <c r="E125" s="37">
        <v>620.7833333333333</v>
      </c>
      <c r="F125" s="37">
        <v>611.96666666666658</v>
      </c>
      <c r="G125" s="37">
        <v>603.38333333333321</v>
      </c>
      <c r="H125" s="37">
        <v>638.18333333333339</v>
      </c>
      <c r="I125" s="37">
        <v>646.76666666666665</v>
      </c>
      <c r="J125" s="37">
        <v>655.58333333333348</v>
      </c>
      <c r="K125" s="28">
        <v>637.95000000000005</v>
      </c>
      <c r="L125" s="28">
        <v>620.54999999999995</v>
      </c>
      <c r="M125" s="28">
        <v>47.329700000000003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389.05</v>
      </c>
      <c r="D126" s="37">
        <v>387.63333333333338</v>
      </c>
      <c r="E126" s="37">
        <v>380.61666666666679</v>
      </c>
      <c r="F126" s="37">
        <v>372.18333333333339</v>
      </c>
      <c r="G126" s="37">
        <v>365.1666666666668</v>
      </c>
      <c r="H126" s="37">
        <v>396.06666666666678</v>
      </c>
      <c r="I126" s="37">
        <v>403.08333333333331</v>
      </c>
      <c r="J126" s="37">
        <v>411.51666666666677</v>
      </c>
      <c r="K126" s="28">
        <v>394.65</v>
      </c>
      <c r="L126" s="28">
        <v>379.2</v>
      </c>
      <c r="M126" s="28">
        <v>66.954890000000006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550.25</v>
      </c>
      <c r="D127" s="37">
        <v>557.05000000000007</v>
      </c>
      <c r="E127" s="37">
        <v>537.20000000000016</v>
      </c>
      <c r="F127" s="37">
        <v>524.15000000000009</v>
      </c>
      <c r="G127" s="37">
        <v>504.30000000000018</v>
      </c>
      <c r="H127" s="37">
        <v>570.10000000000014</v>
      </c>
      <c r="I127" s="37">
        <v>589.95000000000005</v>
      </c>
      <c r="J127" s="37">
        <v>603.00000000000011</v>
      </c>
      <c r="K127" s="28">
        <v>576.9</v>
      </c>
      <c r="L127" s="28">
        <v>544</v>
      </c>
      <c r="M127" s="28">
        <v>80.433300000000003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1810.35</v>
      </c>
      <c r="D128" s="37">
        <v>1823.6333333333332</v>
      </c>
      <c r="E128" s="37">
        <v>1790.3666666666663</v>
      </c>
      <c r="F128" s="37">
        <v>1770.3833333333332</v>
      </c>
      <c r="G128" s="37">
        <v>1737.1166666666663</v>
      </c>
      <c r="H128" s="37">
        <v>1843.6166666666663</v>
      </c>
      <c r="I128" s="37">
        <v>1876.8833333333332</v>
      </c>
      <c r="J128" s="37">
        <v>1896.8666666666663</v>
      </c>
      <c r="K128" s="28">
        <v>1856.9</v>
      </c>
      <c r="L128" s="28">
        <v>1803.65</v>
      </c>
      <c r="M128" s="28">
        <v>23.87998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75.150000000000006</v>
      </c>
      <c r="D129" s="37">
        <v>75.11666666666666</v>
      </c>
      <c r="E129" s="37">
        <v>74.133333333333326</v>
      </c>
      <c r="F129" s="37">
        <v>73.11666666666666</v>
      </c>
      <c r="G129" s="37">
        <v>72.133333333333326</v>
      </c>
      <c r="H129" s="37">
        <v>76.133333333333326</v>
      </c>
      <c r="I129" s="37">
        <v>77.116666666666646</v>
      </c>
      <c r="J129" s="37">
        <v>78.133333333333326</v>
      </c>
      <c r="K129" s="28">
        <v>76.099999999999994</v>
      </c>
      <c r="L129" s="28">
        <v>74.099999999999994</v>
      </c>
      <c r="M129" s="28">
        <v>72.659040000000005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3511.05</v>
      </c>
      <c r="D130" s="37">
        <v>3507.8833333333332</v>
      </c>
      <c r="E130" s="37">
        <v>3431.1666666666665</v>
      </c>
      <c r="F130" s="37">
        <v>3351.2833333333333</v>
      </c>
      <c r="G130" s="37">
        <v>3274.5666666666666</v>
      </c>
      <c r="H130" s="37">
        <v>3587.7666666666664</v>
      </c>
      <c r="I130" s="37">
        <v>3664.4833333333336</v>
      </c>
      <c r="J130" s="37">
        <v>3744.3666666666663</v>
      </c>
      <c r="K130" s="28">
        <v>3584.6</v>
      </c>
      <c r="L130" s="28">
        <v>3428</v>
      </c>
      <c r="M130" s="28">
        <v>6.4049100000000001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386.15</v>
      </c>
      <c r="D131" s="37">
        <v>384.15000000000003</v>
      </c>
      <c r="E131" s="37">
        <v>380.20000000000005</v>
      </c>
      <c r="F131" s="37">
        <v>374.25</v>
      </c>
      <c r="G131" s="37">
        <v>370.3</v>
      </c>
      <c r="H131" s="37">
        <v>390.10000000000008</v>
      </c>
      <c r="I131" s="37">
        <v>394.05</v>
      </c>
      <c r="J131" s="37">
        <v>400.00000000000011</v>
      </c>
      <c r="K131" s="28">
        <v>388.1</v>
      </c>
      <c r="L131" s="28">
        <v>378.2</v>
      </c>
      <c r="M131" s="28">
        <v>27.570170000000001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4730.75</v>
      </c>
      <c r="D132" s="37">
        <v>4738.583333333333</v>
      </c>
      <c r="E132" s="37">
        <v>4642.1666666666661</v>
      </c>
      <c r="F132" s="37">
        <v>4553.583333333333</v>
      </c>
      <c r="G132" s="37">
        <v>4457.1666666666661</v>
      </c>
      <c r="H132" s="37">
        <v>4827.1666666666661</v>
      </c>
      <c r="I132" s="37">
        <v>4923.5833333333321</v>
      </c>
      <c r="J132" s="37">
        <v>5012.1666666666661</v>
      </c>
      <c r="K132" s="28">
        <v>4835</v>
      </c>
      <c r="L132" s="28">
        <v>4650</v>
      </c>
      <c r="M132" s="28">
        <v>7.7790100000000004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1808.05</v>
      </c>
      <c r="D133" s="37">
        <v>1811.5166666666667</v>
      </c>
      <c r="E133" s="37">
        <v>1790.5333333333333</v>
      </c>
      <c r="F133" s="37">
        <v>1773.0166666666667</v>
      </c>
      <c r="G133" s="37">
        <v>1752.0333333333333</v>
      </c>
      <c r="H133" s="37">
        <v>1829.0333333333333</v>
      </c>
      <c r="I133" s="37">
        <v>1850.0166666666664</v>
      </c>
      <c r="J133" s="37">
        <v>1867.5333333333333</v>
      </c>
      <c r="K133" s="28">
        <v>1832.5</v>
      </c>
      <c r="L133" s="28">
        <v>1794</v>
      </c>
      <c r="M133" s="28">
        <v>17.477810000000002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522.70000000000005</v>
      </c>
      <c r="D134" s="37">
        <v>523.4</v>
      </c>
      <c r="E134" s="37">
        <v>514.9</v>
      </c>
      <c r="F134" s="37">
        <v>507.1</v>
      </c>
      <c r="G134" s="37">
        <v>498.6</v>
      </c>
      <c r="H134" s="37">
        <v>531.19999999999993</v>
      </c>
      <c r="I134" s="37">
        <v>539.69999999999993</v>
      </c>
      <c r="J134" s="37">
        <v>547.49999999999989</v>
      </c>
      <c r="K134" s="28">
        <v>531.9</v>
      </c>
      <c r="L134" s="28">
        <v>515.6</v>
      </c>
      <c r="M134" s="28">
        <v>19.087029999999999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644.1</v>
      </c>
      <c r="D135" s="37">
        <v>641.25</v>
      </c>
      <c r="E135" s="37">
        <v>633.85</v>
      </c>
      <c r="F135" s="37">
        <v>623.6</v>
      </c>
      <c r="G135" s="37">
        <v>616.20000000000005</v>
      </c>
      <c r="H135" s="37">
        <v>651.5</v>
      </c>
      <c r="I135" s="37">
        <v>658.90000000000009</v>
      </c>
      <c r="J135" s="37">
        <v>669.15</v>
      </c>
      <c r="K135" s="28">
        <v>648.65</v>
      </c>
      <c r="L135" s="28">
        <v>631</v>
      </c>
      <c r="M135" s="28">
        <v>12.310919999999999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83818.149999999994</v>
      </c>
      <c r="D136" s="37">
        <v>83446.816666666666</v>
      </c>
      <c r="E136" s="37">
        <v>82923.633333333331</v>
      </c>
      <c r="F136" s="37">
        <v>82029.116666666669</v>
      </c>
      <c r="G136" s="37">
        <v>81505.933333333334</v>
      </c>
      <c r="H136" s="37">
        <v>84341.333333333328</v>
      </c>
      <c r="I136" s="37">
        <v>84864.516666666648</v>
      </c>
      <c r="J136" s="37">
        <v>85759.033333333326</v>
      </c>
      <c r="K136" s="28">
        <v>83970</v>
      </c>
      <c r="L136" s="28">
        <v>82552.3</v>
      </c>
      <c r="M136" s="28">
        <v>0.12547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186.7</v>
      </c>
      <c r="D137" s="37">
        <v>190.04999999999998</v>
      </c>
      <c r="E137" s="37">
        <v>182.64999999999998</v>
      </c>
      <c r="F137" s="37">
        <v>178.6</v>
      </c>
      <c r="G137" s="37">
        <v>171.2</v>
      </c>
      <c r="H137" s="37">
        <v>194.09999999999997</v>
      </c>
      <c r="I137" s="37">
        <v>201.5</v>
      </c>
      <c r="J137" s="37">
        <v>205.54999999999995</v>
      </c>
      <c r="K137" s="28">
        <v>197.45</v>
      </c>
      <c r="L137" s="28">
        <v>186</v>
      </c>
      <c r="M137" s="28">
        <v>104.39666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1164.45</v>
      </c>
      <c r="D138" s="37">
        <v>1167.3</v>
      </c>
      <c r="E138" s="37">
        <v>1150.3999999999999</v>
      </c>
      <c r="F138" s="37">
        <v>1136.3499999999999</v>
      </c>
      <c r="G138" s="37">
        <v>1119.4499999999998</v>
      </c>
      <c r="H138" s="37">
        <v>1181.3499999999999</v>
      </c>
      <c r="I138" s="37">
        <v>1198.25</v>
      </c>
      <c r="J138" s="37">
        <v>1212.3</v>
      </c>
      <c r="K138" s="28">
        <v>1184.2</v>
      </c>
      <c r="L138" s="28">
        <v>1153.25</v>
      </c>
      <c r="M138" s="28">
        <v>22.305720000000001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98.35</v>
      </c>
      <c r="D139" s="37">
        <v>98.216666666666654</v>
      </c>
      <c r="E139" s="37">
        <v>96.633333333333312</v>
      </c>
      <c r="F139" s="37">
        <v>94.916666666666657</v>
      </c>
      <c r="G139" s="37">
        <v>93.333333333333314</v>
      </c>
      <c r="H139" s="37">
        <v>99.933333333333309</v>
      </c>
      <c r="I139" s="37">
        <v>101.51666666666665</v>
      </c>
      <c r="J139" s="37">
        <v>103.23333333333331</v>
      </c>
      <c r="K139" s="28">
        <v>99.8</v>
      </c>
      <c r="L139" s="28">
        <v>96.5</v>
      </c>
      <c r="M139" s="28">
        <v>78.943550000000002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518</v>
      </c>
      <c r="D140" s="37">
        <v>517.06666666666672</v>
      </c>
      <c r="E140" s="37">
        <v>513.48333333333346</v>
      </c>
      <c r="F140" s="37">
        <v>508.9666666666667</v>
      </c>
      <c r="G140" s="37">
        <v>505.38333333333344</v>
      </c>
      <c r="H140" s="37">
        <v>521.58333333333348</v>
      </c>
      <c r="I140" s="37">
        <v>525.16666666666674</v>
      </c>
      <c r="J140" s="37">
        <v>529.68333333333351</v>
      </c>
      <c r="K140" s="28">
        <v>520.65</v>
      </c>
      <c r="L140" s="28">
        <v>512.54999999999995</v>
      </c>
      <c r="M140" s="28">
        <v>14.7667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8773.5499999999993</v>
      </c>
      <c r="D141" s="37">
        <v>8815.5166666666664</v>
      </c>
      <c r="E141" s="37">
        <v>8688.0333333333328</v>
      </c>
      <c r="F141" s="37">
        <v>8602.5166666666664</v>
      </c>
      <c r="G141" s="37">
        <v>8475.0333333333328</v>
      </c>
      <c r="H141" s="37">
        <v>8901.0333333333328</v>
      </c>
      <c r="I141" s="37">
        <v>9028.5166666666664</v>
      </c>
      <c r="J141" s="37">
        <v>9114.0333333333328</v>
      </c>
      <c r="K141" s="28">
        <v>8943</v>
      </c>
      <c r="L141" s="28">
        <v>8730</v>
      </c>
      <c r="M141" s="28">
        <v>8.2143200000000007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860.25</v>
      </c>
      <c r="D142" s="37">
        <v>855.94999999999993</v>
      </c>
      <c r="E142" s="37">
        <v>833.39999999999986</v>
      </c>
      <c r="F142" s="37">
        <v>806.55</v>
      </c>
      <c r="G142" s="37">
        <v>783.99999999999989</v>
      </c>
      <c r="H142" s="37">
        <v>882.79999999999984</v>
      </c>
      <c r="I142" s="37">
        <v>905.3499999999998</v>
      </c>
      <c r="J142" s="37">
        <v>932.19999999999982</v>
      </c>
      <c r="K142" s="28">
        <v>878.5</v>
      </c>
      <c r="L142" s="28">
        <v>829.1</v>
      </c>
      <c r="M142" s="28">
        <v>8.9173200000000001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369.65</v>
      </c>
      <c r="D143" s="37">
        <v>366.8</v>
      </c>
      <c r="E143" s="37">
        <v>363.6</v>
      </c>
      <c r="F143" s="37">
        <v>357.55</v>
      </c>
      <c r="G143" s="37">
        <v>354.35</v>
      </c>
      <c r="H143" s="37">
        <v>372.85</v>
      </c>
      <c r="I143" s="37">
        <v>376.04999999999995</v>
      </c>
      <c r="J143" s="37">
        <v>382.1</v>
      </c>
      <c r="K143" s="28">
        <v>370</v>
      </c>
      <c r="L143" s="28">
        <v>360.75</v>
      </c>
      <c r="M143" s="28">
        <v>5.1353400000000002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1578.25</v>
      </c>
      <c r="D144" s="37">
        <v>1563.6000000000001</v>
      </c>
      <c r="E144" s="37">
        <v>1537.2000000000003</v>
      </c>
      <c r="F144" s="37">
        <v>1496.15</v>
      </c>
      <c r="G144" s="37">
        <v>1469.7500000000002</v>
      </c>
      <c r="H144" s="37">
        <v>1604.6500000000003</v>
      </c>
      <c r="I144" s="37">
        <v>1631.0500000000004</v>
      </c>
      <c r="J144" s="37">
        <v>1672.1000000000004</v>
      </c>
      <c r="K144" s="28">
        <v>1590</v>
      </c>
      <c r="L144" s="28">
        <v>1522.55</v>
      </c>
      <c r="M144" s="28">
        <v>3.0766100000000001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3413.5</v>
      </c>
      <c r="D145" s="37">
        <v>3414.4</v>
      </c>
      <c r="E145" s="37">
        <v>3349.9</v>
      </c>
      <c r="F145" s="37">
        <v>3286.3</v>
      </c>
      <c r="G145" s="37">
        <v>3221.8</v>
      </c>
      <c r="H145" s="37">
        <v>3478</v>
      </c>
      <c r="I145" s="37">
        <v>3542.5</v>
      </c>
      <c r="J145" s="37">
        <v>3606.1</v>
      </c>
      <c r="K145" s="28">
        <v>3478.9</v>
      </c>
      <c r="L145" s="28">
        <v>3350.8</v>
      </c>
      <c r="M145" s="28">
        <v>15.11689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2299.8000000000002</v>
      </c>
      <c r="D146" s="37">
        <v>2293.3666666666668</v>
      </c>
      <c r="E146" s="37">
        <v>2267.7333333333336</v>
      </c>
      <c r="F146" s="37">
        <v>2235.666666666667</v>
      </c>
      <c r="G146" s="37">
        <v>2210.0333333333338</v>
      </c>
      <c r="H146" s="37">
        <v>2325.4333333333334</v>
      </c>
      <c r="I146" s="37">
        <v>2351.0666666666666</v>
      </c>
      <c r="J146" s="37">
        <v>2383.1333333333332</v>
      </c>
      <c r="K146" s="28">
        <v>2319</v>
      </c>
      <c r="L146" s="28">
        <v>2261.3000000000002</v>
      </c>
      <c r="M146" s="28">
        <v>8.6762099999999993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1065.6500000000001</v>
      </c>
      <c r="D147" s="37">
        <v>1072.1499999999999</v>
      </c>
      <c r="E147" s="37">
        <v>1052.9999999999998</v>
      </c>
      <c r="F147" s="37">
        <v>1040.3499999999999</v>
      </c>
      <c r="G147" s="37">
        <v>1021.1999999999998</v>
      </c>
      <c r="H147" s="37">
        <v>1084.7999999999997</v>
      </c>
      <c r="I147" s="37">
        <v>1103.9499999999998</v>
      </c>
      <c r="J147" s="37">
        <v>1116.5999999999997</v>
      </c>
      <c r="K147" s="28">
        <v>1091.3</v>
      </c>
      <c r="L147" s="28">
        <v>1059.5</v>
      </c>
      <c r="M147" s="28">
        <v>7.2093699999999998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107.8</v>
      </c>
      <c r="D148" s="37">
        <v>107.75</v>
      </c>
      <c r="E148" s="37">
        <v>106.2</v>
      </c>
      <c r="F148" s="37">
        <v>104.60000000000001</v>
      </c>
      <c r="G148" s="37">
        <v>103.05000000000001</v>
      </c>
      <c r="H148" s="37">
        <v>109.35</v>
      </c>
      <c r="I148" s="37">
        <v>110.9</v>
      </c>
      <c r="J148" s="37">
        <v>112.49999999999999</v>
      </c>
      <c r="K148" s="28">
        <v>109.3</v>
      </c>
      <c r="L148" s="28">
        <v>106.15</v>
      </c>
      <c r="M148" s="28">
        <v>117.05128000000001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152.94999999999999</v>
      </c>
      <c r="D149" s="37">
        <v>152.61666666666665</v>
      </c>
      <c r="E149" s="37">
        <v>150.7833333333333</v>
      </c>
      <c r="F149" s="37">
        <v>148.61666666666665</v>
      </c>
      <c r="G149" s="37">
        <v>146.7833333333333</v>
      </c>
      <c r="H149" s="37">
        <v>154.7833333333333</v>
      </c>
      <c r="I149" s="37">
        <v>156.61666666666662</v>
      </c>
      <c r="J149" s="37">
        <v>158.7833333333333</v>
      </c>
      <c r="K149" s="28">
        <v>154.44999999999999</v>
      </c>
      <c r="L149" s="28">
        <v>150.44999999999999</v>
      </c>
      <c r="M149" s="28">
        <v>117.71460999999999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77.8</v>
      </c>
      <c r="D150" s="37">
        <v>77.333333333333329</v>
      </c>
      <c r="E150" s="37">
        <v>76.066666666666663</v>
      </c>
      <c r="F150" s="37">
        <v>74.333333333333329</v>
      </c>
      <c r="G150" s="37">
        <v>73.066666666666663</v>
      </c>
      <c r="H150" s="37">
        <v>79.066666666666663</v>
      </c>
      <c r="I150" s="37">
        <v>80.333333333333343</v>
      </c>
      <c r="J150" s="37">
        <v>82.066666666666663</v>
      </c>
      <c r="K150" s="28">
        <v>78.599999999999994</v>
      </c>
      <c r="L150" s="28">
        <v>75.599999999999994</v>
      </c>
      <c r="M150" s="28">
        <v>240.79718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4383.3500000000004</v>
      </c>
      <c r="D151" s="37">
        <v>4357.7</v>
      </c>
      <c r="E151" s="37">
        <v>4283.75</v>
      </c>
      <c r="F151" s="37">
        <v>4184.1500000000005</v>
      </c>
      <c r="G151" s="37">
        <v>4110.2000000000007</v>
      </c>
      <c r="H151" s="37">
        <v>4457.2999999999993</v>
      </c>
      <c r="I151" s="37">
        <v>4531.2499999999982</v>
      </c>
      <c r="J151" s="37">
        <v>4630.8499999999985</v>
      </c>
      <c r="K151" s="28">
        <v>4431.6499999999996</v>
      </c>
      <c r="L151" s="28">
        <v>4258.1000000000004</v>
      </c>
      <c r="M151" s="28">
        <v>4.2029399999999999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19359.099999999999</v>
      </c>
      <c r="D152" s="37">
        <v>19261.066666666666</v>
      </c>
      <c r="E152" s="37">
        <v>19099.083333333332</v>
      </c>
      <c r="F152" s="37">
        <v>18839.066666666666</v>
      </c>
      <c r="G152" s="37">
        <v>18677.083333333332</v>
      </c>
      <c r="H152" s="37">
        <v>19521.083333333332</v>
      </c>
      <c r="I152" s="37">
        <v>19683.066666666669</v>
      </c>
      <c r="J152" s="37">
        <v>19943.083333333332</v>
      </c>
      <c r="K152" s="28">
        <v>19423.05</v>
      </c>
      <c r="L152" s="28">
        <v>19001.05</v>
      </c>
      <c r="M152" s="28">
        <v>1.13825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279.3</v>
      </c>
      <c r="D153" s="37">
        <v>282.03333333333336</v>
      </c>
      <c r="E153" s="37">
        <v>275.26666666666671</v>
      </c>
      <c r="F153" s="37">
        <v>271.23333333333335</v>
      </c>
      <c r="G153" s="37">
        <v>264.4666666666667</v>
      </c>
      <c r="H153" s="37">
        <v>286.06666666666672</v>
      </c>
      <c r="I153" s="37">
        <v>292.83333333333337</v>
      </c>
      <c r="J153" s="37">
        <v>296.86666666666673</v>
      </c>
      <c r="K153" s="28">
        <v>288.8</v>
      </c>
      <c r="L153" s="28">
        <v>278</v>
      </c>
      <c r="M153" s="28">
        <v>11.747450000000001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910.15</v>
      </c>
      <c r="D154" s="37">
        <v>910.30000000000007</v>
      </c>
      <c r="E154" s="37">
        <v>899.85000000000014</v>
      </c>
      <c r="F154" s="37">
        <v>889.55000000000007</v>
      </c>
      <c r="G154" s="37">
        <v>879.10000000000014</v>
      </c>
      <c r="H154" s="37">
        <v>920.60000000000014</v>
      </c>
      <c r="I154" s="37">
        <v>931.05000000000018</v>
      </c>
      <c r="J154" s="37">
        <v>941.35000000000014</v>
      </c>
      <c r="K154" s="28">
        <v>920.75</v>
      </c>
      <c r="L154" s="28">
        <v>900</v>
      </c>
      <c r="M154" s="28">
        <v>7.9491699999999996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134.15</v>
      </c>
      <c r="D155" s="37">
        <v>132.85</v>
      </c>
      <c r="E155" s="37">
        <v>131.19999999999999</v>
      </c>
      <c r="F155" s="37">
        <v>128.25</v>
      </c>
      <c r="G155" s="37">
        <v>126.6</v>
      </c>
      <c r="H155" s="37">
        <v>135.79999999999998</v>
      </c>
      <c r="I155" s="37">
        <v>137.45000000000002</v>
      </c>
      <c r="J155" s="37">
        <v>140.39999999999998</v>
      </c>
      <c r="K155" s="28">
        <v>134.5</v>
      </c>
      <c r="L155" s="28">
        <v>129.9</v>
      </c>
      <c r="M155" s="28">
        <v>197.38641999999999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190</v>
      </c>
      <c r="D156" s="37">
        <v>189.01666666666665</v>
      </c>
      <c r="E156" s="37">
        <v>187.0333333333333</v>
      </c>
      <c r="F156" s="37">
        <v>184.06666666666666</v>
      </c>
      <c r="G156" s="37">
        <v>182.08333333333331</v>
      </c>
      <c r="H156" s="37">
        <v>191.98333333333329</v>
      </c>
      <c r="I156" s="37">
        <v>193.96666666666664</v>
      </c>
      <c r="J156" s="37">
        <v>196.93333333333328</v>
      </c>
      <c r="K156" s="28">
        <v>191</v>
      </c>
      <c r="L156" s="28">
        <v>186.05</v>
      </c>
      <c r="M156" s="28">
        <v>23.14762</v>
      </c>
      <c r="N156" s="1"/>
      <c r="O156" s="1"/>
    </row>
    <row r="157" spans="1:15" ht="12.75" customHeight="1">
      <c r="A157" s="53">
        <v>148</v>
      </c>
      <c r="B157" s="28" t="s">
        <v>851</v>
      </c>
      <c r="C157" s="28">
        <v>706.8</v>
      </c>
      <c r="D157" s="37">
        <v>712.26666666666677</v>
      </c>
      <c r="E157" s="37">
        <v>696.53333333333353</v>
      </c>
      <c r="F157" s="37">
        <v>686.26666666666677</v>
      </c>
      <c r="G157" s="37">
        <v>670.53333333333353</v>
      </c>
      <c r="H157" s="37">
        <v>722.53333333333353</v>
      </c>
      <c r="I157" s="37">
        <v>738.26666666666688</v>
      </c>
      <c r="J157" s="37">
        <v>748.53333333333353</v>
      </c>
      <c r="K157" s="28">
        <v>728</v>
      </c>
      <c r="L157" s="28">
        <v>702</v>
      </c>
      <c r="M157" s="28">
        <v>19.19162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3144.05</v>
      </c>
      <c r="D158" s="37">
        <v>3152.6</v>
      </c>
      <c r="E158" s="37">
        <v>3110.2</v>
      </c>
      <c r="F158" s="37">
        <v>3076.35</v>
      </c>
      <c r="G158" s="37">
        <v>3033.95</v>
      </c>
      <c r="H158" s="37">
        <v>3186.45</v>
      </c>
      <c r="I158" s="37">
        <v>3228.8500000000004</v>
      </c>
      <c r="J158" s="37">
        <v>3262.7</v>
      </c>
      <c r="K158" s="28">
        <v>3195</v>
      </c>
      <c r="L158" s="28">
        <v>3118.75</v>
      </c>
      <c r="M158" s="28">
        <v>0.83923999999999999</v>
      </c>
      <c r="N158" s="1"/>
      <c r="O158" s="1"/>
    </row>
    <row r="159" spans="1:15" ht="12.75" customHeight="1">
      <c r="A159" s="53">
        <v>150</v>
      </c>
      <c r="B159" s="28" t="s">
        <v>852</v>
      </c>
      <c r="C159" s="28">
        <v>468.25</v>
      </c>
      <c r="D159" s="37">
        <v>466.43333333333334</v>
      </c>
      <c r="E159" s="37">
        <v>461.31666666666666</v>
      </c>
      <c r="F159" s="37">
        <v>454.38333333333333</v>
      </c>
      <c r="G159" s="37">
        <v>449.26666666666665</v>
      </c>
      <c r="H159" s="37">
        <v>473.36666666666667</v>
      </c>
      <c r="I159" s="37">
        <v>478.48333333333335</v>
      </c>
      <c r="J159" s="37">
        <v>485.41666666666669</v>
      </c>
      <c r="K159" s="28">
        <v>471.55</v>
      </c>
      <c r="L159" s="28">
        <v>459.5</v>
      </c>
      <c r="M159" s="28">
        <v>6.23055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3089.9</v>
      </c>
      <c r="D160" s="37">
        <v>3096.5</v>
      </c>
      <c r="E160" s="37">
        <v>3058.4</v>
      </c>
      <c r="F160" s="37">
        <v>3026.9</v>
      </c>
      <c r="G160" s="37">
        <v>2988.8</v>
      </c>
      <c r="H160" s="37">
        <v>3128</v>
      </c>
      <c r="I160" s="37">
        <v>3166.1000000000004</v>
      </c>
      <c r="J160" s="37">
        <v>3197.6</v>
      </c>
      <c r="K160" s="28">
        <v>3134.6</v>
      </c>
      <c r="L160" s="28">
        <v>3065</v>
      </c>
      <c r="M160" s="28">
        <v>2.4608400000000001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48873</v>
      </c>
      <c r="D161" s="37">
        <v>48623.866666666669</v>
      </c>
      <c r="E161" s="37">
        <v>48112.133333333339</v>
      </c>
      <c r="F161" s="37">
        <v>47351.26666666667</v>
      </c>
      <c r="G161" s="37">
        <v>46839.53333333334</v>
      </c>
      <c r="H161" s="37">
        <v>49384.733333333337</v>
      </c>
      <c r="I161" s="37">
        <v>49896.466666666674</v>
      </c>
      <c r="J161" s="37">
        <v>50657.333333333336</v>
      </c>
      <c r="K161" s="28">
        <v>49135.6</v>
      </c>
      <c r="L161" s="28">
        <v>47863</v>
      </c>
      <c r="M161" s="28">
        <v>0.17419999999999999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3632.85</v>
      </c>
      <c r="D162" s="37">
        <v>3616.15</v>
      </c>
      <c r="E162" s="37">
        <v>3566.7000000000003</v>
      </c>
      <c r="F162" s="37">
        <v>3500.55</v>
      </c>
      <c r="G162" s="37">
        <v>3451.1000000000004</v>
      </c>
      <c r="H162" s="37">
        <v>3682.3</v>
      </c>
      <c r="I162" s="37">
        <v>3731.75</v>
      </c>
      <c r="J162" s="37">
        <v>3797.9</v>
      </c>
      <c r="K162" s="28">
        <v>3665.6</v>
      </c>
      <c r="L162" s="28">
        <v>3550</v>
      </c>
      <c r="M162" s="28">
        <v>5.3670200000000001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219.95</v>
      </c>
      <c r="D163" s="37">
        <v>220</v>
      </c>
      <c r="E163" s="37">
        <v>218.65</v>
      </c>
      <c r="F163" s="37">
        <v>217.35</v>
      </c>
      <c r="G163" s="37">
        <v>216</v>
      </c>
      <c r="H163" s="37">
        <v>221.3</v>
      </c>
      <c r="I163" s="37">
        <v>222.65000000000003</v>
      </c>
      <c r="J163" s="37">
        <v>223.95000000000002</v>
      </c>
      <c r="K163" s="28">
        <v>221.35</v>
      </c>
      <c r="L163" s="28">
        <v>218.7</v>
      </c>
      <c r="M163" s="28">
        <v>17.9407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2451.25</v>
      </c>
      <c r="D164" s="37">
        <v>2439.65</v>
      </c>
      <c r="E164" s="37">
        <v>2419.3000000000002</v>
      </c>
      <c r="F164" s="37">
        <v>2387.35</v>
      </c>
      <c r="G164" s="37">
        <v>2367</v>
      </c>
      <c r="H164" s="37">
        <v>2471.6000000000004</v>
      </c>
      <c r="I164" s="37">
        <v>2491.9499999999998</v>
      </c>
      <c r="J164" s="37">
        <v>2523.9000000000005</v>
      </c>
      <c r="K164" s="28">
        <v>2460</v>
      </c>
      <c r="L164" s="28">
        <v>2407.6999999999998</v>
      </c>
      <c r="M164" s="28">
        <v>3.4145300000000001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1770.05</v>
      </c>
      <c r="D165" s="37">
        <v>1790.6666666666667</v>
      </c>
      <c r="E165" s="37">
        <v>1709.9333333333334</v>
      </c>
      <c r="F165" s="37">
        <v>1649.8166666666666</v>
      </c>
      <c r="G165" s="37">
        <v>1569.0833333333333</v>
      </c>
      <c r="H165" s="37">
        <v>1850.7833333333335</v>
      </c>
      <c r="I165" s="37">
        <v>1931.5166666666667</v>
      </c>
      <c r="J165" s="37">
        <v>1991.6333333333337</v>
      </c>
      <c r="K165" s="28">
        <v>1871.4</v>
      </c>
      <c r="L165" s="28">
        <v>1730.55</v>
      </c>
      <c r="M165" s="28">
        <v>11.149789999999999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2317.4499999999998</v>
      </c>
      <c r="D166" s="37">
        <v>2313.5499999999997</v>
      </c>
      <c r="E166" s="37">
        <v>2291.0999999999995</v>
      </c>
      <c r="F166" s="37">
        <v>2264.7499999999995</v>
      </c>
      <c r="G166" s="37">
        <v>2242.2999999999993</v>
      </c>
      <c r="H166" s="37">
        <v>2339.8999999999996</v>
      </c>
      <c r="I166" s="37">
        <v>2362.3499999999995</v>
      </c>
      <c r="J166" s="37">
        <v>2388.6999999999998</v>
      </c>
      <c r="K166" s="28">
        <v>2336</v>
      </c>
      <c r="L166" s="28">
        <v>2287.1999999999998</v>
      </c>
      <c r="M166" s="28">
        <v>4.9154900000000001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115.95</v>
      </c>
      <c r="D167" s="37">
        <v>115.66666666666667</v>
      </c>
      <c r="E167" s="37">
        <v>114.93333333333334</v>
      </c>
      <c r="F167" s="37">
        <v>113.91666666666667</v>
      </c>
      <c r="G167" s="37">
        <v>113.18333333333334</v>
      </c>
      <c r="H167" s="37">
        <v>116.68333333333334</v>
      </c>
      <c r="I167" s="37">
        <v>117.41666666666666</v>
      </c>
      <c r="J167" s="37">
        <v>118.43333333333334</v>
      </c>
      <c r="K167" s="28">
        <v>116.4</v>
      </c>
      <c r="L167" s="28">
        <v>114.65</v>
      </c>
      <c r="M167" s="28">
        <v>28.639479999999999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213.95</v>
      </c>
      <c r="D168" s="37">
        <v>214.86666666666667</v>
      </c>
      <c r="E168" s="37">
        <v>211.93333333333334</v>
      </c>
      <c r="F168" s="37">
        <v>209.91666666666666</v>
      </c>
      <c r="G168" s="37">
        <v>206.98333333333332</v>
      </c>
      <c r="H168" s="37">
        <v>216.88333333333335</v>
      </c>
      <c r="I168" s="37">
        <v>219.81666666666669</v>
      </c>
      <c r="J168" s="37">
        <v>221.83333333333337</v>
      </c>
      <c r="K168" s="28">
        <v>217.8</v>
      </c>
      <c r="L168" s="28">
        <v>212.85</v>
      </c>
      <c r="M168" s="28">
        <v>115.74800999999999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413.65</v>
      </c>
      <c r="D169" s="37">
        <v>417.7833333333333</v>
      </c>
      <c r="E169" s="37">
        <v>407.86666666666662</v>
      </c>
      <c r="F169" s="37">
        <v>402.08333333333331</v>
      </c>
      <c r="G169" s="37">
        <v>392.16666666666663</v>
      </c>
      <c r="H169" s="37">
        <v>423.56666666666661</v>
      </c>
      <c r="I169" s="37">
        <v>433.48333333333335</v>
      </c>
      <c r="J169" s="37">
        <v>439.26666666666659</v>
      </c>
      <c r="K169" s="28">
        <v>427.7</v>
      </c>
      <c r="L169" s="28">
        <v>412</v>
      </c>
      <c r="M169" s="28">
        <v>3.0936499999999998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14488.9</v>
      </c>
      <c r="D170" s="37">
        <v>14422.233333333332</v>
      </c>
      <c r="E170" s="37">
        <v>14244.466666666664</v>
      </c>
      <c r="F170" s="37">
        <v>14000.033333333331</v>
      </c>
      <c r="G170" s="37">
        <v>13822.266666666663</v>
      </c>
      <c r="H170" s="37">
        <v>14666.666666666664</v>
      </c>
      <c r="I170" s="37">
        <v>14844.433333333331</v>
      </c>
      <c r="J170" s="37">
        <v>15088.866666666665</v>
      </c>
      <c r="K170" s="28">
        <v>14600</v>
      </c>
      <c r="L170" s="28">
        <v>14177.8</v>
      </c>
      <c r="M170" s="28">
        <v>3.9359999999999999E-2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31.35</v>
      </c>
      <c r="D171" s="37">
        <v>31.75</v>
      </c>
      <c r="E171" s="37">
        <v>30.9</v>
      </c>
      <c r="F171" s="37">
        <v>30.45</v>
      </c>
      <c r="G171" s="37">
        <v>29.599999999999998</v>
      </c>
      <c r="H171" s="37">
        <v>32.200000000000003</v>
      </c>
      <c r="I171" s="37">
        <v>33.049999999999997</v>
      </c>
      <c r="J171" s="37">
        <v>33.5</v>
      </c>
      <c r="K171" s="28">
        <v>32.6</v>
      </c>
      <c r="L171" s="28">
        <v>31.3</v>
      </c>
      <c r="M171" s="28">
        <v>499.31761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131</v>
      </c>
      <c r="D172" s="37">
        <v>130.76666666666668</v>
      </c>
      <c r="E172" s="37">
        <v>129.98333333333335</v>
      </c>
      <c r="F172" s="37">
        <v>128.96666666666667</v>
      </c>
      <c r="G172" s="37">
        <v>128.18333333333334</v>
      </c>
      <c r="H172" s="37">
        <v>131.78333333333336</v>
      </c>
      <c r="I172" s="37">
        <v>132.56666666666672</v>
      </c>
      <c r="J172" s="37">
        <v>133.58333333333337</v>
      </c>
      <c r="K172" s="28">
        <v>131.55000000000001</v>
      </c>
      <c r="L172" s="28">
        <v>129.75</v>
      </c>
      <c r="M172" s="28">
        <v>30.354330000000001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2509.4499999999998</v>
      </c>
      <c r="D173" s="37">
        <v>2496.85</v>
      </c>
      <c r="E173" s="37">
        <v>2476.6</v>
      </c>
      <c r="F173" s="37">
        <v>2443.75</v>
      </c>
      <c r="G173" s="37">
        <v>2423.5</v>
      </c>
      <c r="H173" s="37">
        <v>2529.6999999999998</v>
      </c>
      <c r="I173" s="37">
        <v>2549.9499999999998</v>
      </c>
      <c r="J173" s="37">
        <v>2582.7999999999997</v>
      </c>
      <c r="K173" s="28">
        <v>2517.1</v>
      </c>
      <c r="L173" s="28">
        <v>2464</v>
      </c>
      <c r="M173" s="28">
        <v>69.82808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939.25</v>
      </c>
      <c r="D174" s="37">
        <v>945.75</v>
      </c>
      <c r="E174" s="37">
        <v>922.75</v>
      </c>
      <c r="F174" s="37">
        <v>906.25</v>
      </c>
      <c r="G174" s="37">
        <v>883.25</v>
      </c>
      <c r="H174" s="37">
        <v>962.25</v>
      </c>
      <c r="I174" s="37">
        <v>985.25</v>
      </c>
      <c r="J174" s="37">
        <v>1001.75</v>
      </c>
      <c r="K174" s="28">
        <v>968.75</v>
      </c>
      <c r="L174" s="28">
        <v>929.25</v>
      </c>
      <c r="M174" s="28">
        <v>38.029179999999997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1294.4000000000001</v>
      </c>
      <c r="D175" s="37">
        <v>1280.0333333333335</v>
      </c>
      <c r="E175" s="37">
        <v>1255.366666666667</v>
      </c>
      <c r="F175" s="37">
        <v>1216.3333333333335</v>
      </c>
      <c r="G175" s="37">
        <v>1191.666666666667</v>
      </c>
      <c r="H175" s="37">
        <v>1319.0666666666671</v>
      </c>
      <c r="I175" s="37">
        <v>1343.7333333333336</v>
      </c>
      <c r="J175" s="37">
        <v>1382.7666666666671</v>
      </c>
      <c r="K175" s="28">
        <v>1304.7</v>
      </c>
      <c r="L175" s="28">
        <v>1241</v>
      </c>
      <c r="M175" s="28">
        <v>76.283510000000007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2428.3000000000002</v>
      </c>
      <c r="D176" s="37">
        <v>2427.8500000000004</v>
      </c>
      <c r="E176" s="37">
        <v>2406.8000000000006</v>
      </c>
      <c r="F176" s="37">
        <v>2385.3000000000002</v>
      </c>
      <c r="G176" s="37">
        <v>2364.2500000000005</v>
      </c>
      <c r="H176" s="37">
        <v>2449.3500000000008</v>
      </c>
      <c r="I176" s="37">
        <v>2470.4</v>
      </c>
      <c r="J176" s="37">
        <v>2491.900000000001</v>
      </c>
      <c r="K176" s="28">
        <v>2448.9</v>
      </c>
      <c r="L176" s="28">
        <v>2406.35</v>
      </c>
      <c r="M176" s="28">
        <v>4.1995300000000002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20498</v>
      </c>
      <c r="D177" s="37">
        <v>20461.783333333336</v>
      </c>
      <c r="E177" s="37">
        <v>20208.666666666672</v>
      </c>
      <c r="F177" s="37">
        <v>19919.333333333336</v>
      </c>
      <c r="G177" s="37">
        <v>19666.216666666671</v>
      </c>
      <c r="H177" s="37">
        <v>20751.116666666672</v>
      </c>
      <c r="I177" s="37">
        <v>21004.233333333334</v>
      </c>
      <c r="J177" s="37">
        <v>21293.566666666673</v>
      </c>
      <c r="K177" s="28">
        <v>20714.900000000001</v>
      </c>
      <c r="L177" s="28">
        <v>20172.45</v>
      </c>
      <c r="M177" s="28">
        <v>0.54332999999999998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1379.75</v>
      </c>
      <c r="D178" s="37">
        <v>1410.0833333333333</v>
      </c>
      <c r="E178" s="37">
        <v>1340.1666666666665</v>
      </c>
      <c r="F178" s="37">
        <v>1300.5833333333333</v>
      </c>
      <c r="G178" s="37">
        <v>1230.6666666666665</v>
      </c>
      <c r="H178" s="37">
        <v>1449.6666666666665</v>
      </c>
      <c r="I178" s="37">
        <v>1519.583333333333</v>
      </c>
      <c r="J178" s="37">
        <v>1559.1666666666665</v>
      </c>
      <c r="K178" s="28">
        <v>1480</v>
      </c>
      <c r="L178" s="28">
        <v>1370.5</v>
      </c>
      <c r="M178" s="28">
        <v>18.593139999999998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2694.2</v>
      </c>
      <c r="D179" s="37">
        <v>2693.1666666666665</v>
      </c>
      <c r="E179" s="37">
        <v>2656.333333333333</v>
      </c>
      <c r="F179" s="37">
        <v>2618.4666666666667</v>
      </c>
      <c r="G179" s="37">
        <v>2581.6333333333332</v>
      </c>
      <c r="H179" s="37">
        <v>2731.0333333333328</v>
      </c>
      <c r="I179" s="37">
        <v>2767.8666666666659</v>
      </c>
      <c r="J179" s="37">
        <v>2805.7333333333327</v>
      </c>
      <c r="K179" s="28">
        <v>2730</v>
      </c>
      <c r="L179" s="28">
        <v>2655.3</v>
      </c>
      <c r="M179" s="28">
        <v>4.2873900000000003</v>
      </c>
      <c r="N179" s="1"/>
      <c r="O179" s="1"/>
    </row>
    <row r="180" spans="1:15" ht="12.75" customHeight="1">
      <c r="A180" s="53">
        <v>171</v>
      </c>
      <c r="B180" s="28" t="s">
        <v>828</v>
      </c>
      <c r="C180" s="28">
        <v>568.35</v>
      </c>
      <c r="D180" s="37">
        <v>563.93333333333339</v>
      </c>
      <c r="E180" s="37">
        <v>552.06666666666683</v>
      </c>
      <c r="F180" s="37">
        <v>535.78333333333342</v>
      </c>
      <c r="G180" s="37">
        <v>523.91666666666686</v>
      </c>
      <c r="H180" s="37">
        <v>580.21666666666681</v>
      </c>
      <c r="I180" s="37">
        <v>592.08333333333337</v>
      </c>
      <c r="J180" s="37">
        <v>608.36666666666679</v>
      </c>
      <c r="K180" s="28">
        <v>575.79999999999995</v>
      </c>
      <c r="L180" s="28">
        <v>547.65</v>
      </c>
      <c r="M180" s="28">
        <v>10.36849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528.35</v>
      </c>
      <c r="D181" s="37">
        <v>530.69999999999993</v>
      </c>
      <c r="E181" s="37">
        <v>524.39999999999986</v>
      </c>
      <c r="F181" s="37">
        <v>520.44999999999993</v>
      </c>
      <c r="G181" s="37">
        <v>514.14999999999986</v>
      </c>
      <c r="H181" s="37">
        <v>534.64999999999986</v>
      </c>
      <c r="I181" s="37">
        <v>540.94999999999982</v>
      </c>
      <c r="J181" s="37">
        <v>544.89999999999986</v>
      </c>
      <c r="K181" s="28">
        <v>537</v>
      </c>
      <c r="L181" s="28">
        <v>526.75</v>
      </c>
      <c r="M181" s="28">
        <v>119.21057999999999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77.150000000000006</v>
      </c>
      <c r="D182" s="37">
        <v>76.366666666666674</v>
      </c>
      <c r="E182" s="37">
        <v>75.283333333333346</v>
      </c>
      <c r="F182" s="37">
        <v>73.416666666666671</v>
      </c>
      <c r="G182" s="37">
        <v>72.333333333333343</v>
      </c>
      <c r="H182" s="37">
        <v>78.233333333333348</v>
      </c>
      <c r="I182" s="37">
        <v>79.316666666666663</v>
      </c>
      <c r="J182" s="37">
        <v>81.183333333333351</v>
      </c>
      <c r="K182" s="28">
        <v>77.45</v>
      </c>
      <c r="L182" s="28">
        <v>74.5</v>
      </c>
      <c r="M182" s="28">
        <v>412.24551000000002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943.2</v>
      </c>
      <c r="D183" s="37">
        <v>924.7166666666667</v>
      </c>
      <c r="E183" s="37">
        <v>897.48333333333335</v>
      </c>
      <c r="F183" s="37">
        <v>851.76666666666665</v>
      </c>
      <c r="G183" s="37">
        <v>824.5333333333333</v>
      </c>
      <c r="H183" s="37">
        <v>970.43333333333339</v>
      </c>
      <c r="I183" s="37">
        <v>997.66666666666674</v>
      </c>
      <c r="J183" s="37">
        <v>1043.3833333333334</v>
      </c>
      <c r="K183" s="28">
        <v>951.95</v>
      </c>
      <c r="L183" s="28">
        <v>879</v>
      </c>
      <c r="M183" s="28">
        <v>113.158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472.2</v>
      </c>
      <c r="D184" s="37">
        <v>474.16666666666669</v>
      </c>
      <c r="E184" s="37">
        <v>468.03333333333336</v>
      </c>
      <c r="F184" s="37">
        <v>463.86666666666667</v>
      </c>
      <c r="G184" s="37">
        <v>457.73333333333335</v>
      </c>
      <c r="H184" s="37">
        <v>478.33333333333337</v>
      </c>
      <c r="I184" s="37">
        <v>484.4666666666667</v>
      </c>
      <c r="J184" s="37">
        <v>488.63333333333338</v>
      </c>
      <c r="K184" s="28">
        <v>480.3</v>
      </c>
      <c r="L184" s="28">
        <v>470</v>
      </c>
      <c r="M184" s="28">
        <v>8.1237999999999992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567.95000000000005</v>
      </c>
      <c r="D185" s="37">
        <v>569.5</v>
      </c>
      <c r="E185" s="37">
        <v>560.70000000000005</v>
      </c>
      <c r="F185" s="37">
        <v>553.45000000000005</v>
      </c>
      <c r="G185" s="37">
        <v>544.65000000000009</v>
      </c>
      <c r="H185" s="37">
        <v>576.75</v>
      </c>
      <c r="I185" s="37">
        <v>585.54999999999995</v>
      </c>
      <c r="J185" s="37">
        <v>592.79999999999995</v>
      </c>
      <c r="K185" s="28">
        <v>578.29999999999995</v>
      </c>
      <c r="L185" s="28">
        <v>562.25</v>
      </c>
      <c r="M185" s="28">
        <v>2.9384999999999999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908.05</v>
      </c>
      <c r="D186" s="37">
        <v>919.41666666666663</v>
      </c>
      <c r="E186" s="37">
        <v>885.63333333333321</v>
      </c>
      <c r="F186" s="37">
        <v>863.21666666666658</v>
      </c>
      <c r="G186" s="37">
        <v>829.43333333333317</v>
      </c>
      <c r="H186" s="37">
        <v>941.83333333333326</v>
      </c>
      <c r="I186" s="37">
        <v>975.61666666666679</v>
      </c>
      <c r="J186" s="37">
        <v>998.0333333333333</v>
      </c>
      <c r="K186" s="28">
        <v>953.2</v>
      </c>
      <c r="L186" s="28">
        <v>897</v>
      </c>
      <c r="M186" s="28">
        <v>94.803780000000003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909.9</v>
      </c>
      <c r="D187" s="37">
        <v>906.41666666666663</v>
      </c>
      <c r="E187" s="37">
        <v>899.83333333333326</v>
      </c>
      <c r="F187" s="37">
        <v>889.76666666666665</v>
      </c>
      <c r="G187" s="37">
        <v>883.18333333333328</v>
      </c>
      <c r="H187" s="37">
        <v>916.48333333333323</v>
      </c>
      <c r="I187" s="37">
        <v>923.06666666666649</v>
      </c>
      <c r="J187" s="37">
        <v>933.13333333333321</v>
      </c>
      <c r="K187" s="28">
        <v>913</v>
      </c>
      <c r="L187" s="28">
        <v>896.35</v>
      </c>
      <c r="M187" s="28">
        <v>11.769360000000001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1045.9000000000001</v>
      </c>
      <c r="D188" s="37">
        <v>1044.1499999999999</v>
      </c>
      <c r="E188" s="37">
        <v>1034.7499999999998</v>
      </c>
      <c r="F188" s="37">
        <v>1023.5999999999999</v>
      </c>
      <c r="G188" s="37">
        <v>1014.1999999999998</v>
      </c>
      <c r="H188" s="37">
        <v>1055.2999999999997</v>
      </c>
      <c r="I188" s="37">
        <v>1064.6999999999998</v>
      </c>
      <c r="J188" s="37">
        <v>1075.8499999999997</v>
      </c>
      <c r="K188" s="28">
        <v>1053.55</v>
      </c>
      <c r="L188" s="28">
        <v>1033</v>
      </c>
      <c r="M188" s="28">
        <v>5.2925300000000002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3301.9</v>
      </c>
      <c r="D189" s="37">
        <v>3298.0666666666671</v>
      </c>
      <c r="E189" s="37">
        <v>3278.8333333333339</v>
      </c>
      <c r="F189" s="37">
        <v>3255.7666666666669</v>
      </c>
      <c r="G189" s="37">
        <v>3236.5333333333338</v>
      </c>
      <c r="H189" s="37">
        <v>3321.1333333333341</v>
      </c>
      <c r="I189" s="37">
        <v>3340.3666666666668</v>
      </c>
      <c r="J189" s="37">
        <v>3363.4333333333343</v>
      </c>
      <c r="K189" s="28">
        <v>3317.3</v>
      </c>
      <c r="L189" s="28">
        <v>3275</v>
      </c>
      <c r="M189" s="28">
        <v>24.302569999999999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811.65</v>
      </c>
      <c r="D190" s="37">
        <v>810.04999999999984</v>
      </c>
      <c r="E190" s="37">
        <v>805.39999999999964</v>
      </c>
      <c r="F190" s="37">
        <v>799.14999999999975</v>
      </c>
      <c r="G190" s="37">
        <v>794.49999999999955</v>
      </c>
      <c r="H190" s="37">
        <v>816.29999999999973</v>
      </c>
      <c r="I190" s="37">
        <v>820.95</v>
      </c>
      <c r="J190" s="37">
        <v>827.19999999999982</v>
      </c>
      <c r="K190" s="28">
        <v>814.7</v>
      </c>
      <c r="L190" s="28">
        <v>803.8</v>
      </c>
      <c r="M190" s="28">
        <v>8.6743900000000007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8690.0499999999993</v>
      </c>
      <c r="D191" s="37">
        <v>8647.0166666666664</v>
      </c>
      <c r="E191" s="37">
        <v>8594.0333333333328</v>
      </c>
      <c r="F191" s="37">
        <v>8498.0166666666664</v>
      </c>
      <c r="G191" s="37">
        <v>8445.0333333333328</v>
      </c>
      <c r="H191" s="37">
        <v>8743.0333333333328</v>
      </c>
      <c r="I191" s="37">
        <v>8796.0166666666664</v>
      </c>
      <c r="J191" s="37">
        <v>8892.0333333333328</v>
      </c>
      <c r="K191" s="28">
        <v>8700</v>
      </c>
      <c r="L191" s="28">
        <v>8551</v>
      </c>
      <c r="M191" s="28">
        <v>2.40863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449.6</v>
      </c>
      <c r="D192" s="37">
        <v>449.14999999999992</v>
      </c>
      <c r="E192" s="37">
        <v>445.59999999999985</v>
      </c>
      <c r="F192" s="37">
        <v>441.59999999999991</v>
      </c>
      <c r="G192" s="37">
        <v>438.04999999999984</v>
      </c>
      <c r="H192" s="37">
        <v>453.14999999999986</v>
      </c>
      <c r="I192" s="37">
        <v>456.69999999999993</v>
      </c>
      <c r="J192" s="37">
        <v>460.69999999999987</v>
      </c>
      <c r="K192" s="28">
        <v>452.7</v>
      </c>
      <c r="L192" s="28">
        <v>445.15</v>
      </c>
      <c r="M192" s="28">
        <v>160.04096000000001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221.9</v>
      </c>
      <c r="D193" s="37">
        <v>221.13333333333333</v>
      </c>
      <c r="E193" s="37">
        <v>219.61666666666665</v>
      </c>
      <c r="F193" s="37">
        <v>217.33333333333331</v>
      </c>
      <c r="G193" s="37">
        <v>215.81666666666663</v>
      </c>
      <c r="H193" s="37">
        <v>223.41666666666666</v>
      </c>
      <c r="I193" s="37">
        <v>224.93333333333331</v>
      </c>
      <c r="J193" s="37">
        <v>227.21666666666667</v>
      </c>
      <c r="K193" s="28">
        <v>222.65</v>
      </c>
      <c r="L193" s="28">
        <v>218.85</v>
      </c>
      <c r="M193" s="28">
        <v>190.06987000000001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107.6</v>
      </c>
      <c r="D194" s="37">
        <v>106.34999999999998</v>
      </c>
      <c r="E194" s="37">
        <v>103.39999999999996</v>
      </c>
      <c r="F194" s="37">
        <v>99.199999999999989</v>
      </c>
      <c r="G194" s="37">
        <v>96.249999999999972</v>
      </c>
      <c r="H194" s="37">
        <v>110.54999999999995</v>
      </c>
      <c r="I194" s="37">
        <v>113.49999999999997</v>
      </c>
      <c r="J194" s="37">
        <v>117.69999999999995</v>
      </c>
      <c r="K194" s="28">
        <v>109.3</v>
      </c>
      <c r="L194" s="28">
        <v>102.15</v>
      </c>
      <c r="M194" s="28">
        <v>1669.59934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1048.6500000000001</v>
      </c>
      <c r="D195" s="37">
        <v>1053.5833333333333</v>
      </c>
      <c r="E195" s="37">
        <v>1039.1666666666665</v>
      </c>
      <c r="F195" s="37">
        <v>1029.6833333333332</v>
      </c>
      <c r="G195" s="37">
        <v>1015.2666666666664</v>
      </c>
      <c r="H195" s="37">
        <v>1063.0666666666666</v>
      </c>
      <c r="I195" s="37">
        <v>1077.4833333333331</v>
      </c>
      <c r="J195" s="37">
        <v>1086.9666666666667</v>
      </c>
      <c r="K195" s="28">
        <v>1068</v>
      </c>
      <c r="L195" s="28">
        <v>1044.0999999999999</v>
      </c>
      <c r="M195" s="28">
        <v>61.859090000000002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733.85</v>
      </c>
      <c r="D196" s="37">
        <v>730.31666666666661</v>
      </c>
      <c r="E196" s="37">
        <v>723.53333333333319</v>
      </c>
      <c r="F196" s="37">
        <v>713.21666666666658</v>
      </c>
      <c r="G196" s="37">
        <v>706.43333333333317</v>
      </c>
      <c r="H196" s="37">
        <v>740.63333333333321</v>
      </c>
      <c r="I196" s="37">
        <v>747.41666666666652</v>
      </c>
      <c r="J196" s="37">
        <v>757.73333333333323</v>
      </c>
      <c r="K196" s="28">
        <v>737.1</v>
      </c>
      <c r="L196" s="28">
        <v>720</v>
      </c>
      <c r="M196" s="28">
        <v>2.55925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2352.0500000000002</v>
      </c>
      <c r="D197" s="37">
        <v>2361.2000000000003</v>
      </c>
      <c r="E197" s="37">
        <v>2329.9000000000005</v>
      </c>
      <c r="F197" s="37">
        <v>2307.7500000000005</v>
      </c>
      <c r="G197" s="37">
        <v>2276.4500000000007</v>
      </c>
      <c r="H197" s="37">
        <v>2383.3500000000004</v>
      </c>
      <c r="I197" s="37">
        <v>2414.6500000000005</v>
      </c>
      <c r="J197" s="37">
        <v>2436.8000000000002</v>
      </c>
      <c r="K197" s="28">
        <v>2392.5</v>
      </c>
      <c r="L197" s="28">
        <v>2339.0500000000002</v>
      </c>
      <c r="M197" s="28">
        <v>12.394450000000001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1528.8</v>
      </c>
      <c r="D198" s="37">
        <v>1521.8833333333332</v>
      </c>
      <c r="E198" s="37">
        <v>1508.7666666666664</v>
      </c>
      <c r="F198" s="37">
        <v>1488.7333333333331</v>
      </c>
      <c r="G198" s="37">
        <v>1475.6166666666663</v>
      </c>
      <c r="H198" s="37">
        <v>1541.9166666666665</v>
      </c>
      <c r="I198" s="37">
        <v>1555.0333333333333</v>
      </c>
      <c r="J198" s="37">
        <v>1575.0666666666666</v>
      </c>
      <c r="K198" s="28">
        <v>1535</v>
      </c>
      <c r="L198" s="28">
        <v>1501.85</v>
      </c>
      <c r="M198" s="28">
        <v>3.26058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524.75</v>
      </c>
      <c r="D199" s="37">
        <v>518.81666666666672</v>
      </c>
      <c r="E199" s="37">
        <v>510.88333333333344</v>
      </c>
      <c r="F199" s="37">
        <v>497.01666666666671</v>
      </c>
      <c r="G199" s="37">
        <v>489.08333333333343</v>
      </c>
      <c r="H199" s="37">
        <v>532.68333333333339</v>
      </c>
      <c r="I199" s="37">
        <v>540.61666666666656</v>
      </c>
      <c r="J199" s="37">
        <v>554.48333333333346</v>
      </c>
      <c r="K199" s="28">
        <v>526.75</v>
      </c>
      <c r="L199" s="28">
        <v>504.95</v>
      </c>
      <c r="M199" s="28">
        <v>7.8318500000000002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1268.5999999999999</v>
      </c>
      <c r="D200" s="37">
        <v>1265.1666666666667</v>
      </c>
      <c r="E200" s="37">
        <v>1253.4833333333336</v>
      </c>
      <c r="F200" s="37">
        <v>1238.3666666666668</v>
      </c>
      <c r="G200" s="37">
        <v>1226.6833333333336</v>
      </c>
      <c r="H200" s="37">
        <v>1280.2833333333335</v>
      </c>
      <c r="I200" s="37">
        <v>1291.9666666666665</v>
      </c>
      <c r="J200" s="37">
        <v>1307.0833333333335</v>
      </c>
      <c r="K200" s="28">
        <v>1276.8499999999999</v>
      </c>
      <c r="L200" s="28">
        <v>1250.05</v>
      </c>
      <c r="M200" s="28">
        <v>6.5647900000000003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39.700000000000003</v>
      </c>
      <c r="D201" s="37">
        <v>39.266666666666673</v>
      </c>
      <c r="E201" s="37">
        <v>38.783333333333346</v>
      </c>
      <c r="F201" s="37">
        <v>37.866666666666674</v>
      </c>
      <c r="G201" s="37">
        <v>37.383333333333347</v>
      </c>
      <c r="H201" s="37">
        <v>40.183333333333344</v>
      </c>
      <c r="I201" s="37">
        <v>40.666666666666679</v>
      </c>
      <c r="J201" s="37">
        <v>41.583333333333343</v>
      </c>
      <c r="K201" s="28">
        <v>39.75</v>
      </c>
      <c r="L201" s="28">
        <v>38.35</v>
      </c>
      <c r="M201" s="28">
        <v>88.145030000000006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741.1</v>
      </c>
      <c r="D202" s="37">
        <v>739.36666666666667</v>
      </c>
      <c r="E202" s="37">
        <v>733.73333333333335</v>
      </c>
      <c r="F202" s="37">
        <v>726.36666666666667</v>
      </c>
      <c r="G202" s="37">
        <v>720.73333333333335</v>
      </c>
      <c r="H202" s="37">
        <v>746.73333333333335</v>
      </c>
      <c r="I202" s="37">
        <v>752.36666666666679</v>
      </c>
      <c r="J202" s="37">
        <v>759.73333333333335</v>
      </c>
      <c r="K202" s="28">
        <v>745</v>
      </c>
      <c r="L202" s="28">
        <v>732</v>
      </c>
      <c r="M202" s="28">
        <v>15.18704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6544.8</v>
      </c>
      <c r="D203" s="37">
        <v>6537.3499999999995</v>
      </c>
      <c r="E203" s="37">
        <v>6497.4499999999989</v>
      </c>
      <c r="F203" s="37">
        <v>6450.0999999999995</v>
      </c>
      <c r="G203" s="37">
        <v>6410.1999999999989</v>
      </c>
      <c r="H203" s="37">
        <v>6584.6999999999989</v>
      </c>
      <c r="I203" s="37">
        <v>6624.5999999999985</v>
      </c>
      <c r="J203" s="37">
        <v>6671.9499999999989</v>
      </c>
      <c r="K203" s="28">
        <v>6577.25</v>
      </c>
      <c r="L203" s="28">
        <v>6490</v>
      </c>
      <c r="M203" s="28">
        <v>3.6085099999999999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38.200000000000003</v>
      </c>
      <c r="D204" s="37">
        <v>38.31666666666667</v>
      </c>
      <c r="E204" s="37">
        <v>37.833333333333343</v>
      </c>
      <c r="F204" s="37">
        <v>37.466666666666676</v>
      </c>
      <c r="G204" s="37">
        <v>36.983333333333348</v>
      </c>
      <c r="H204" s="37">
        <v>38.683333333333337</v>
      </c>
      <c r="I204" s="37">
        <v>39.166666666666671</v>
      </c>
      <c r="J204" s="37">
        <v>39.533333333333331</v>
      </c>
      <c r="K204" s="28">
        <v>38.799999999999997</v>
      </c>
      <c r="L204" s="28">
        <v>37.950000000000003</v>
      </c>
      <c r="M204" s="28">
        <v>54.331020000000002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1622.45</v>
      </c>
      <c r="D205" s="37">
        <v>1631.2166666666669</v>
      </c>
      <c r="E205" s="37">
        <v>1607.5333333333338</v>
      </c>
      <c r="F205" s="37">
        <v>1592.6166666666668</v>
      </c>
      <c r="G205" s="37">
        <v>1568.9333333333336</v>
      </c>
      <c r="H205" s="37">
        <v>1646.1333333333339</v>
      </c>
      <c r="I205" s="37">
        <v>1669.8166666666668</v>
      </c>
      <c r="J205" s="37">
        <v>1684.733333333334</v>
      </c>
      <c r="K205" s="28">
        <v>1654.9</v>
      </c>
      <c r="L205" s="28">
        <v>1616.3</v>
      </c>
      <c r="M205" s="28">
        <v>1.4236200000000001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779</v>
      </c>
      <c r="D206" s="37">
        <v>782.5333333333333</v>
      </c>
      <c r="E206" s="37">
        <v>772.76666666666665</v>
      </c>
      <c r="F206" s="37">
        <v>766.5333333333333</v>
      </c>
      <c r="G206" s="37">
        <v>756.76666666666665</v>
      </c>
      <c r="H206" s="37">
        <v>788.76666666666665</v>
      </c>
      <c r="I206" s="37">
        <v>798.5333333333333</v>
      </c>
      <c r="J206" s="37">
        <v>804.76666666666665</v>
      </c>
      <c r="K206" s="28">
        <v>792.3</v>
      </c>
      <c r="L206" s="28">
        <v>776.3</v>
      </c>
      <c r="M206" s="28">
        <v>15.44031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882.7</v>
      </c>
      <c r="D207" s="37">
        <v>883.41666666666663</v>
      </c>
      <c r="E207" s="37">
        <v>874.33333333333326</v>
      </c>
      <c r="F207" s="37">
        <v>865.96666666666658</v>
      </c>
      <c r="G207" s="37">
        <v>856.88333333333321</v>
      </c>
      <c r="H207" s="37">
        <v>891.7833333333333</v>
      </c>
      <c r="I207" s="37">
        <v>900.86666666666656</v>
      </c>
      <c r="J207" s="37">
        <v>909.23333333333335</v>
      </c>
      <c r="K207" s="28">
        <v>892.5</v>
      </c>
      <c r="L207" s="28">
        <v>875.05</v>
      </c>
      <c r="M207" s="28">
        <v>10.826589999999999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254.3</v>
      </c>
      <c r="D208" s="37">
        <v>252.01666666666665</v>
      </c>
      <c r="E208" s="37">
        <v>247.5333333333333</v>
      </c>
      <c r="F208" s="37">
        <v>240.76666666666665</v>
      </c>
      <c r="G208" s="37">
        <v>236.2833333333333</v>
      </c>
      <c r="H208" s="37">
        <v>258.7833333333333</v>
      </c>
      <c r="I208" s="37">
        <v>263.26666666666665</v>
      </c>
      <c r="J208" s="37">
        <v>270.0333333333333</v>
      </c>
      <c r="K208" s="28">
        <v>256.5</v>
      </c>
      <c r="L208" s="28">
        <v>245.25</v>
      </c>
      <c r="M208" s="28">
        <v>209.97946999999999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8.75</v>
      </c>
      <c r="D209" s="37">
        <v>8.75</v>
      </c>
      <c r="E209" s="37">
        <v>8.65</v>
      </c>
      <c r="F209" s="37">
        <v>8.5500000000000007</v>
      </c>
      <c r="G209" s="37">
        <v>8.4500000000000011</v>
      </c>
      <c r="H209" s="37">
        <v>8.85</v>
      </c>
      <c r="I209" s="37">
        <v>8.9500000000000011</v>
      </c>
      <c r="J209" s="37">
        <v>9.0499999999999989</v>
      </c>
      <c r="K209" s="28">
        <v>8.85</v>
      </c>
      <c r="L209" s="28">
        <v>8.65</v>
      </c>
      <c r="M209" s="28">
        <v>475.61914000000002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1004.75</v>
      </c>
      <c r="D210" s="37">
        <v>997.05000000000007</v>
      </c>
      <c r="E210" s="37">
        <v>980.70000000000016</v>
      </c>
      <c r="F210" s="37">
        <v>956.65000000000009</v>
      </c>
      <c r="G210" s="37">
        <v>940.30000000000018</v>
      </c>
      <c r="H210" s="37">
        <v>1021.1000000000001</v>
      </c>
      <c r="I210" s="37">
        <v>1037.45</v>
      </c>
      <c r="J210" s="37">
        <v>1061.5</v>
      </c>
      <c r="K210" s="28">
        <v>1013.4</v>
      </c>
      <c r="L210" s="28">
        <v>973</v>
      </c>
      <c r="M210" s="28">
        <v>12.727130000000001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1773.4</v>
      </c>
      <c r="D211" s="37">
        <v>1779.8</v>
      </c>
      <c r="E211" s="37">
        <v>1760.6</v>
      </c>
      <c r="F211" s="37">
        <v>1747.8</v>
      </c>
      <c r="G211" s="37">
        <v>1728.6</v>
      </c>
      <c r="H211" s="37">
        <v>1792.6</v>
      </c>
      <c r="I211" s="37">
        <v>1811.8000000000002</v>
      </c>
      <c r="J211" s="37">
        <v>1824.6</v>
      </c>
      <c r="K211" s="28">
        <v>1799</v>
      </c>
      <c r="L211" s="28">
        <v>1767</v>
      </c>
      <c r="M211" s="28">
        <v>0.81259999999999999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423.7</v>
      </c>
      <c r="D212" s="37">
        <v>421.93333333333334</v>
      </c>
      <c r="E212" s="37">
        <v>419.56666666666666</v>
      </c>
      <c r="F212" s="37">
        <v>415.43333333333334</v>
      </c>
      <c r="G212" s="37">
        <v>413.06666666666666</v>
      </c>
      <c r="H212" s="37">
        <v>426.06666666666666</v>
      </c>
      <c r="I212" s="37">
        <v>428.43333333333334</v>
      </c>
      <c r="J212" s="37">
        <v>432.56666666666666</v>
      </c>
      <c r="K212" s="28">
        <v>424.3</v>
      </c>
      <c r="L212" s="28">
        <v>417.8</v>
      </c>
      <c r="M212" s="28">
        <v>79.598920000000007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14.95</v>
      </c>
      <c r="D213" s="37">
        <v>14.966666666666667</v>
      </c>
      <c r="E213" s="37">
        <v>14.633333333333333</v>
      </c>
      <c r="F213" s="37">
        <v>14.316666666666666</v>
      </c>
      <c r="G213" s="37">
        <v>13.983333333333333</v>
      </c>
      <c r="H213" s="37">
        <v>15.283333333333333</v>
      </c>
      <c r="I213" s="37">
        <v>15.616666666666665</v>
      </c>
      <c r="J213" s="37">
        <v>15.933333333333334</v>
      </c>
      <c r="K213" s="28">
        <v>15.3</v>
      </c>
      <c r="L213" s="28">
        <v>14.65</v>
      </c>
      <c r="M213" s="28">
        <v>2403.0855200000001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247</v>
      </c>
      <c r="D214" s="37">
        <v>248.16666666666666</v>
      </c>
      <c r="E214" s="37">
        <v>243.33333333333331</v>
      </c>
      <c r="F214" s="37">
        <v>239.66666666666666</v>
      </c>
      <c r="G214" s="37">
        <v>234.83333333333331</v>
      </c>
      <c r="H214" s="37">
        <v>251.83333333333331</v>
      </c>
      <c r="I214" s="37">
        <v>256.66666666666663</v>
      </c>
      <c r="J214" s="37">
        <v>260.33333333333331</v>
      </c>
      <c r="K214" s="37">
        <v>253</v>
      </c>
      <c r="L214" s="37">
        <v>244.5</v>
      </c>
      <c r="M214" s="37">
        <v>120.94606</v>
      </c>
      <c r="N214" s="1"/>
      <c r="O214" s="1"/>
    </row>
    <row r="215" spans="1:15" ht="12.75" customHeight="1">
      <c r="A215" s="53">
        <v>206</v>
      </c>
      <c r="B215" s="28" t="s">
        <v>853</v>
      </c>
      <c r="C215" s="37">
        <v>46.8</v>
      </c>
      <c r="D215" s="37">
        <v>46.183333333333337</v>
      </c>
      <c r="E215" s="37">
        <v>45.166666666666671</v>
      </c>
      <c r="F215" s="37">
        <v>43.533333333333331</v>
      </c>
      <c r="G215" s="37">
        <v>42.516666666666666</v>
      </c>
      <c r="H215" s="37">
        <v>47.816666666666677</v>
      </c>
      <c r="I215" s="37">
        <v>48.833333333333343</v>
      </c>
      <c r="J215" s="37">
        <v>50.466666666666683</v>
      </c>
      <c r="K215" s="37">
        <v>47.2</v>
      </c>
      <c r="L215" s="37">
        <v>44.55</v>
      </c>
      <c r="M215" s="37">
        <v>1771.8797199999999</v>
      </c>
      <c r="N215" s="1"/>
      <c r="O215" s="1"/>
    </row>
    <row r="216" spans="1:15" ht="12.75" customHeight="1">
      <c r="A216" s="53">
        <v>207</v>
      </c>
      <c r="B216" s="28" t="s">
        <v>829</v>
      </c>
      <c r="C216" s="37">
        <v>346.8</v>
      </c>
      <c r="D216" s="37">
        <v>347.4666666666667</v>
      </c>
      <c r="E216" s="37">
        <v>343.53333333333342</v>
      </c>
      <c r="F216" s="37">
        <v>340.26666666666671</v>
      </c>
      <c r="G216" s="37">
        <v>336.33333333333343</v>
      </c>
      <c r="H216" s="37">
        <v>350.73333333333341</v>
      </c>
      <c r="I216" s="37">
        <v>354.66666666666669</v>
      </c>
      <c r="J216" s="37">
        <v>357.93333333333339</v>
      </c>
      <c r="K216" s="37">
        <v>351.4</v>
      </c>
      <c r="L216" s="37">
        <v>344.2</v>
      </c>
      <c r="M216" s="37">
        <v>10.647729999999999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F27" sqref="F2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0"/>
      <c r="B1" s="47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9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44774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3" t="s">
        <v>16</v>
      </c>
      <c r="B9" s="465" t="s">
        <v>18</v>
      </c>
      <c r="C9" s="469" t="s">
        <v>20</v>
      </c>
      <c r="D9" s="469" t="s">
        <v>21</v>
      </c>
      <c r="E9" s="460" t="s">
        <v>22</v>
      </c>
      <c r="F9" s="461"/>
      <c r="G9" s="462"/>
      <c r="H9" s="460" t="s">
        <v>23</v>
      </c>
      <c r="I9" s="461"/>
      <c r="J9" s="462"/>
      <c r="K9" s="23"/>
      <c r="L9" s="24"/>
      <c r="M9" s="50"/>
      <c r="N9" s="1"/>
      <c r="O9" s="1"/>
    </row>
    <row r="10" spans="1:15" ht="42.75" customHeight="1">
      <c r="A10" s="467"/>
      <c r="B10" s="468"/>
      <c r="C10" s="468"/>
      <c r="D10" s="4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9" t="s">
        <v>287</v>
      </c>
      <c r="C11" s="280">
        <v>22742.799999999999</v>
      </c>
      <c r="D11" s="281">
        <v>22947.600000000002</v>
      </c>
      <c r="E11" s="281">
        <v>22495.200000000004</v>
      </c>
      <c r="F11" s="281">
        <v>22247.600000000002</v>
      </c>
      <c r="G11" s="281">
        <v>21795.200000000004</v>
      </c>
      <c r="H11" s="281">
        <v>23195.200000000004</v>
      </c>
      <c r="I11" s="281">
        <v>23647.600000000006</v>
      </c>
      <c r="J11" s="281">
        <v>23895.200000000004</v>
      </c>
      <c r="K11" s="280">
        <v>23400</v>
      </c>
      <c r="L11" s="280">
        <v>22700</v>
      </c>
      <c r="M11" s="280">
        <v>2.8889999999999999E-2</v>
      </c>
      <c r="N11" s="1"/>
      <c r="O11" s="1"/>
    </row>
    <row r="12" spans="1:15" ht="12" customHeight="1">
      <c r="A12" s="30">
        <v>2</v>
      </c>
      <c r="B12" s="290" t="s">
        <v>288</v>
      </c>
      <c r="C12" s="280">
        <v>2736.15</v>
      </c>
      <c r="D12" s="281">
        <v>2749.5</v>
      </c>
      <c r="E12" s="281">
        <v>2688</v>
      </c>
      <c r="F12" s="281">
        <v>2639.85</v>
      </c>
      <c r="G12" s="281">
        <v>2578.35</v>
      </c>
      <c r="H12" s="281">
        <v>2797.65</v>
      </c>
      <c r="I12" s="281">
        <v>2859.15</v>
      </c>
      <c r="J12" s="281">
        <v>2907.3</v>
      </c>
      <c r="K12" s="280">
        <v>2811</v>
      </c>
      <c r="L12" s="280">
        <v>2701.35</v>
      </c>
      <c r="M12" s="280">
        <v>2.4839699999999998</v>
      </c>
      <c r="N12" s="1"/>
      <c r="O12" s="1"/>
    </row>
    <row r="13" spans="1:15" ht="12" customHeight="1">
      <c r="A13" s="30">
        <v>3</v>
      </c>
      <c r="B13" s="290" t="s">
        <v>43</v>
      </c>
      <c r="C13" s="280">
        <v>2227.4</v>
      </c>
      <c r="D13" s="281">
        <v>2218.1</v>
      </c>
      <c r="E13" s="281">
        <v>2197.2999999999997</v>
      </c>
      <c r="F13" s="281">
        <v>2167.1999999999998</v>
      </c>
      <c r="G13" s="281">
        <v>2146.3999999999996</v>
      </c>
      <c r="H13" s="281">
        <v>2248.1999999999998</v>
      </c>
      <c r="I13" s="281">
        <v>2269</v>
      </c>
      <c r="J13" s="281">
        <v>2299.1</v>
      </c>
      <c r="K13" s="280">
        <v>2238.9</v>
      </c>
      <c r="L13" s="280">
        <v>2188</v>
      </c>
      <c r="M13" s="280">
        <v>4.1815699999999998</v>
      </c>
      <c r="N13" s="1"/>
      <c r="O13" s="1"/>
    </row>
    <row r="14" spans="1:15" ht="12" customHeight="1">
      <c r="A14" s="30">
        <v>4</v>
      </c>
      <c r="B14" s="290" t="s">
        <v>290</v>
      </c>
      <c r="C14" s="280">
        <v>2398.6</v>
      </c>
      <c r="D14" s="281">
        <v>2395.5333333333333</v>
      </c>
      <c r="E14" s="281">
        <v>2378.0666666666666</v>
      </c>
      <c r="F14" s="281">
        <v>2357.5333333333333</v>
      </c>
      <c r="G14" s="281">
        <v>2340.0666666666666</v>
      </c>
      <c r="H14" s="281">
        <v>2416.0666666666666</v>
      </c>
      <c r="I14" s="281">
        <v>2433.5333333333328</v>
      </c>
      <c r="J14" s="281">
        <v>2454.0666666666666</v>
      </c>
      <c r="K14" s="280">
        <v>2413</v>
      </c>
      <c r="L14" s="280">
        <v>2375</v>
      </c>
      <c r="M14" s="280">
        <v>0.51332</v>
      </c>
      <c r="N14" s="1"/>
      <c r="O14" s="1"/>
    </row>
    <row r="15" spans="1:15" ht="12" customHeight="1">
      <c r="A15" s="30">
        <v>5</v>
      </c>
      <c r="B15" s="290" t="s">
        <v>291</v>
      </c>
      <c r="C15" s="280">
        <v>955.75</v>
      </c>
      <c r="D15" s="281">
        <v>950.81666666666661</v>
      </c>
      <c r="E15" s="281">
        <v>934.88333333333321</v>
      </c>
      <c r="F15" s="281">
        <v>914.01666666666665</v>
      </c>
      <c r="G15" s="281">
        <v>898.08333333333326</v>
      </c>
      <c r="H15" s="281">
        <v>971.68333333333317</v>
      </c>
      <c r="I15" s="281">
        <v>987.61666666666656</v>
      </c>
      <c r="J15" s="281">
        <v>1008.4833333333331</v>
      </c>
      <c r="K15" s="280">
        <v>966.75</v>
      </c>
      <c r="L15" s="280">
        <v>929.95</v>
      </c>
      <c r="M15" s="280">
        <v>6.7801600000000004</v>
      </c>
      <c r="N15" s="1"/>
      <c r="O15" s="1"/>
    </row>
    <row r="16" spans="1:15" ht="12" customHeight="1">
      <c r="A16" s="30">
        <v>6</v>
      </c>
      <c r="B16" s="290" t="s">
        <v>59</v>
      </c>
      <c r="C16" s="280">
        <v>592.04999999999995</v>
      </c>
      <c r="D16" s="281">
        <v>593.4</v>
      </c>
      <c r="E16" s="281">
        <v>585.79999999999995</v>
      </c>
      <c r="F16" s="281">
        <v>579.54999999999995</v>
      </c>
      <c r="G16" s="281">
        <v>571.94999999999993</v>
      </c>
      <c r="H16" s="281">
        <v>599.65</v>
      </c>
      <c r="I16" s="281">
        <v>607.25000000000011</v>
      </c>
      <c r="J16" s="281">
        <v>613.5</v>
      </c>
      <c r="K16" s="280">
        <v>601</v>
      </c>
      <c r="L16" s="280">
        <v>587.15</v>
      </c>
      <c r="M16" s="280">
        <v>13.202629999999999</v>
      </c>
      <c r="N16" s="1"/>
      <c r="O16" s="1"/>
    </row>
    <row r="17" spans="1:15" ht="12" customHeight="1">
      <c r="A17" s="30">
        <v>7</v>
      </c>
      <c r="B17" s="290" t="s">
        <v>292</v>
      </c>
      <c r="C17" s="280">
        <v>418.9</v>
      </c>
      <c r="D17" s="281">
        <v>417.81666666666666</v>
      </c>
      <c r="E17" s="281">
        <v>403.63333333333333</v>
      </c>
      <c r="F17" s="281">
        <v>388.36666666666667</v>
      </c>
      <c r="G17" s="281">
        <v>374.18333333333334</v>
      </c>
      <c r="H17" s="281">
        <v>433.08333333333331</v>
      </c>
      <c r="I17" s="281">
        <v>447.26666666666659</v>
      </c>
      <c r="J17" s="281">
        <v>462.5333333333333</v>
      </c>
      <c r="K17" s="280">
        <v>432</v>
      </c>
      <c r="L17" s="280">
        <v>402.55</v>
      </c>
      <c r="M17" s="280">
        <v>1.54792</v>
      </c>
      <c r="N17" s="1"/>
      <c r="O17" s="1"/>
    </row>
    <row r="18" spans="1:15" ht="12" customHeight="1">
      <c r="A18" s="30">
        <v>8</v>
      </c>
      <c r="B18" s="290" t="s">
        <v>293</v>
      </c>
      <c r="C18" s="280">
        <v>2385.5</v>
      </c>
      <c r="D18" s="281">
        <v>2374.8333333333335</v>
      </c>
      <c r="E18" s="281">
        <v>2345.666666666667</v>
      </c>
      <c r="F18" s="281">
        <v>2305.8333333333335</v>
      </c>
      <c r="G18" s="281">
        <v>2276.666666666667</v>
      </c>
      <c r="H18" s="281">
        <v>2414.666666666667</v>
      </c>
      <c r="I18" s="281">
        <v>2443.8333333333339</v>
      </c>
      <c r="J18" s="281">
        <v>2483.666666666667</v>
      </c>
      <c r="K18" s="280">
        <v>2404</v>
      </c>
      <c r="L18" s="280">
        <v>2335</v>
      </c>
      <c r="M18" s="280">
        <v>1.44055</v>
      </c>
      <c r="N18" s="1"/>
      <c r="O18" s="1"/>
    </row>
    <row r="19" spans="1:15" ht="12" customHeight="1">
      <c r="A19" s="30">
        <v>9</v>
      </c>
      <c r="B19" s="290" t="s">
        <v>237</v>
      </c>
      <c r="C19" s="280">
        <v>20015.099999999999</v>
      </c>
      <c r="D19" s="281">
        <v>19969.683333333334</v>
      </c>
      <c r="E19" s="281">
        <v>19845.416666666668</v>
      </c>
      <c r="F19" s="281">
        <v>19675.733333333334</v>
      </c>
      <c r="G19" s="281">
        <v>19551.466666666667</v>
      </c>
      <c r="H19" s="281">
        <v>20139.366666666669</v>
      </c>
      <c r="I19" s="281">
        <v>20263.633333333331</v>
      </c>
      <c r="J19" s="281">
        <v>20433.316666666669</v>
      </c>
      <c r="K19" s="280">
        <v>20093.95</v>
      </c>
      <c r="L19" s="280">
        <v>19800</v>
      </c>
      <c r="M19" s="280">
        <v>0.13389999999999999</v>
      </c>
      <c r="N19" s="1"/>
      <c r="O19" s="1"/>
    </row>
    <row r="20" spans="1:15" ht="12" customHeight="1">
      <c r="A20" s="30">
        <v>10</v>
      </c>
      <c r="B20" s="290" t="s">
        <v>45</v>
      </c>
      <c r="C20" s="280">
        <v>2569.1999999999998</v>
      </c>
      <c r="D20" s="281">
        <v>2583.7333333333331</v>
      </c>
      <c r="E20" s="281">
        <v>2545.4666666666662</v>
      </c>
      <c r="F20" s="281">
        <v>2521.7333333333331</v>
      </c>
      <c r="G20" s="281">
        <v>2483.4666666666662</v>
      </c>
      <c r="H20" s="281">
        <v>2607.4666666666662</v>
      </c>
      <c r="I20" s="281">
        <v>2645.7333333333336</v>
      </c>
      <c r="J20" s="281">
        <v>2669.4666666666662</v>
      </c>
      <c r="K20" s="280">
        <v>2622</v>
      </c>
      <c r="L20" s="280">
        <v>2560</v>
      </c>
      <c r="M20" s="280">
        <v>11.071949999999999</v>
      </c>
      <c r="N20" s="1"/>
      <c r="O20" s="1"/>
    </row>
    <row r="21" spans="1:15" ht="12" customHeight="1">
      <c r="A21" s="30">
        <v>11</v>
      </c>
      <c r="B21" s="290" t="s">
        <v>238</v>
      </c>
      <c r="C21" s="280">
        <v>2174.6999999999998</v>
      </c>
      <c r="D21" s="281">
        <v>2185.6</v>
      </c>
      <c r="E21" s="281">
        <v>2139.25</v>
      </c>
      <c r="F21" s="281">
        <v>2103.8000000000002</v>
      </c>
      <c r="G21" s="281">
        <v>2057.4500000000003</v>
      </c>
      <c r="H21" s="281">
        <v>2221.0499999999997</v>
      </c>
      <c r="I21" s="281">
        <v>2267.3999999999992</v>
      </c>
      <c r="J21" s="281">
        <v>2302.8499999999995</v>
      </c>
      <c r="K21" s="280">
        <v>2231.9499999999998</v>
      </c>
      <c r="L21" s="280">
        <v>2150.15</v>
      </c>
      <c r="M21" s="280">
        <v>16.08323</v>
      </c>
      <c r="N21" s="1"/>
      <c r="O21" s="1"/>
    </row>
    <row r="22" spans="1:15" ht="12" customHeight="1">
      <c r="A22" s="30">
        <v>12</v>
      </c>
      <c r="B22" s="290" t="s">
        <v>46</v>
      </c>
      <c r="C22" s="280">
        <v>763.7</v>
      </c>
      <c r="D22" s="281">
        <v>766.06666666666661</v>
      </c>
      <c r="E22" s="281">
        <v>756.48333333333323</v>
      </c>
      <c r="F22" s="281">
        <v>749.26666666666665</v>
      </c>
      <c r="G22" s="281">
        <v>739.68333333333328</v>
      </c>
      <c r="H22" s="281">
        <v>773.28333333333319</v>
      </c>
      <c r="I22" s="281">
        <v>782.86666666666667</v>
      </c>
      <c r="J22" s="281">
        <v>790.08333333333314</v>
      </c>
      <c r="K22" s="280">
        <v>775.65</v>
      </c>
      <c r="L22" s="280">
        <v>758.85</v>
      </c>
      <c r="M22" s="280">
        <v>31.82798</v>
      </c>
      <c r="N22" s="1"/>
      <c r="O22" s="1"/>
    </row>
    <row r="23" spans="1:15" ht="12.75" customHeight="1">
      <c r="A23" s="30">
        <v>13</v>
      </c>
      <c r="B23" s="290" t="s">
        <v>239</v>
      </c>
      <c r="C23" s="280">
        <v>3127.2</v>
      </c>
      <c r="D23" s="281">
        <v>3099.7333333333336</v>
      </c>
      <c r="E23" s="281">
        <v>3041.4666666666672</v>
      </c>
      <c r="F23" s="281">
        <v>2955.7333333333336</v>
      </c>
      <c r="G23" s="281">
        <v>2897.4666666666672</v>
      </c>
      <c r="H23" s="281">
        <v>3185.4666666666672</v>
      </c>
      <c r="I23" s="281">
        <v>3243.7333333333336</v>
      </c>
      <c r="J23" s="281">
        <v>3329.4666666666672</v>
      </c>
      <c r="K23" s="280">
        <v>3158</v>
      </c>
      <c r="L23" s="280">
        <v>3014</v>
      </c>
      <c r="M23" s="280">
        <v>4.5776199999999996</v>
      </c>
      <c r="N23" s="1"/>
      <c r="O23" s="1"/>
    </row>
    <row r="24" spans="1:15" ht="12.75" customHeight="1">
      <c r="A24" s="30">
        <v>14</v>
      </c>
      <c r="B24" s="290" t="s">
        <v>240</v>
      </c>
      <c r="C24" s="280">
        <v>3109.6</v>
      </c>
      <c r="D24" s="281">
        <v>3087.2333333333331</v>
      </c>
      <c r="E24" s="281">
        <v>3036.5166666666664</v>
      </c>
      <c r="F24" s="281">
        <v>2963.4333333333334</v>
      </c>
      <c r="G24" s="281">
        <v>2912.7166666666667</v>
      </c>
      <c r="H24" s="281">
        <v>3160.3166666666662</v>
      </c>
      <c r="I24" s="281">
        <v>3211.0333333333324</v>
      </c>
      <c r="J24" s="281">
        <v>3284.1166666666659</v>
      </c>
      <c r="K24" s="280">
        <v>3137.95</v>
      </c>
      <c r="L24" s="280">
        <v>3014.15</v>
      </c>
      <c r="M24" s="280">
        <v>3.5604800000000001</v>
      </c>
      <c r="N24" s="1"/>
      <c r="O24" s="1"/>
    </row>
    <row r="25" spans="1:15" ht="12.75" customHeight="1">
      <c r="A25" s="30">
        <v>15</v>
      </c>
      <c r="B25" s="290" t="s">
        <v>241</v>
      </c>
      <c r="C25" s="280">
        <v>106.35</v>
      </c>
      <c r="D25" s="281">
        <v>105.8</v>
      </c>
      <c r="E25" s="281">
        <v>104.39999999999999</v>
      </c>
      <c r="F25" s="281">
        <v>102.44999999999999</v>
      </c>
      <c r="G25" s="281">
        <v>101.04999999999998</v>
      </c>
      <c r="H25" s="281">
        <v>107.75</v>
      </c>
      <c r="I25" s="281">
        <v>109.15</v>
      </c>
      <c r="J25" s="281">
        <v>111.10000000000001</v>
      </c>
      <c r="K25" s="280">
        <v>107.2</v>
      </c>
      <c r="L25" s="280">
        <v>103.85</v>
      </c>
      <c r="M25" s="280">
        <v>74.539720000000003</v>
      </c>
      <c r="N25" s="1"/>
      <c r="O25" s="1"/>
    </row>
    <row r="26" spans="1:15" ht="12.75" customHeight="1">
      <c r="A26" s="30">
        <v>16</v>
      </c>
      <c r="B26" s="290" t="s">
        <v>41</v>
      </c>
      <c r="C26" s="280">
        <v>268.64999999999998</v>
      </c>
      <c r="D26" s="281">
        <v>269.33333333333331</v>
      </c>
      <c r="E26" s="281">
        <v>266.51666666666665</v>
      </c>
      <c r="F26" s="281">
        <v>264.38333333333333</v>
      </c>
      <c r="G26" s="281">
        <v>261.56666666666666</v>
      </c>
      <c r="H26" s="281">
        <v>271.46666666666664</v>
      </c>
      <c r="I26" s="281">
        <v>274.28333333333336</v>
      </c>
      <c r="J26" s="281">
        <v>276.41666666666663</v>
      </c>
      <c r="K26" s="280">
        <v>272.14999999999998</v>
      </c>
      <c r="L26" s="280">
        <v>267.2</v>
      </c>
      <c r="M26" s="280">
        <v>9.3169199999999996</v>
      </c>
      <c r="N26" s="1"/>
      <c r="O26" s="1"/>
    </row>
    <row r="27" spans="1:15" ht="12.75" customHeight="1">
      <c r="A27" s="30">
        <v>17</v>
      </c>
      <c r="B27" s="290" t="s">
        <v>854</v>
      </c>
      <c r="C27" s="280">
        <v>423.35</v>
      </c>
      <c r="D27" s="281">
        <v>423.9666666666667</v>
      </c>
      <c r="E27" s="281">
        <v>419.93333333333339</v>
      </c>
      <c r="F27" s="281">
        <v>416.51666666666671</v>
      </c>
      <c r="G27" s="281">
        <v>412.48333333333341</v>
      </c>
      <c r="H27" s="281">
        <v>427.38333333333338</v>
      </c>
      <c r="I27" s="281">
        <v>431.41666666666669</v>
      </c>
      <c r="J27" s="281">
        <v>434.83333333333337</v>
      </c>
      <c r="K27" s="280">
        <v>428</v>
      </c>
      <c r="L27" s="280">
        <v>420.55</v>
      </c>
      <c r="M27" s="280">
        <v>0.35710999999999998</v>
      </c>
      <c r="N27" s="1"/>
      <c r="O27" s="1"/>
    </row>
    <row r="28" spans="1:15" ht="12.75" customHeight="1">
      <c r="A28" s="30">
        <v>18</v>
      </c>
      <c r="B28" s="290" t="s">
        <v>294</v>
      </c>
      <c r="C28" s="280">
        <v>287.05</v>
      </c>
      <c r="D28" s="281">
        <v>288.01666666666665</v>
      </c>
      <c r="E28" s="281">
        <v>283.58333333333331</v>
      </c>
      <c r="F28" s="281">
        <v>280.11666666666667</v>
      </c>
      <c r="G28" s="281">
        <v>275.68333333333334</v>
      </c>
      <c r="H28" s="281">
        <v>291.48333333333329</v>
      </c>
      <c r="I28" s="281">
        <v>295.91666666666669</v>
      </c>
      <c r="J28" s="281">
        <v>299.38333333333327</v>
      </c>
      <c r="K28" s="280">
        <v>292.45</v>
      </c>
      <c r="L28" s="280">
        <v>284.55</v>
      </c>
      <c r="M28" s="280">
        <v>0.48244999999999999</v>
      </c>
      <c r="N28" s="1"/>
      <c r="O28" s="1"/>
    </row>
    <row r="29" spans="1:15" ht="12.75" customHeight="1">
      <c r="A29" s="30">
        <v>19</v>
      </c>
      <c r="B29" s="290" t="s">
        <v>295</v>
      </c>
      <c r="C29" s="280">
        <v>258.85000000000002</v>
      </c>
      <c r="D29" s="281">
        <v>259.91666666666669</v>
      </c>
      <c r="E29" s="281">
        <v>254.23333333333335</v>
      </c>
      <c r="F29" s="281">
        <v>249.61666666666667</v>
      </c>
      <c r="G29" s="281">
        <v>243.93333333333334</v>
      </c>
      <c r="H29" s="281">
        <v>264.53333333333336</v>
      </c>
      <c r="I29" s="281">
        <v>270.21666666666664</v>
      </c>
      <c r="J29" s="281">
        <v>274.83333333333337</v>
      </c>
      <c r="K29" s="280">
        <v>265.60000000000002</v>
      </c>
      <c r="L29" s="280">
        <v>255.3</v>
      </c>
      <c r="M29" s="280">
        <v>9.5410199999999996</v>
      </c>
      <c r="N29" s="1"/>
      <c r="O29" s="1"/>
    </row>
    <row r="30" spans="1:15" ht="12.75" customHeight="1">
      <c r="A30" s="30">
        <v>20</v>
      </c>
      <c r="B30" s="290" t="s">
        <v>296</v>
      </c>
      <c r="C30" s="280">
        <v>1061.4000000000001</v>
      </c>
      <c r="D30" s="281">
        <v>1055.3000000000002</v>
      </c>
      <c r="E30" s="281">
        <v>1041.6500000000003</v>
      </c>
      <c r="F30" s="281">
        <v>1021.9000000000001</v>
      </c>
      <c r="G30" s="281">
        <v>1008.2500000000002</v>
      </c>
      <c r="H30" s="281">
        <v>1075.0500000000004</v>
      </c>
      <c r="I30" s="281">
        <v>1088.7</v>
      </c>
      <c r="J30" s="281">
        <v>1108.4500000000005</v>
      </c>
      <c r="K30" s="280">
        <v>1068.95</v>
      </c>
      <c r="L30" s="280">
        <v>1035.55</v>
      </c>
      <c r="M30" s="280">
        <v>2.78634</v>
      </c>
      <c r="N30" s="1"/>
      <c r="O30" s="1"/>
    </row>
    <row r="31" spans="1:15" ht="12.75" customHeight="1">
      <c r="A31" s="30">
        <v>21</v>
      </c>
      <c r="B31" s="290" t="s">
        <v>242</v>
      </c>
      <c r="C31" s="280">
        <v>1278.5999999999999</v>
      </c>
      <c r="D31" s="281">
        <v>1283.8666666666666</v>
      </c>
      <c r="E31" s="281">
        <v>1258.7333333333331</v>
      </c>
      <c r="F31" s="281">
        <v>1238.8666666666666</v>
      </c>
      <c r="G31" s="281">
        <v>1213.7333333333331</v>
      </c>
      <c r="H31" s="281">
        <v>1303.7333333333331</v>
      </c>
      <c r="I31" s="281">
        <v>1328.8666666666668</v>
      </c>
      <c r="J31" s="281">
        <v>1348.7333333333331</v>
      </c>
      <c r="K31" s="280">
        <v>1309</v>
      </c>
      <c r="L31" s="280">
        <v>1264</v>
      </c>
      <c r="M31" s="280">
        <v>2.2629000000000001</v>
      </c>
      <c r="N31" s="1"/>
      <c r="O31" s="1"/>
    </row>
    <row r="32" spans="1:15" ht="12.75" customHeight="1">
      <c r="A32" s="30">
        <v>22</v>
      </c>
      <c r="B32" s="290" t="s">
        <v>52</v>
      </c>
      <c r="C32" s="280">
        <v>702</v>
      </c>
      <c r="D32" s="281">
        <v>701.66666666666663</v>
      </c>
      <c r="E32" s="281">
        <v>695.38333333333321</v>
      </c>
      <c r="F32" s="281">
        <v>688.76666666666654</v>
      </c>
      <c r="G32" s="281">
        <v>682.48333333333312</v>
      </c>
      <c r="H32" s="281">
        <v>708.2833333333333</v>
      </c>
      <c r="I32" s="281">
        <v>714.56666666666683</v>
      </c>
      <c r="J32" s="281">
        <v>721.18333333333339</v>
      </c>
      <c r="K32" s="280">
        <v>707.95</v>
      </c>
      <c r="L32" s="280">
        <v>695.05</v>
      </c>
      <c r="M32" s="280">
        <v>1.1822600000000001</v>
      </c>
      <c r="N32" s="1"/>
      <c r="O32" s="1"/>
    </row>
    <row r="33" spans="1:15" ht="12.75" customHeight="1">
      <c r="A33" s="30">
        <v>23</v>
      </c>
      <c r="B33" s="290" t="s">
        <v>48</v>
      </c>
      <c r="C33" s="280">
        <v>3225.15</v>
      </c>
      <c r="D33" s="281">
        <v>3218.3000000000006</v>
      </c>
      <c r="E33" s="281">
        <v>3191.9000000000015</v>
      </c>
      <c r="F33" s="281">
        <v>3158.650000000001</v>
      </c>
      <c r="G33" s="281">
        <v>3132.2500000000018</v>
      </c>
      <c r="H33" s="281">
        <v>3251.5500000000011</v>
      </c>
      <c r="I33" s="281">
        <v>3277.95</v>
      </c>
      <c r="J33" s="281">
        <v>3311.2000000000007</v>
      </c>
      <c r="K33" s="280">
        <v>3244.7</v>
      </c>
      <c r="L33" s="280">
        <v>3185.05</v>
      </c>
      <c r="M33" s="280">
        <v>0.54174</v>
      </c>
      <c r="N33" s="1"/>
      <c r="O33" s="1"/>
    </row>
    <row r="34" spans="1:15" ht="12.75" customHeight="1">
      <c r="A34" s="30">
        <v>24</v>
      </c>
      <c r="B34" s="290" t="s">
        <v>297</v>
      </c>
      <c r="C34" s="280">
        <v>2929.75</v>
      </c>
      <c r="D34" s="281">
        <v>2921.75</v>
      </c>
      <c r="E34" s="281">
        <v>2880</v>
      </c>
      <c r="F34" s="281">
        <v>2830.25</v>
      </c>
      <c r="G34" s="281">
        <v>2788.5</v>
      </c>
      <c r="H34" s="281">
        <v>2971.5</v>
      </c>
      <c r="I34" s="281">
        <v>3013.25</v>
      </c>
      <c r="J34" s="281">
        <v>3063</v>
      </c>
      <c r="K34" s="280">
        <v>2963.5</v>
      </c>
      <c r="L34" s="280">
        <v>2872</v>
      </c>
      <c r="M34" s="280">
        <v>0.65366999999999997</v>
      </c>
      <c r="N34" s="1"/>
      <c r="O34" s="1"/>
    </row>
    <row r="35" spans="1:15" ht="12.75" customHeight="1">
      <c r="A35" s="30">
        <v>25</v>
      </c>
      <c r="B35" s="290" t="s">
        <v>749</v>
      </c>
      <c r="C35" s="280">
        <v>307.7</v>
      </c>
      <c r="D35" s="281">
        <v>306.66666666666669</v>
      </c>
      <c r="E35" s="281">
        <v>303.33333333333337</v>
      </c>
      <c r="F35" s="281">
        <v>298.9666666666667</v>
      </c>
      <c r="G35" s="281">
        <v>295.63333333333338</v>
      </c>
      <c r="H35" s="281">
        <v>311.03333333333336</v>
      </c>
      <c r="I35" s="281">
        <v>314.36666666666673</v>
      </c>
      <c r="J35" s="281">
        <v>318.73333333333335</v>
      </c>
      <c r="K35" s="280">
        <v>310</v>
      </c>
      <c r="L35" s="280">
        <v>302.3</v>
      </c>
      <c r="M35" s="280">
        <v>3.9698799999999999</v>
      </c>
      <c r="N35" s="1"/>
      <c r="O35" s="1"/>
    </row>
    <row r="36" spans="1:15" ht="12.75" customHeight="1">
      <c r="A36" s="30">
        <v>26</v>
      </c>
      <c r="B36" s="290" t="s">
        <v>298</v>
      </c>
      <c r="C36" s="280">
        <v>20</v>
      </c>
      <c r="D36" s="281">
        <v>19.683333333333334</v>
      </c>
      <c r="E36" s="281">
        <v>19.366666666666667</v>
      </c>
      <c r="F36" s="281">
        <v>18.733333333333334</v>
      </c>
      <c r="G36" s="281">
        <v>18.416666666666668</v>
      </c>
      <c r="H36" s="281">
        <v>20.316666666666666</v>
      </c>
      <c r="I36" s="281">
        <v>20.633333333333336</v>
      </c>
      <c r="J36" s="281">
        <v>21.266666666666666</v>
      </c>
      <c r="K36" s="280">
        <v>20</v>
      </c>
      <c r="L36" s="280">
        <v>19.05</v>
      </c>
      <c r="M36" s="280">
        <v>25.335640000000001</v>
      </c>
      <c r="N36" s="1"/>
      <c r="O36" s="1"/>
    </row>
    <row r="37" spans="1:15" ht="12.75" customHeight="1">
      <c r="A37" s="30">
        <v>27</v>
      </c>
      <c r="B37" s="290" t="s">
        <v>50</v>
      </c>
      <c r="C37" s="280">
        <v>492</v>
      </c>
      <c r="D37" s="281">
        <v>489.58333333333331</v>
      </c>
      <c r="E37" s="281">
        <v>484.26666666666665</v>
      </c>
      <c r="F37" s="281">
        <v>476.53333333333336</v>
      </c>
      <c r="G37" s="281">
        <v>471.2166666666667</v>
      </c>
      <c r="H37" s="281">
        <v>497.31666666666661</v>
      </c>
      <c r="I37" s="281">
        <v>502.63333333333333</v>
      </c>
      <c r="J37" s="281">
        <v>510.36666666666656</v>
      </c>
      <c r="K37" s="280">
        <v>494.9</v>
      </c>
      <c r="L37" s="280">
        <v>481.85</v>
      </c>
      <c r="M37" s="280">
        <v>6.9856400000000001</v>
      </c>
      <c r="N37" s="1"/>
      <c r="O37" s="1"/>
    </row>
    <row r="38" spans="1:15" ht="12.75" customHeight="1">
      <c r="A38" s="30">
        <v>28</v>
      </c>
      <c r="B38" s="290" t="s">
        <v>299</v>
      </c>
      <c r="C38" s="280">
        <v>2493.6999999999998</v>
      </c>
      <c r="D38" s="281">
        <v>2481.1833333333329</v>
      </c>
      <c r="E38" s="281">
        <v>2462.3666666666659</v>
      </c>
      <c r="F38" s="281">
        <v>2431.0333333333328</v>
      </c>
      <c r="G38" s="281">
        <v>2412.2166666666658</v>
      </c>
      <c r="H38" s="281">
        <v>2512.516666666666</v>
      </c>
      <c r="I38" s="281">
        <v>2531.3333333333326</v>
      </c>
      <c r="J38" s="281">
        <v>2562.6666666666661</v>
      </c>
      <c r="K38" s="280">
        <v>2500</v>
      </c>
      <c r="L38" s="280">
        <v>2449.85</v>
      </c>
      <c r="M38" s="280">
        <v>0.56530000000000002</v>
      </c>
      <c r="N38" s="1"/>
      <c r="O38" s="1"/>
    </row>
    <row r="39" spans="1:15" ht="12.75" customHeight="1">
      <c r="A39" s="30">
        <v>29</v>
      </c>
      <c r="B39" s="290" t="s">
        <v>51</v>
      </c>
      <c r="C39" s="280">
        <v>374.8</v>
      </c>
      <c r="D39" s="281">
        <v>373.59999999999997</v>
      </c>
      <c r="E39" s="281">
        <v>371.19999999999993</v>
      </c>
      <c r="F39" s="281">
        <v>367.59999999999997</v>
      </c>
      <c r="G39" s="281">
        <v>365.19999999999993</v>
      </c>
      <c r="H39" s="281">
        <v>377.19999999999993</v>
      </c>
      <c r="I39" s="281">
        <v>379.59999999999991</v>
      </c>
      <c r="J39" s="281">
        <v>383.19999999999993</v>
      </c>
      <c r="K39" s="280">
        <v>376</v>
      </c>
      <c r="L39" s="280">
        <v>370</v>
      </c>
      <c r="M39" s="280">
        <v>65.228039999999993</v>
      </c>
      <c r="N39" s="1"/>
      <c r="O39" s="1"/>
    </row>
    <row r="40" spans="1:15" ht="12.75" customHeight="1">
      <c r="A40" s="30">
        <v>30</v>
      </c>
      <c r="B40" s="290" t="s">
        <v>817</v>
      </c>
      <c r="C40" s="280">
        <v>1366.8</v>
      </c>
      <c r="D40" s="281">
        <v>1371.1333333333332</v>
      </c>
      <c r="E40" s="281">
        <v>1352.3666666666663</v>
      </c>
      <c r="F40" s="281">
        <v>1337.9333333333332</v>
      </c>
      <c r="G40" s="281">
        <v>1319.1666666666663</v>
      </c>
      <c r="H40" s="281">
        <v>1385.5666666666664</v>
      </c>
      <c r="I40" s="281">
        <v>1404.3333333333333</v>
      </c>
      <c r="J40" s="281">
        <v>1418.7666666666664</v>
      </c>
      <c r="K40" s="280">
        <v>1389.9</v>
      </c>
      <c r="L40" s="280">
        <v>1356.7</v>
      </c>
      <c r="M40" s="280">
        <v>4.6079499999999998</v>
      </c>
      <c r="N40" s="1"/>
      <c r="O40" s="1"/>
    </row>
    <row r="41" spans="1:15" ht="12.75" customHeight="1">
      <c r="A41" s="30">
        <v>31</v>
      </c>
      <c r="B41" s="290" t="s">
        <v>779</v>
      </c>
      <c r="C41" s="280">
        <v>796.75</v>
      </c>
      <c r="D41" s="281">
        <v>783.58333333333337</v>
      </c>
      <c r="E41" s="281">
        <v>757.16666666666674</v>
      </c>
      <c r="F41" s="281">
        <v>717.58333333333337</v>
      </c>
      <c r="G41" s="281">
        <v>691.16666666666674</v>
      </c>
      <c r="H41" s="281">
        <v>823.16666666666674</v>
      </c>
      <c r="I41" s="281">
        <v>849.58333333333348</v>
      </c>
      <c r="J41" s="281">
        <v>889.16666666666674</v>
      </c>
      <c r="K41" s="280">
        <v>810</v>
      </c>
      <c r="L41" s="280">
        <v>744</v>
      </c>
      <c r="M41" s="280">
        <v>1.7382299999999999</v>
      </c>
      <c r="N41" s="1"/>
      <c r="O41" s="1"/>
    </row>
    <row r="42" spans="1:15" ht="12.75" customHeight="1">
      <c r="A42" s="30">
        <v>32</v>
      </c>
      <c r="B42" s="290" t="s">
        <v>53</v>
      </c>
      <c r="C42" s="280">
        <v>4212.3</v>
      </c>
      <c r="D42" s="281">
        <v>4217.3666666666668</v>
      </c>
      <c r="E42" s="281">
        <v>4181.9333333333334</v>
      </c>
      <c r="F42" s="281">
        <v>4151.5666666666666</v>
      </c>
      <c r="G42" s="281">
        <v>4116.1333333333332</v>
      </c>
      <c r="H42" s="281">
        <v>4247.7333333333336</v>
      </c>
      <c r="I42" s="281">
        <v>4283.1666666666679</v>
      </c>
      <c r="J42" s="281">
        <v>4313.5333333333338</v>
      </c>
      <c r="K42" s="280">
        <v>4252.8</v>
      </c>
      <c r="L42" s="280">
        <v>4187</v>
      </c>
      <c r="M42" s="280">
        <v>3.3327800000000001</v>
      </c>
      <c r="N42" s="1"/>
      <c r="O42" s="1"/>
    </row>
    <row r="43" spans="1:15" ht="12.75" customHeight="1">
      <c r="A43" s="30">
        <v>33</v>
      </c>
      <c r="B43" s="290" t="s">
        <v>54</v>
      </c>
      <c r="C43" s="280">
        <v>219.9</v>
      </c>
      <c r="D43" s="281">
        <v>219.83333333333334</v>
      </c>
      <c r="E43" s="281">
        <v>217.66666666666669</v>
      </c>
      <c r="F43" s="281">
        <v>215.43333333333334</v>
      </c>
      <c r="G43" s="281">
        <v>213.26666666666668</v>
      </c>
      <c r="H43" s="281">
        <v>222.06666666666669</v>
      </c>
      <c r="I43" s="281">
        <v>224.23333333333338</v>
      </c>
      <c r="J43" s="281">
        <v>226.4666666666667</v>
      </c>
      <c r="K43" s="280">
        <v>222</v>
      </c>
      <c r="L43" s="280">
        <v>217.6</v>
      </c>
      <c r="M43" s="280">
        <v>18.184629999999999</v>
      </c>
      <c r="N43" s="1"/>
      <c r="O43" s="1"/>
    </row>
    <row r="44" spans="1:15" ht="12.75" customHeight="1">
      <c r="A44" s="30">
        <v>34</v>
      </c>
      <c r="B44" s="290" t="s">
        <v>855</v>
      </c>
      <c r="C44" s="280">
        <v>282.3</v>
      </c>
      <c r="D44" s="281">
        <v>281.48333333333335</v>
      </c>
      <c r="E44" s="281">
        <v>278.01666666666671</v>
      </c>
      <c r="F44" s="281">
        <v>273.73333333333335</v>
      </c>
      <c r="G44" s="281">
        <v>270.26666666666671</v>
      </c>
      <c r="H44" s="281">
        <v>285.76666666666671</v>
      </c>
      <c r="I44" s="281">
        <v>289.23333333333341</v>
      </c>
      <c r="J44" s="281">
        <v>293.51666666666671</v>
      </c>
      <c r="K44" s="280">
        <v>284.95</v>
      </c>
      <c r="L44" s="280">
        <v>277.2</v>
      </c>
      <c r="M44" s="280">
        <v>0.93647000000000002</v>
      </c>
      <c r="N44" s="1"/>
      <c r="O44" s="1"/>
    </row>
    <row r="45" spans="1:15" ht="12.75" customHeight="1">
      <c r="A45" s="30">
        <v>35</v>
      </c>
      <c r="B45" s="290" t="s">
        <v>300</v>
      </c>
      <c r="C45" s="280">
        <v>593.79999999999995</v>
      </c>
      <c r="D45" s="281">
        <v>589.36666666666667</v>
      </c>
      <c r="E45" s="281">
        <v>579.73333333333335</v>
      </c>
      <c r="F45" s="281">
        <v>565.66666666666663</v>
      </c>
      <c r="G45" s="281">
        <v>556.0333333333333</v>
      </c>
      <c r="H45" s="281">
        <v>603.43333333333339</v>
      </c>
      <c r="I45" s="281">
        <v>613.06666666666683</v>
      </c>
      <c r="J45" s="281">
        <v>627.13333333333344</v>
      </c>
      <c r="K45" s="280">
        <v>599</v>
      </c>
      <c r="L45" s="280">
        <v>575.29999999999995</v>
      </c>
      <c r="M45" s="280">
        <v>5.5339600000000004</v>
      </c>
      <c r="N45" s="1"/>
      <c r="O45" s="1"/>
    </row>
    <row r="46" spans="1:15" ht="12.75" customHeight="1">
      <c r="A46" s="30">
        <v>36</v>
      </c>
      <c r="B46" s="290" t="s">
        <v>55</v>
      </c>
      <c r="C46" s="280">
        <v>149</v>
      </c>
      <c r="D46" s="281">
        <v>149.68333333333334</v>
      </c>
      <c r="E46" s="281">
        <v>144.86666666666667</v>
      </c>
      <c r="F46" s="281">
        <v>140.73333333333335</v>
      </c>
      <c r="G46" s="281">
        <v>135.91666666666669</v>
      </c>
      <c r="H46" s="281">
        <v>153.81666666666666</v>
      </c>
      <c r="I46" s="281">
        <v>158.63333333333333</v>
      </c>
      <c r="J46" s="281">
        <v>162.76666666666665</v>
      </c>
      <c r="K46" s="280">
        <v>154.5</v>
      </c>
      <c r="L46" s="280">
        <v>145.55000000000001</v>
      </c>
      <c r="M46" s="280">
        <v>434.95312999999999</v>
      </c>
      <c r="N46" s="1"/>
      <c r="O46" s="1"/>
    </row>
    <row r="47" spans="1:15" ht="12.75" customHeight="1">
      <c r="A47" s="30">
        <v>37</v>
      </c>
      <c r="B47" s="290" t="s">
        <v>57</v>
      </c>
      <c r="C47" s="280">
        <v>3333.75</v>
      </c>
      <c r="D47" s="281">
        <v>3321.0333333333333</v>
      </c>
      <c r="E47" s="281">
        <v>3287.7166666666667</v>
      </c>
      <c r="F47" s="281">
        <v>3241.6833333333334</v>
      </c>
      <c r="G47" s="281">
        <v>3208.3666666666668</v>
      </c>
      <c r="H47" s="281">
        <v>3367.0666666666666</v>
      </c>
      <c r="I47" s="281">
        <v>3400.3833333333332</v>
      </c>
      <c r="J47" s="281">
        <v>3446.4166666666665</v>
      </c>
      <c r="K47" s="280">
        <v>3354.35</v>
      </c>
      <c r="L47" s="280">
        <v>3275</v>
      </c>
      <c r="M47" s="280">
        <v>18.365500000000001</v>
      </c>
      <c r="N47" s="1"/>
      <c r="O47" s="1"/>
    </row>
    <row r="48" spans="1:15" ht="12.75" customHeight="1">
      <c r="A48" s="30">
        <v>38</v>
      </c>
      <c r="B48" s="290" t="s">
        <v>301</v>
      </c>
      <c r="C48" s="280">
        <v>229.3</v>
      </c>
      <c r="D48" s="281">
        <v>228.53333333333333</v>
      </c>
      <c r="E48" s="281">
        <v>224.56666666666666</v>
      </c>
      <c r="F48" s="281">
        <v>219.83333333333334</v>
      </c>
      <c r="G48" s="281">
        <v>215.86666666666667</v>
      </c>
      <c r="H48" s="281">
        <v>233.26666666666665</v>
      </c>
      <c r="I48" s="281">
        <v>237.23333333333329</v>
      </c>
      <c r="J48" s="281">
        <v>241.96666666666664</v>
      </c>
      <c r="K48" s="280">
        <v>232.5</v>
      </c>
      <c r="L48" s="280">
        <v>223.8</v>
      </c>
      <c r="M48" s="280">
        <v>10.4598</v>
      </c>
      <c r="N48" s="1"/>
      <c r="O48" s="1"/>
    </row>
    <row r="49" spans="1:15" ht="12.75" customHeight="1">
      <c r="A49" s="30">
        <v>39</v>
      </c>
      <c r="B49" s="290" t="s">
        <v>302</v>
      </c>
      <c r="C49" s="280">
        <v>3064.75</v>
      </c>
      <c r="D49" s="281">
        <v>3066.1166666666668</v>
      </c>
      <c r="E49" s="281">
        <v>3050.3833333333337</v>
      </c>
      <c r="F49" s="281">
        <v>3036.0166666666669</v>
      </c>
      <c r="G49" s="281">
        <v>3020.2833333333338</v>
      </c>
      <c r="H49" s="281">
        <v>3080.4833333333336</v>
      </c>
      <c r="I49" s="281">
        <v>3096.2166666666672</v>
      </c>
      <c r="J49" s="281">
        <v>3110.5833333333335</v>
      </c>
      <c r="K49" s="280">
        <v>3081.85</v>
      </c>
      <c r="L49" s="280">
        <v>3051.75</v>
      </c>
      <c r="M49" s="280">
        <v>8.0649999999999999E-2</v>
      </c>
      <c r="N49" s="1"/>
      <c r="O49" s="1"/>
    </row>
    <row r="50" spans="1:15" ht="12.75" customHeight="1">
      <c r="A50" s="30">
        <v>40</v>
      </c>
      <c r="B50" s="290" t="s">
        <v>303</v>
      </c>
      <c r="C50" s="280">
        <v>1815.5</v>
      </c>
      <c r="D50" s="281">
        <v>1816.8500000000001</v>
      </c>
      <c r="E50" s="281">
        <v>1798.7000000000003</v>
      </c>
      <c r="F50" s="281">
        <v>1781.9</v>
      </c>
      <c r="G50" s="281">
        <v>1763.7500000000002</v>
      </c>
      <c r="H50" s="281">
        <v>1833.6500000000003</v>
      </c>
      <c r="I50" s="281">
        <v>1851.8000000000004</v>
      </c>
      <c r="J50" s="281">
        <v>1868.6000000000004</v>
      </c>
      <c r="K50" s="280">
        <v>1835</v>
      </c>
      <c r="L50" s="280">
        <v>1800.05</v>
      </c>
      <c r="M50" s="280">
        <v>1.65587</v>
      </c>
      <c r="N50" s="1"/>
      <c r="O50" s="1"/>
    </row>
    <row r="51" spans="1:15" ht="12.75" customHeight="1">
      <c r="A51" s="30">
        <v>41</v>
      </c>
      <c r="B51" s="290" t="s">
        <v>304</v>
      </c>
      <c r="C51" s="280">
        <v>8886.9500000000007</v>
      </c>
      <c r="D51" s="281">
        <v>8842.5333333333328</v>
      </c>
      <c r="E51" s="281">
        <v>8780.0666666666657</v>
      </c>
      <c r="F51" s="281">
        <v>8673.1833333333325</v>
      </c>
      <c r="G51" s="281">
        <v>8610.7166666666653</v>
      </c>
      <c r="H51" s="281">
        <v>8949.4166666666661</v>
      </c>
      <c r="I51" s="281">
        <v>9011.8833333333332</v>
      </c>
      <c r="J51" s="281">
        <v>9118.7666666666664</v>
      </c>
      <c r="K51" s="280">
        <v>8905</v>
      </c>
      <c r="L51" s="280">
        <v>8735.65</v>
      </c>
      <c r="M51" s="280">
        <v>0.33312000000000003</v>
      </c>
      <c r="N51" s="1"/>
      <c r="O51" s="1"/>
    </row>
    <row r="52" spans="1:15" ht="12.75" customHeight="1">
      <c r="A52" s="30">
        <v>42</v>
      </c>
      <c r="B52" s="290" t="s">
        <v>60</v>
      </c>
      <c r="C52" s="280">
        <v>547</v>
      </c>
      <c r="D52" s="281">
        <v>546</v>
      </c>
      <c r="E52" s="281">
        <v>540</v>
      </c>
      <c r="F52" s="281">
        <v>533</v>
      </c>
      <c r="G52" s="281">
        <v>527</v>
      </c>
      <c r="H52" s="281">
        <v>553</v>
      </c>
      <c r="I52" s="281">
        <v>559</v>
      </c>
      <c r="J52" s="281">
        <v>566</v>
      </c>
      <c r="K52" s="280">
        <v>552</v>
      </c>
      <c r="L52" s="280">
        <v>539</v>
      </c>
      <c r="M52" s="280">
        <v>11.930669999999999</v>
      </c>
      <c r="N52" s="1"/>
      <c r="O52" s="1"/>
    </row>
    <row r="53" spans="1:15" ht="12.75" customHeight="1">
      <c r="A53" s="30">
        <v>43</v>
      </c>
      <c r="B53" s="290" t="s">
        <v>305</v>
      </c>
      <c r="C53" s="280">
        <v>440.55</v>
      </c>
      <c r="D53" s="281">
        <v>440.34999999999997</v>
      </c>
      <c r="E53" s="281">
        <v>436.19999999999993</v>
      </c>
      <c r="F53" s="281">
        <v>431.84999999999997</v>
      </c>
      <c r="G53" s="281">
        <v>427.69999999999993</v>
      </c>
      <c r="H53" s="281">
        <v>444.69999999999993</v>
      </c>
      <c r="I53" s="281">
        <v>448.84999999999991</v>
      </c>
      <c r="J53" s="281">
        <v>453.19999999999993</v>
      </c>
      <c r="K53" s="280">
        <v>444.5</v>
      </c>
      <c r="L53" s="280">
        <v>436</v>
      </c>
      <c r="M53" s="280">
        <v>1.29532</v>
      </c>
      <c r="N53" s="1"/>
      <c r="O53" s="1"/>
    </row>
    <row r="54" spans="1:15" ht="12.75" customHeight="1">
      <c r="A54" s="30">
        <v>44</v>
      </c>
      <c r="B54" s="290" t="s">
        <v>243</v>
      </c>
      <c r="C54" s="280">
        <v>4243.8500000000004</v>
      </c>
      <c r="D54" s="281">
        <v>4225.7666666666664</v>
      </c>
      <c r="E54" s="281">
        <v>4201.5333333333328</v>
      </c>
      <c r="F54" s="281">
        <v>4159.2166666666662</v>
      </c>
      <c r="G54" s="281">
        <v>4134.9833333333327</v>
      </c>
      <c r="H54" s="281">
        <v>4268.083333333333</v>
      </c>
      <c r="I54" s="281">
        <v>4292.3166666666666</v>
      </c>
      <c r="J54" s="281">
        <v>4334.6333333333332</v>
      </c>
      <c r="K54" s="280">
        <v>4250</v>
      </c>
      <c r="L54" s="280">
        <v>4183.45</v>
      </c>
      <c r="M54" s="280">
        <v>5.1474500000000001</v>
      </c>
      <c r="N54" s="1"/>
      <c r="O54" s="1"/>
    </row>
    <row r="55" spans="1:15" ht="12.75" customHeight="1">
      <c r="A55" s="30">
        <v>45</v>
      </c>
      <c r="B55" s="290" t="s">
        <v>61</v>
      </c>
      <c r="C55" s="280">
        <v>724.75</v>
      </c>
      <c r="D55" s="281">
        <v>727.56666666666661</v>
      </c>
      <c r="E55" s="281">
        <v>720.18333333333317</v>
      </c>
      <c r="F55" s="281">
        <v>715.61666666666656</v>
      </c>
      <c r="G55" s="281">
        <v>708.23333333333312</v>
      </c>
      <c r="H55" s="281">
        <v>732.13333333333321</v>
      </c>
      <c r="I55" s="281">
        <v>739.51666666666665</v>
      </c>
      <c r="J55" s="281">
        <v>744.08333333333326</v>
      </c>
      <c r="K55" s="280">
        <v>734.95</v>
      </c>
      <c r="L55" s="280">
        <v>723</v>
      </c>
      <c r="M55" s="280">
        <v>66.248540000000006</v>
      </c>
      <c r="N55" s="1"/>
      <c r="O55" s="1"/>
    </row>
    <row r="56" spans="1:15" ht="12.75" customHeight="1">
      <c r="A56" s="30">
        <v>46</v>
      </c>
      <c r="B56" s="290" t="s">
        <v>306</v>
      </c>
      <c r="C56" s="280">
        <v>2691.9</v>
      </c>
      <c r="D56" s="281">
        <v>2687.0666666666671</v>
      </c>
      <c r="E56" s="281">
        <v>2675.1833333333343</v>
      </c>
      <c r="F56" s="281">
        <v>2658.4666666666672</v>
      </c>
      <c r="G56" s="281">
        <v>2646.5833333333344</v>
      </c>
      <c r="H56" s="281">
        <v>2703.7833333333342</v>
      </c>
      <c r="I56" s="281">
        <v>2715.6666666666665</v>
      </c>
      <c r="J56" s="281">
        <v>2732.3833333333341</v>
      </c>
      <c r="K56" s="280">
        <v>2698.95</v>
      </c>
      <c r="L56" s="280">
        <v>2670.35</v>
      </c>
      <c r="M56" s="280">
        <v>0.10238999999999999</v>
      </c>
      <c r="N56" s="1"/>
      <c r="O56" s="1"/>
    </row>
    <row r="57" spans="1:15" ht="12.75" customHeight="1">
      <c r="A57" s="30">
        <v>47</v>
      </c>
      <c r="B57" s="290" t="s">
        <v>307</v>
      </c>
      <c r="C57" s="280">
        <v>678.5</v>
      </c>
      <c r="D57" s="281">
        <v>676.01666666666677</v>
      </c>
      <c r="E57" s="281">
        <v>668.83333333333348</v>
      </c>
      <c r="F57" s="281">
        <v>659.16666666666674</v>
      </c>
      <c r="G57" s="281">
        <v>651.98333333333346</v>
      </c>
      <c r="H57" s="281">
        <v>685.68333333333351</v>
      </c>
      <c r="I57" s="281">
        <v>692.86666666666667</v>
      </c>
      <c r="J57" s="281">
        <v>702.53333333333353</v>
      </c>
      <c r="K57" s="280">
        <v>683.2</v>
      </c>
      <c r="L57" s="280">
        <v>666.35</v>
      </c>
      <c r="M57" s="280">
        <v>13.61239</v>
      </c>
      <c r="N57" s="1"/>
      <c r="O57" s="1"/>
    </row>
    <row r="58" spans="1:15" ht="12.75" customHeight="1">
      <c r="A58" s="30">
        <v>48</v>
      </c>
      <c r="B58" s="290" t="s">
        <v>62</v>
      </c>
      <c r="C58" s="280">
        <v>3914.45</v>
      </c>
      <c r="D58" s="281">
        <v>3914.9</v>
      </c>
      <c r="E58" s="281">
        <v>3877.55</v>
      </c>
      <c r="F58" s="281">
        <v>3840.65</v>
      </c>
      <c r="G58" s="281">
        <v>3803.3</v>
      </c>
      <c r="H58" s="281">
        <v>3951.8</v>
      </c>
      <c r="I58" s="281">
        <v>3989.1499999999996</v>
      </c>
      <c r="J58" s="281">
        <v>4026.05</v>
      </c>
      <c r="K58" s="280">
        <v>3952.25</v>
      </c>
      <c r="L58" s="280">
        <v>3878</v>
      </c>
      <c r="M58" s="280">
        <v>4.12805</v>
      </c>
      <c r="N58" s="1"/>
      <c r="O58" s="1"/>
    </row>
    <row r="59" spans="1:15" ht="12" customHeight="1">
      <c r="A59" s="30">
        <v>49</v>
      </c>
      <c r="B59" s="290" t="s">
        <v>308</v>
      </c>
      <c r="C59" s="280">
        <v>1133.1500000000001</v>
      </c>
      <c r="D59" s="281">
        <v>1139.7333333333333</v>
      </c>
      <c r="E59" s="281">
        <v>1119.4666666666667</v>
      </c>
      <c r="F59" s="281">
        <v>1105.7833333333333</v>
      </c>
      <c r="G59" s="281">
        <v>1085.5166666666667</v>
      </c>
      <c r="H59" s="281">
        <v>1153.4166666666667</v>
      </c>
      <c r="I59" s="281">
        <v>1173.6833333333336</v>
      </c>
      <c r="J59" s="281">
        <v>1187.3666666666668</v>
      </c>
      <c r="K59" s="280">
        <v>1160</v>
      </c>
      <c r="L59" s="280">
        <v>1126.05</v>
      </c>
      <c r="M59" s="280">
        <v>0.5837</v>
      </c>
      <c r="N59" s="1"/>
      <c r="O59" s="1"/>
    </row>
    <row r="60" spans="1:15" ht="12.75" customHeight="1">
      <c r="A60" s="30">
        <v>50</v>
      </c>
      <c r="B60" s="290" t="s">
        <v>65</v>
      </c>
      <c r="C60" s="280">
        <v>7209.1</v>
      </c>
      <c r="D60" s="281">
        <v>7198.0333333333328</v>
      </c>
      <c r="E60" s="281">
        <v>7136.0666666666657</v>
      </c>
      <c r="F60" s="281">
        <v>7063.0333333333328</v>
      </c>
      <c r="G60" s="281">
        <v>7001.0666666666657</v>
      </c>
      <c r="H60" s="281">
        <v>7271.0666666666657</v>
      </c>
      <c r="I60" s="281">
        <v>7333.0333333333328</v>
      </c>
      <c r="J60" s="281">
        <v>7406.0666666666657</v>
      </c>
      <c r="K60" s="280">
        <v>7260</v>
      </c>
      <c r="L60" s="280">
        <v>7125</v>
      </c>
      <c r="M60" s="280">
        <v>26.067620000000002</v>
      </c>
      <c r="N60" s="1"/>
      <c r="O60" s="1"/>
    </row>
    <row r="61" spans="1:15" ht="12.75" customHeight="1">
      <c r="A61" s="30">
        <v>51</v>
      </c>
      <c r="B61" s="290" t="s">
        <v>64</v>
      </c>
      <c r="C61" s="280">
        <v>15047.6</v>
      </c>
      <c r="D61" s="281">
        <v>15020.25</v>
      </c>
      <c r="E61" s="281">
        <v>14839.5</v>
      </c>
      <c r="F61" s="281">
        <v>14631.4</v>
      </c>
      <c r="G61" s="281">
        <v>14450.65</v>
      </c>
      <c r="H61" s="281">
        <v>15228.35</v>
      </c>
      <c r="I61" s="281">
        <v>15409.1</v>
      </c>
      <c r="J61" s="281">
        <v>15617.2</v>
      </c>
      <c r="K61" s="280">
        <v>15201</v>
      </c>
      <c r="L61" s="280">
        <v>14812.15</v>
      </c>
      <c r="M61" s="280">
        <v>10.442349999999999</v>
      </c>
      <c r="N61" s="1"/>
      <c r="O61" s="1"/>
    </row>
    <row r="62" spans="1:15" ht="12.75" customHeight="1">
      <c r="A62" s="30">
        <v>52</v>
      </c>
      <c r="B62" s="290" t="s">
        <v>244</v>
      </c>
      <c r="C62" s="280">
        <v>5204.8999999999996</v>
      </c>
      <c r="D62" s="281">
        <v>5268.9333333333334</v>
      </c>
      <c r="E62" s="281">
        <v>5068.166666666667</v>
      </c>
      <c r="F62" s="281">
        <v>4931.4333333333334</v>
      </c>
      <c r="G62" s="281">
        <v>4730.666666666667</v>
      </c>
      <c r="H62" s="281">
        <v>5405.666666666667</v>
      </c>
      <c r="I62" s="281">
        <v>5606.4333333333334</v>
      </c>
      <c r="J62" s="281">
        <v>5743.166666666667</v>
      </c>
      <c r="K62" s="280">
        <v>5469.7</v>
      </c>
      <c r="L62" s="280">
        <v>5132.2</v>
      </c>
      <c r="M62" s="280">
        <v>1.81921</v>
      </c>
      <c r="N62" s="1"/>
      <c r="O62" s="1"/>
    </row>
    <row r="63" spans="1:15" ht="12.75" customHeight="1">
      <c r="A63" s="30">
        <v>53</v>
      </c>
      <c r="B63" s="290" t="s">
        <v>309</v>
      </c>
      <c r="C63" s="280">
        <v>3401</v>
      </c>
      <c r="D63" s="281">
        <v>3395.25</v>
      </c>
      <c r="E63" s="281">
        <v>3370.5</v>
      </c>
      <c r="F63" s="281">
        <v>3340</v>
      </c>
      <c r="G63" s="281">
        <v>3315.25</v>
      </c>
      <c r="H63" s="281">
        <v>3425.75</v>
      </c>
      <c r="I63" s="281">
        <v>3450.5</v>
      </c>
      <c r="J63" s="281">
        <v>3481</v>
      </c>
      <c r="K63" s="280">
        <v>3420</v>
      </c>
      <c r="L63" s="280">
        <v>3364.75</v>
      </c>
      <c r="M63" s="280">
        <v>0.70133999999999996</v>
      </c>
      <c r="N63" s="1"/>
      <c r="O63" s="1"/>
    </row>
    <row r="64" spans="1:15" ht="12.75" customHeight="1">
      <c r="A64" s="30">
        <v>54</v>
      </c>
      <c r="B64" s="290" t="s">
        <v>66</v>
      </c>
      <c r="C64" s="280">
        <v>2311.25</v>
      </c>
      <c r="D64" s="281">
        <v>2305.9500000000003</v>
      </c>
      <c r="E64" s="281">
        <v>2287.9000000000005</v>
      </c>
      <c r="F64" s="281">
        <v>2264.5500000000002</v>
      </c>
      <c r="G64" s="281">
        <v>2246.5000000000005</v>
      </c>
      <c r="H64" s="281">
        <v>2329.3000000000006</v>
      </c>
      <c r="I64" s="281">
        <v>2347.3500000000008</v>
      </c>
      <c r="J64" s="281">
        <v>2370.7000000000007</v>
      </c>
      <c r="K64" s="280">
        <v>2324</v>
      </c>
      <c r="L64" s="280">
        <v>2282.6</v>
      </c>
      <c r="M64" s="280">
        <v>2.5319600000000002</v>
      </c>
      <c r="N64" s="1"/>
      <c r="O64" s="1"/>
    </row>
    <row r="65" spans="1:15" ht="12.75" customHeight="1">
      <c r="A65" s="30">
        <v>55</v>
      </c>
      <c r="B65" s="290" t="s">
        <v>310</v>
      </c>
      <c r="C65" s="280">
        <v>395.1</v>
      </c>
      <c r="D65" s="281">
        <v>393.2</v>
      </c>
      <c r="E65" s="281">
        <v>387</v>
      </c>
      <c r="F65" s="281">
        <v>378.90000000000003</v>
      </c>
      <c r="G65" s="281">
        <v>372.70000000000005</v>
      </c>
      <c r="H65" s="281">
        <v>401.29999999999995</v>
      </c>
      <c r="I65" s="281">
        <v>407.49999999999989</v>
      </c>
      <c r="J65" s="281">
        <v>415.59999999999991</v>
      </c>
      <c r="K65" s="280">
        <v>399.4</v>
      </c>
      <c r="L65" s="280">
        <v>385.1</v>
      </c>
      <c r="M65" s="280">
        <v>29.078099999999999</v>
      </c>
      <c r="N65" s="1"/>
      <c r="O65" s="1"/>
    </row>
    <row r="66" spans="1:15" ht="12.75" customHeight="1">
      <c r="A66" s="30">
        <v>56</v>
      </c>
      <c r="B66" s="290" t="s">
        <v>67</v>
      </c>
      <c r="C66" s="280">
        <v>276.2</v>
      </c>
      <c r="D66" s="281">
        <v>278.5</v>
      </c>
      <c r="E66" s="281">
        <v>272.7</v>
      </c>
      <c r="F66" s="281">
        <v>269.2</v>
      </c>
      <c r="G66" s="281">
        <v>263.39999999999998</v>
      </c>
      <c r="H66" s="281">
        <v>282</v>
      </c>
      <c r="I66" s="281">
        <v>287.79999999999995</v>
      </c>
      <c r="J66" s="281">
        <v>291.3</v>
      </c>
      <c r="K66" s="280">
        <v>284.3</v>
      </c>
      <c r="L66" s="280">
        <v>275</v>
      </c>
      <c r="M66" s="280">
        <v>69.322490000000002</v>
      </c>
      <c r="N66" s="1"/>
      <c r="O66" s="1"/>
    </row>
    <row r="67" spans="1:15" ht="12.75" customHeight="1">
      <c r="A67" s="30">
        <v>57</v>
      </c>
      <c r="B67" s="290" t="s">
        <v>68</v>
      </c>
      <c r="C67" s="280">
        <v>116.25</v>
      </c>
      <c r="D67" s="281">
        <v>117.2</v>
      </c>
      <c r="E67" s="281">
        <v>114.65</v>
      </c>
      <c r="F67" s="281">
        <v>113.05</v>
      </c>
      <c r="G67" s="281">
        <v>110.5</v>
      </c>
      <c r="H67" s="281">
        <v>118.80000000000001</v>
      </c>
      <c r="I67" s="281">
        <v>121.35</v>
      </c>
      <c r="J67" s="281">
        <v>122.95000000000002</v>
      </c>
      <c r="K67" s="280">
        <v>119.75</v>
      </c>
      <c r="L67" s="280">
        <v>115.6</v>
      </c>
      <c r="M67" s="280">
        <v>254.01429999999999</v>
      </c>
      <c r="N67" s="1"/>
      <c r="O67" s="1"/>
    </row>
    <row r="68" spans="1:15" ht="12.75" customHeight="1">
      <c r="A68" s="30">
        <v>58</v>
      </c>
      <c r="B68" s="290" t="s">
        <v>245</v>
      </c>
      <c r="C68" s="280">
        <v>47.7</v>
      </c>
      <c r="D68" s="281">
        <v>47.966666666666669</v>
      </c>
      <c r="E68" s="281">
        <v>47.233333333333334</v>
      </c>
      <c r="F68" s="281">
        <v>46.766666666666666</v>
      </c>
      <c r="G68" s="281">
        <v>46.033333333333331</v>
      </c>
      <c r="H68" s="281">
        <v>48.433333333333337</v>
      </c>
      <c r="I68" s="281">
        <v>49.166666666666671</v>
      </c>
      <c r="J68" s="281">
        <v>49.63333333333334</v>
      </c>
      <c r="K68" s="280">
        <v>48.7</v>
      </c>
      <c r="L68" s="280">
        <v>47.5</v>
      </c>
      <c r="M68" s="280">
        <v>21.285170000000001</v>
      </c>
      <c r="N68" s="1"/>
      <c r="O68" s="1"/>
    </row>
    <row r="69" spans="1:15" ht="12.75" customHeight="1">
      <c r="A69" s="30">
        <v>59</v>
      </c>
      <c r="B69" s="290" t="s">
        <v>311</v>
      </c>
      <c r="C69" s="280">
        <v>16.850000000000001</v>
      </c>
      <c r="D69" s="281">
        <v>16.833333333333332</v>
      </c>
      <c r="E69" s="281">
        <v>16.766666666666666</v>
      </c>
      <c r="F69" s="281">
        <v>16.683333333333334</v>
      </c>
      <c r="G69" s="281">
        <v>16.616666666666667</v>
      </c>
      <c r="H69" s="281">
        <v>16.916666666666664</v>
      </c>
      <c r="I69" s="281">
        <v>16.983333333333334</v>
      </c>
      <c r="J69" s="281">
        <v>17.066666666666663</v>
      </c>
      <c r="K69" s="280">
        <v>16.899999999999999</v>
      </c>
      <c r="L69" s="280">
        <v>16.75</v>
      </c>
      <c r="M69" s="280">
        <v>9.6893100000000008</v>
      </c>
      <c r="N69" s="1"/>
      <c r="O69" s="1"/>
    </row>
    <row r="70" spans="1:15" ht="12.75" customHeight="1">
      <c r="A70" s="30">
        <v>60</v>
      </c>
      <c r="B70" s="290" t="s">
        <v>69</v>
      </c>
      <c r="C70" s="280">
        <v>1961.65</v>
      </c>
      <c r="D70" s="281">
        <v>1942.2333333333333</v>
      </c>
      <c r="E70" s="281">
        <v>1908.6666666666667</v>
      </c>
      <c r="F70" s="281">
        <v>1855.6833333333334</v>
      </c>
      <c r="G70" s="281">
        <v>1822.1166666666668</v>
      </c>
      <c r="H70" s="281">
        <v>1995.2166666666667</v>
      </c>
      <c r="I70" s="281">
        <v>2028.7833333333333</v>
      </c>
      <c r="J70" s="281">
        <v>2081.7666666666664</v>
      </c>
      <c r="K70" s="280">
        <v>1975.8</v>
      </c>
      <c r="L70" s="280">
        <v>1889.25</v>
      </c>
      <c r="M70" s="280">
        <v>7.7775299999999996</v>
      </c>
      <c r="N70" s="1"/>
      <c r="O70" s="1"/>
    </row>
    <row r="71" spans="1:15" ht="12.75" customHeight="1">
      <c r="A71" s="30">
        <v>61</v>
      </c>
      <c r="B71" s="290" t="s">
        <v>312</v>
      </c>
      <c r="C71" s="280">
        <v>5284.65</v>
      </c>
      <c r="D71" s="281">
        <v>5279.7</v>
      </c>
      <c r="E71" s="281">
        <v>5258.5</v>
      </c>
      <c r="F71" s="281">
        <v>5232.3500000000004</v>
      </c>
      <c r="G71" s="281">
        <v>5211.1500000000005</v>
      </c>
      <c r="H71" s="281">
        <v>5305.8499999999995</v>
      </c>
      <c r="I71" s="281">
        <v>5327.0499999999984</v>
      </c>
      <c r="J71" s="281">
        <v>5353.1999999999989</v>
      </c>
      <c r="K71" s="280">
        <v>5300.9</v>
      </c>
      <c r="L71" s="280">
        <v>5253.55</v>
      </c>
      <c r="M71" s="280">
        <v>3.4509999999999999E-2</v>
      </c>
      <c r="N71" s="1"/>
      <c r="O71" s="1"/>
    </row>
    <row r="72" spans="1:15" ht="12.75" customHeight="1">
      <c r="A72" s="30">
        <v>62</v>
      </c>
      <c r="B72" s="290" t="s">
        <v>72</v>
      </c>
      <c r="C72" s="280">
        <v>624.70000000000005</v>
      </c>
      <c r="D72" s="281">
        <v>622.68333333333339</v>
      </c>
      <c r="E72" s="281">
        <v>618.01666666666677</v>
      </c>
      <c r="F72" s="281">
        <v>611.33333333333337</v>
      </c>
      <c r="G72" s="281">
        <v>606.66666666666674</v>
      </c>
      <c r="H72" s="281">
        <v>629.36666666666679</v>
      </c>
      <c r="I72" s="281">
        <v>634.0333333333333</v>
      </c>
      <c r="J72" s="281">
        <v>640.71666666666681</v>
      </c>
      <c r="K72" s="280">
        <v>627.35</v>
      </c>
      <c r="L72" s="280">
        <v>616</v>
      </c>
      <c r="M72" s="280">
        <v>14.56615</v>
      </c>
      <c r="N72" s="1"/>
      <c r="O72" s="1"/>
    </row>
    <row r="73" spans="1:15" ht="12.75" customHeight="1">
      <c r="A73" s="30">
        <v>63</v>
      </c>
      <c r="B73" s="290" t="s">
        <v>313</v>
      </c>
      <c r="C73" s="280">
        <v>811.75</v>
      </c>
      <c r="D73" s="281">
        <v>803.7166666666667</v>
      </c>
      <c r="E73" s="281">
        <v>788.03333333333342</v>
      </c>
      <c r="F73" s="281">
        <v>764.31666666666672</v>
      </c>
      <c r="G73" s="281">
        <v>748.63333333333344</v>
      </c>
      <c r="H73" s="281">
        <v>827.43333333333339</v>
      </c>
      <c r="I73" s="281">
        <v>843.11666666666679</v>
      </c>
      <c r="J73" s="281">
        <v>866.83333333333337</v>
      </c>
      <c r="K73" s="280">
        <v>819.4</v>
      </c>
      <c r="L73" s="280">
        <v>780</v>
      </c>
      <c r="M73" s="280">
        <v>21.51154</v>
      </c>
      <c r="N73" s="1"/>
      <c r="O73" s="1"/>
    </row>
    <row r="74" spans="1:15" ht="12.75" customHeight="1">
      <c r="A74" s="30">
        <v>64</v>
      </c>
      <c r="B74" s="290" t="s">
        <v>71</v>
      </c>
      <c r="C74" s="280">
        <v>275.2</v>
      </c>
      <c r="D74" s="281">
        <v>274.5</v>
      </c>
      <c r="E74" s="281">
        <v>272.7</v>
      </c>
      <c r="F74" s="281">
        <v>270.2</v>
      </c>
      <c r="G74" s="281">
        <v>268.39999999999998</v>
      </c>
      <c r="H74" s="281">
        <v>277</v>
      </c>
      <c r="I74" s="281">
        <v>278.79999999999995</v>
      </c>
      <c r="J74" s="281">
        <v>281.3</v>
      </c>
      <c r="K74" s="280">
        <v>276.3</v>
      </c>
      <c r="L74" s="280">
        <v>272</v>
      </c>
      <c r="M74" s="280">
        <v>48.867289999999997</v>
      </c>
      <c r="N74" s="1"/>
      <c r="O74" s="1"/>
    </row>
    <row r="75" spans="1:15" ht="12.75" customHeight="1">
      <c r="A75" s="30">
        <v>65</v>
      </c>
      <c r="B75" s="290" t="s">
        <v>73</v>
      </c>
      <c r="C75" s="280">
        <v>733</v>
      </c>
      <c r="D75" s="281">
        <v>735.61666666666667</v>
      </c>
      <c r="E75" s="281">
        <v>728.73333333333335</v>
      </c>
      <c r="F75" s="281">
        <v>724.4666666666667</v>
      </c>
      <c r="G75" s="281">
        <v>717.58333333333337</v>
      </c>
      <c r="H75" s="281">
        <v>739.88333333333333</v>
      </c>
      <c r="I75" s="281">
        <v>746.76666666666677</v>
      </c>
      <c r="J75" s="281">
        <v>751.0333333333333</v>
      </c>
      <c r="K75" s="280">
        <v>742.5</v>
      </c>
      <c r="L75" s="280">
        <v>731.35</v>
      </c>
      <c r="M75" s="280">
        <v>13.007490000000001</v>
      </c>
      <c r="N75" s="1"/>
      <c r="O75" s="1"/>
    </row>
    <row r="76" spans="1:15" ht="12.75" customHeight="1">
      <c r="A76" s="30">
        <v>66</v>
      </c>
      <c r="B76" s="290" t="s">
        <v>76</v>
      </c>
      <c r="C76" s="280">
        <v>53.85</v>
      </c>
      <c r="D76" s="281">
        <v>54.066666666666663</v>
      </c>
      <c r="E76" s="281">
        <v>53.383333333333326</v>
      </c>
      <c r="F76" s="281">
        <v>52.916666666666664</v>
      </c>
      <c r="G76" s="281">
        <v>52.233333333333327</v>
      </c>
      <c r="H76" s="281">
        <v>54.533333333333324</v>
      </c>
      <c r="I76" s="281">
        <v>55.216666666666661</v>
      </c>
      <c r="J76" s="281">
        <v>55.683333333333323</v>
      </c>
      <c r="K76" s="280">
        <v>54.75</v>
      </c>
      <c r="L76" s="280">
        <v>53.6</v>
      </c>
      <c r="M76" s="280">
        <v>198.56494000000001</v>
      </c>
      <c r="N76" s="1"/>
      <c r="O76" s="1"/>
    </row>
    <row r="77" spans="1:15" ht="12.75" customHeight="1">
      <c r="A77" s="30">
        <v>67</v>
      </c>
      <c r="B77" s="290" t="s">
        <v>80</v>
      </c>
      <c r="C77" s="280">
        <v>330.3</v>
      </c>
      <c r="D77" s="281">
        <v>328.88333333333338</v>
      </c>
      <c r="E77" s="281">
        <v>326.61666666666679</v>
      </c>
      <c r="F77" s="281">
        <v>322.93333333333339</v>
      </c>
      <c r="G77" s="281">
        <v>320.6666666666668</v>
      </c>
      <c r="H77" s="281">
        <v>332.56666666666678</v>
      </c>
      <c r="I77" s="281">
        <v>334.83333333333331</v>
      </c>
      <c r="J77" s="281">
        <v>338.51666666666677</v>
      </c>
      <c r="K77" s="280">
        <v>331.15</v>
      </c>
      <c r="L77" s="280">
        <v>325.2</v>
      </c>
      <c r="M77" s="280">
        <v>48.028829999999999</v>
      </c>
      <c r="N77" s="1"/>
      <c r="O77" s="1"/>
    </row>
    <row r="78" spans="1:15" ht="12.75" customHeight="1">
      <c r="A78" s="30">
        <v>68</v>
      </c>
      <c r="B78" s="290" t="s">
        <v>75</v>
      </c>
      <c r="C78" s="280">
        <v>677.95</v>
      </c>
      <c r="D78" s="281">
        <v>676.5333333333333</v>
      </c>
      <c r="E78" s="281">
        <v>672.41666666666663</v>
      </c>
      <c r="F78" s="281">
        <v>666.88333333333333</v>
      </c>
      <c r="G78" s="281">
        <v>662.76666666666665</v>
      </c>
      <c r="H78" s="281">
        <v>682.06666666666661</v>
      </c>
      <c r="I78" s="281">
        <v>686.18333333333339</v>
      </c>
      <c r="J78" s="281">
        <v>691.71666666666658</v>
      </c>
      <c r="K78" s="280">
        <v>680.65</v>
      </c>
      <c r="L78" s="280">
        <v>671</v>
      </c>
      <c r="M78" s="280">
        <v>76.699700000000007</v>
      </c>
      <c r="N78" s="1"/>
      <c r="O78" s="1"/>
    </row>
    <row r="79" spans="1:15" ht="12.75" customHeight="1">
      <c r="A79" s="30">
        <v>69</v>
      </c>
      <c r="B79" s="290" t="s">
        <v>77</v>
      </c>
      <c r="C79" s="280">
        <v>307.2</v>
      </c>
      <c r="D79" s="281">
        <v>307.33333333333331</v>
      </c>
      <c r="E79" s="281">
        <v>305.06666666666661</v>
      </c>
      <c r="F79" s="281">
        <v>302.93333333333328</v>
      </c>
      <c r="G79" s="281">
        <v>300.66666666666657</v>
      </c>
      <c r="H79" s="281">
        <v>309.46666666666664</v>
      </c>
      <c r="I79" s="281">
        <v>311.73333333333341</v>
      </c>
      <c r="J79" s="281">
        <v>313.86666666666667</v>
      </c>
      <c r="K79" s="280">
        <v>309.60000000000002</v>
      </c>
      <c r="L79" s="280">
        <v>305.2</v>
      </c>
      <c r="M79" s="280">
        <v>47.590940000000003</v>
      </c>
      <c r="N79" s="1"/>
      <c r="O79" s="1"/>
    </row>
    <row r="80" spans="1:15" ht="12.75" customHeight="1">
      <c r="A80" s="30">
        <v>70</v>
      </c>
      <c r="B80" s="290" t="s">
        <v>314</v>
      </c>
      <c r="C80" s="280">
        <v>974.5</v>
      </c>
      <c r="D80" s="281">
        <v>976.25</v>
      </c>
      <c r="E80" s="281">
        <v>965.25</v>
      </c>
      <c r="F80" s="281">
        <v>956</v>
      </c>
      <c r="G80" s="281">
        <v>945</v>
      </c>
      <c r="H80" s="281">
        <v>985.5</v>
      </c>
      <c r="I80" s="281">
        <v>996.5</v>
      </c>
      <c r="J80" s="281">
        <v>1005.75</v>
      </c>
      <c r="K80" s="280">
        <v>987.25</v>
      </c>
      <c r="L80" s="280">
        <v>967</v>
      </c>
      <c r="M80" s="280">
        <v>0.54183000000000003</v>
      </c>
      <c r="N80" s="1"/>
      <c r="O80" s="1"/>
    </row>
    <row r="81" spans="1:15" ht="12.75" customHeight="1">
      <c r="A81" s="30">
        <v>71</v>
      </c>
      <c r="B81" s="290" t="s">
        <v>315</v>
      </c>
      <c r="C81" s="280">
        <v>336</v>
      </c>
      <c r="D81" s="281">
        <v>336.11666666666667</v>
      </c>
      <c r="E81" s="281">
        <v>331.48333333333335</v>
      </c>
      <c r="F81" s="281">
        <v>326.9666666666667</v>
      </c>
      <c r="G81" s="281">
        <v>322.33333333333337</v>
      </c>
      <c r="H81" s="281">
        <v>340.63333333333333</v>
      </c>
      <c r="I81" s="281">
        <v>345.26666666666665</v>
      </c>
      <c r="J81" s="281">
        <v>349.7833333333333</v>
      </c>
      <c r="K81" s="280">
        <v>340.75</v>
      </c>
      <c r="L81" s="280">
        <v>331.6</v>
      </c>
      <c r="M81" s="280">
        <v>25.147919999999999</v>
      </c>
      <c r="N81" s="1"/>
      <c r="O81" s="1"/>
    </row>
    <row r="82" spans="1:15" ht="12.75" customHeight="1">
      <c r="A82" s="30">
        <v>72</v>
      </c>
      <c r="B82" s="290" t="s">
        <v>316</v>
      </c>
      <c r="C82" s="280">
        <v>8587.4500000000007</v>
      </c>
      <c r="D82" s="281">
        <v>8533.6166666666668</v>
      </c>
      <c r="E82" s="281">
        <v>8379.2833333333328</v>
      </c>
      <c r="F82" s="281">
        <v>8171.1166666666668</v>
      </c>
      <c r="G82" s="281">
        <v>8016.7833333333328</v>
      </c>
      <c r="H82" s="281">
        <v>8741.7833333333328</v>
      </c>
      <c r="I82" s="281">
        <v>8896.116666666665</v>
      </c>
      <c r="J82" s="281">
        <v>9104.2833333333328</v>
      </c>
      <c r="K82" s="280">
        <v>8687.9500000000007</v>
      </c>
      <c r="L82" s="280">
        <v>8325.4500000000007</v>
      </c>
      <c r="M82" s="280">
        <v>0.47522999999999999</v>
      </c>
      <c r="N82" s="1"/>
      <c r="O82" s="1"/>
    </row>
    <row r="83" spans="1:15" ht="12.75" customHeight="1">
      <c r="A83" s="30">
        <v>73</v>
      </c>
      <c r="B83" s="290" t="s">
        <v>317</v>
      </c>
      <c r="C83" s="280">
        <v>985.25</v>
      </c>
      <c r="D83" s="281">
        <v>999.11666666666667</v>
      </c>
      <c r="E83" s="281">
        <v>966.23333333333335</v>
      </c>
      <c r="F83" s="281">
        <v>947.2166666666667</v>
      </c>
      <c r="G83" s="281">
        <v>914.33333333333337</v>
      </c>
      <c r="H83" s="281">
        <v>1018.1333333333333</v>
      </c>
      <c r="I83" s="281">
        <v>1051.0166666666669</v>
      </c>
      <c r="J83" s="281">
        <v>1070.0333333333333</v>
      </c>
      <c r="K83" s="280">
        <v>1032</v>
      </c>
      <c r="L83" s="280">
        <v>980.1</v>
      </c>
      <c r="M83" s="280">
        <v>0.63717999999999997</v>
      </c>
      <c r="N83" s="1"/>
      <c r="O83" s="1"/>
    </row>
    <row r="84" spans="1:15" ht="12.75" customHeight="1">
      <c r="A84" s="30">
        <v>74</v>
      </c>
      <c r="B84" s="290" t="s">
        <v>246</v>
      </c>
      <c r="C84" s="280">
        <v>950.6</v>
      </c>
      <c r="D84" s="281">
        <v>953.13333333333321</v>
      </c>
      <c r="E84" s="281">
        <v>941.76666666666642</v>
      </c>
      <c r="F84" s="281">
        <v>932.93333333333317</v>
      </c>
      <c r="G84" s="281">
        <v>921.56666666666638</v>
      </c>
      <c r="H84" s="281">
        <v>961.96666666666647</v>
      </c>
      <c r="I84" s="281">
        <v>973.33333333333326</v>
      </c>
      <c r="J84" s="281">
        <v>982.16666666666652</v>
      </c>
      <c r="K84" s="280">
        <v>964.5</v>
      </c>
      <c r="L84" s="280">
        <v>944.3</v>
      </c>
      <c r="M84" s="280">
        <v>0.31361</v>
      </c>
      <c r="N84" s="1"/>
      <c r="O84" s="1"/>
    </row>
    <row r="85" spans="1:15" ht="12.75" customHeight="1">
      <c r="A85" s="30">
        <v>75</v>
      </c>
      <c r="B85" s="290" t="s">
        <v>856</v>
      </c>
      <c r="C85" s="280">
        <v>617.79999999999995</v>
      </c>
      <c r="D85" s="281">
        <v>621.2833333333333</v>
      </c>
      <c r="E85" s="281">
        <v>607.81666666666661</v>
      </c>
      <c r="F85" s="281">
        <v>597.83333333333326</v>
      </c>
      <c r="G85" s="281">
        <v>584.36666666666656</v>
      </c>
      <c r="H85" s="281">
        <v>631.26666666666665</v>
      </c>
      <c r="I85" s="281">
        <v>644.73333333333335</v>
      </c>
      <c r="J85" s="281">
        <v>654.7166666666667</v>
      </c>
      <c r="K85" s="280">
        <v>634.75</v>
      </c>
      <c r="L85" s="280">
        <v>611.29999999999995</v>
      </c>
      <c r="M85" s="280">
        <v>4.9879300000000004</v>
      </c>
      <c r="N85" s="1"/>
      <c r="O85" s="1"/>
    </row>
    <row r="86" spans="1:15" ht="12.75" customHeight="1">
      <c r="A86" s="30">
        <v>76</v>
      </c>
      <c r="B86" s="290" t="s">
        <v>78</v>
      </c>
      <c r="C86" s="280">
        <v>17115.8</v>
      </c>
      <c r="D86" s="281">
        <v>16991.45</v>
      </c>
      <c r="E86" s="281">
        <v>16752.900000000001</v>
      </c>
      <c r="F86" s="281">
        <v>16390</v>
      </c>
      <c r="G86" s="281">
        <v>16151.45</v>
      </c>
      <c r="H86" s="281">
        <v>17354.350000000002</v>
      </c>
      <c r="I86" s="281">
        <v>17592.899999999998</v>
      </c>
      <c r="J86" s="281">
        <v>17955.800000000003</v>
      </c>
      <c r="K86" s="280">
        <v>17230</v>
      </c>
      <c r="L86" s="280">
        <v>16628.55</v>
      </c>
      <c r="M86" s="280">
        <v>0.72333000000000003</v>
      </c>
      <c r="N86" s="1"/>
      <c r="O86" s="1"/>
    </row>
    <row r="87" spans="1:15" ht="12.75" customHeight="1">
      <c r="A87" s="30">
        <v>77</v>
      </c>
      <c r="B87" s="290" t="s">
        <v>318</v>
      </c>
      <c r="C87" s="280">
        <v>493.55</v>
      </c>
      <c r="D87" s="281">
        <v>492.26666666666665</v>
      </c>
      <c r="E87" s="281">
        <v>484.5333333333333</v>
      </c>
      <c r="F87" s="281">
        <v>475.51666666666665</v>
      </c>
      <c r="G87" s="281">
        <v>467.7833333333333</v>
      </c>
      <c r="H87" s="281">
        <v>501.2833333333333</v>
      </c>
      <c r="I87" s="281">
        <v>509.01666666666665</v>
      </c>
      <c r="J87" s="281">
        <v>518.0333333333333</v>
      </c>
      <c r="K87" s="280">
        <v>500</v>
      </c>
      <c r="L87" s="280">
        <v>483.25</v>
      </c>
      <c r="M87" s="280">
        <v>1.99929</v>
      </c>
      <c r="N87" s="1"/>
      <c r="O87" s="1"/>
    </row>
    <row r="88" spans="1:15" ht="12.75" customHeight="1">
      <c r="A88" s="30">
        <v>78</v>
      </c>
      <c r="B88" s="290" t="s">
        <v>857</v>
      </c>
      <c r="C88" s="280">
        <v>49.4</v>
      </c>
      <c r="D88" s="281">
        <v>47.866666666666667</v>
      </c>
      <c r="E88" s="281">
        <v>46.283333333333331</v>
      </c>
      <c r="F88" s="281">
        <v>43.166666666666664</v>
      </c>
      <c r="G88" s="281">
        <v>41.583333333333329</v>
      </c>
      <c r="H88" s="281">
        <v>50.983333333333334</v>
      </c>
      <c r="I88" s="281">
        <v>52.566666666666663</v>
      </c>
      <c r="J88" s="281">
        <v>55.683333333333337</v>
      </c>
      <c r="K88" s="280">
        <v>49.45</v>
      </c>
      <c r="L88" s="280">
        <v>44.75</v>
      </c>
      <c r="M88" s="280">
        <v>207.72326000000001</v>
      </c>
      <c r="N88" s="1"/>
      <c r="O88" s="1"/>
    </row>
    <row r="89" spans="1:15" ht="12.75" customHeight="1">
      <c r="A89" s="30">
        <v>79</v>
      </c>
      <c r="B89" s="290" t="s">
        <v>81</v>
      </c>
      <c r="C89" s="280">
        <v>3900.4</v>
      </c>
      <c r="D89" s="281">
        <v>3908.8833333333332</v>
      </c>
      <c r="E89" s="281">
        <v>3868.4166666666665</v>
      </c>
      <c r="F89" s="281">
        <v>3836.4333333333334</v>
      </c>
      <c r="G89" s="281">
        <v>3795.9666666666667</v>
      </c>
      <c r="H89" s="281">
        <v>3940.8666666666663</v>
      </c>
      <c r="I89" s="281">
        <v>3981.3333333333335</v>
      </c>
      <c r="J89" s="281">
        <v>4013.3166666666662</v>
      </c>
      <c r="K89" s="280">
        <v>3949.35</v>
      </c>
      <c r="L89" s="280">
        <v>3876.9</v>
      </c>
      <c r="M89" s="280">
        <v>4.1897000000000002</v>
      </c>
      <c r="N89" s="1"/>
      <c r="O89" s="1"/>
    </row>
    <row r="90" spans="1:15" ht="12.75" customHeight="1">
      <c r="A90" s="30">
        <v>80</v>
      </c>
      <c r="B90" s="290" t="s">
        <v>858</v>
      </c>
      <c r="C90" s="280">
        <v>1316.85</v>
      </c>
      <c r="D90" s="281">
        <v>1329.4333333333334</v>
      </c>
      <c r="E90" s="281">
        <v>1287.9166666666667</v>
      </c>
      <c r="F90" s="281">
        <v>1258.9833333333333</v>
      </c>
      <c r="G90" s="281">
        <v>1217.4666666666667</v>
      </c>
      <c r="H90" s="281">
        <v>1358.3666666666668</v>
      </c>
      <c r="I90" s="281">
        <v>1399.8833333333332</v>
      </c>
      <c r="J90" s="281">
        <v>1428.8166666666668</v>
      </c>
      <c r="K90" s="280">
        <v>1370.95</v>
      </c>
      <c r="L90" s="280">
        <v>1300.5</v>
      </c>
      <c r="M90" s="280">
        <v>1.78626</v>
      </c>
      <c r="N90" s="1"/>
      <c r="O90" s="1"/>
    </row>
    <row r="91" spans="1:15" ht="12.75" customHeight="1">
      <c r="A91" s="30">
        <v>81</v>
      </c>
      <c r="B91" s="290" t="s">
        <v>319</v>
      </c>
      <c r="C91" s="280">
        <v>446.2</v>
      </c>
      <c r="D91" s="281">
        <v>440.5333333333333</v>
      </c>
      <c r="E91" s="281">
        <v>426.26666666666659</v>
      </c>
      <c r="F91" s="281">
        <v>406.33333333333331</v>
      </c>
      <c r="G91" s="281">
        <v>392.06666666666661</v>
      </c>
      <c r="H91" s="281">
        <v>460.46666666666658</v>
      </c>
      <c r="I91" s="281">
        <v>474.73333333333323</v>
      </c>
      <c r="J91" s="281">
        <v>494.66666666666657</v>
      </c>
      <c r="K91" s="280">
        <v>454.8</v>
      </c>
      <c r="L91" s="280">
        <v>420.6</v>
      </c>
      <c r="M91" s="280">
        <v>7.3633899999999999</v>
      </c>
      <c r="N91" s="1"/>
      <c r="O91" s="1"/>
    </row>
    <row r="92" spans="1:15" ht="12.75" customHeight="1">
      <c r="A92" s="30">
        <v>82</v>
      </c>
      <c r="B92" s="290" t="s">
        <v>247</v>
      </c>
      <c r="C92" s="280">
        <v>76.650000000000006</v>
      </c>
      <c r="D92" s="281">
        <v>76.716666666666669</v>
      </c>
      <c r="E92" s="281">
        <v>75.433333333333337</v>
      </c>
      <c r="F92" s="281">
        <v>74.216666666666669</v>
      </c>
      <c r="G92" s="281">
        <v>72.933333333333337</v>
      </c>
      <c r="H92" s="281">
        <v>77.933333333333337</v>
      </c>
      <c r="I92" s="281">
        <v>79.216666666666669</v>
      </c>
      <c r="J92" s="281">
        <v>80.433333333333337</v>
      </c>
      <c r="K92" s="280">
        <v>78</v>
      </c>
      <c r="L92" s="280">
        <v>75.5</v>
      </c>
      <c r="M92" s="280">
        <v>44.00947</v>
      </c>
      <c r="N92" s="1"/>
      <c r="O92" s="1"/>
    </row>
    <row r="93" spans="1:15" ht="12.75" customHeight="1">
      <c r="A93" s="30">
        <v>83</v>
      </c>
      <c r="B93" s="290" t="s">
        <v>796</v>
      </c>
      <c r="C93" s="280">
        <v>224.15</v>
      </c>
      <c r="D93" s="281">
        <v>224.21666666666667</v>
      </c>
      <c r="E93" s="281">
        <v>221.43333333333334</v>
      </c>
      <c r="F93" s="281">
        <v>218.71666666666667</v>
      </c>
      <c r="G93" s="281">
        <v>215.93333333333334</v>
      </c>
      <c r="H93" s="281">
        <v>226.93333333333334</v>
      </c>
      <c r="I93" s="281">
        <v>229.7166666666667</v>
      </c>
      <c r="J93" s="281">
        <v>232.43333333333334</v>
      </c>
      <c r="K93" s="280">
        <v>227</v>
      </c>
      <c r="L93" s="280">
        <v>221.5</v>
      </c>
      <c r="M93" s="280">
        <v>19.24043</v>
      </c>
      <c r="N93" s="1"/>
      <c r="O93" s="1"/>
    </row>
    <row r="94" spans="1:15" ht="12.75" customHeight="1">
      <c r="A94" s="30">
        <v>84</v>
      </c>
      <c r="B94" s="290" t="s">
        <v>320</v>
      </c>
      <c r="C94" s="280">
        <v>3127.35</v>
      </c>
      <c r="D94" s="281">
        <v>3145.9333333333329</v>
      </c>
      <c r="E94" s="281">
        <v>3093.516666666666</v>
      </c>
      <c r="F94" s="281">
        <v>3059.6833333333329</v>
      </c>
      <c r="G94" s="281">
        <v>3007.266666666666</v>
      </c>
      <c r="H94" s="281">
        <v>3179.766666666666</v>
      </c>
      <c r="I94" s="281">
        <v>3232.1833333333329</v>
      </c>
      <c r="J94" s="281">
        <v>3266.016666666666</v>
      </c>
      <c r="K94" s="280">
        <v>3198.35</v>
      </c>
      <c r="L94" s="280">
        <v>3112.1</v>
      </c>
      <c r="M94" s="280">
        <v>0.44117000000000001</v>
      </c>
      <c r="N94" s="1"/>
      <c r="O94" s="1"/>
    </row>
    <row r="95" spans="1:15" ht="12.75" customHeight="1">
      <c r="A95" s="30">
        <v>85</v>
      </c>
      <c r="B95" s="290" t="s">
        <v>321</v>
      </c>
      <c r="C95" s="280">
        <v>200.05</v>
      </c>
      <c r="D95" s="281">
        <v>200.9</v>
      </c>
      <c r="E95" s="281">
        <v>198.20000000000002</v>
      </c>
      <c r="F95" s="281">
        <v>196.35000000000002</v>
      </c>
      <c r="G95" s="281">
        <v>193.65000000000003</v>
      </c>
      <c r="H95" s="281">
        <v>202.75</v>
      </c>
      <c r="I95" s="281">
        <v>205.45</v>
      </c>
      <c r="J95" s="281">
        <v>207.29999999999998</v>
      </c>
      <c r="K95" s="280">
        <v>203.6</v>
      </c>
      <c r="L95" s="280">
        <v>199.05</v>
      </c>
      <c r="M95" s="280">
        <v>2.8593000000000002</v>
      </c>
      <c r="N95" s="1"/>
      <c r="O95" s="1"/>
    </row>
    <row r="96" spans="1:15" ht="12.75" customHeight="1">
      <c r="A96" s="30">
        <v>86</v>
      </c>
      <c r="B96" s="290" t="s">
        <v>322</v>
      </c>
      <c r="C96" s="280">
        <v>596.1</v>
      </c>
      <c r="D96" s="281">
        <v>592.9666666666667</v>
      </c>
      <c r="E96" s="281">
        <v>587.53333333333342</v>
      </c>
      <c r="F96" s="281">
        <v>578.9666666666667</v>
      </c>
      <c r="G96" s="281">
        <v>573.53333333333342</v>
      </c>
      <c r="H96" s="281">
        <v>601.53333333333342</v>
      </c>
      <c r="I96" s="281">
        <v>606.96666666666681</v>
      </c>
      <c r="J96" s="281">
        <v>615.53333333333342</v>
      </c>
      <c r="K96" s="280">
        <v>598.4</v>
      </c>
      <c r="L96" s="280">
        <v>584.4</v>
      </c>
      <c r="M96" s="280">
        <v>9.3891100000000005</v>
      </c>
      <c r="N96" s="1"/>
      <c r="O96" s="1"/>
    </row>
    <row r="97" spans="1:15" ht="12.75" customHeight="1">
      <c r="A97" s="30">
        <v>87</v>
      </c>
      <c r="B97" s="290" t="s">
        <v>82</v>
      </c>
      <c r="C97" s="280">
        <v>222.3</v>
      </c>
      <c r="D97" s="281">
        <v>224.26666666666668</v>
      </c>
      <c r="E97" s="281">
        <v>219.63333333333335</v>
      </c>
      <c r="F97" s="281">
        <v>216.96666666666667</v>
      </c>
      <c r="G97" s="281">
        <v>212.33333333333334</v>
      </c>
      <c r="H97" s="281">
        <v>226.93333333333337</v>
      </c>
      <c r="I97" s="281">
        <v>231.56666666666669</v>
      </c>
      <c r="J97" s="281">
        <v>234.23333333333338</v>
      </c>
      <c r="K97" s="280">
        <v>228.9</v>
      </c>
      <c r="L97" s="280">
        <v>221.6</v>
      </c>
      <c r="M97" s="280">
        <v>80.644139999999993</v>
      </c>
      <c r="N97" s="1"/>
      <c r="O97" s="1"/>
    </row>
    <row r="98" spans="1:15" ht="12.75" customHeight="1">
      <c r="A98" s="30">
        <v>88</v>
      </c>
      <c r="B98" s="290" t="s">
        <v>323</v>
      </c>
      <c r="C98" s="280">
        <v>778.05</v>
      </c>
      <c r="D98" s="281">
        <v>775.68333333333339</v>
      </c>
      <c r="E98" s="281">
        <v>764.36666666666679</v>
      </c>
      <c r="F98" s="281">
        <v>750.68333333333339</v>
      </c>
      <c r="G98" s="281">
        <v>739.36666666666679</v>
      </c>
      <c r="H98" s="281">
        <v>789.36666666666679</v>
      </c>
      <c r="I98" s="281">
        <v>800.68333333333339</v>
      </c>
      <c r="J98" s="281">
        <v>814.36666666666679</v>
      </c>
      <c r="K98" s="280">
        <v>787</v>
      </c>
      <c r="L98" s="280">
        <v>762</v>
      </c>
      <c r="M98" s="280">
        <v>0.59348000000000001</v>
      </c>
      <c r="N98" s="1"/>
      <c r="O98" s="1"/>
    </row>
    <row r="99" spans="1:15" ht="12.75" customHeight="1">
      <c r="A99" s="30">
        <v>89</v>
      </c>
      <c r="B99" s="290" t="s">
        <v>324</v>
      </c>
      <c r="C99" s="280">
        <v>687.45</v>
      </c>
      <c r="D99" s="281">
        <v>692.38333333333333</v>
      </c>
      <c r="E99" s="281">
        <v>666.06666666666661</v>
      </c>
      <c r="F99" s="281">
        <v>644.68333333333328</v>
      </c>
      <c r="G99" s="281">
        <v>618.36666666666656</v>
      </c>
      <c r="H99" s="281">
        <v>713.76666666666665</v>
      </c>
      <c r="I99" s="281">
        <v>740.08333333333348</v>
      </c>
      <c r="J99" s="281">
        <v>761.4666666666667</v>
      </c>
      <c r="K99" s="280">
        <v>718.7</v>
      </c>
      <c r="L99" s="280">
        <v>671</v>
      </c>
      <c r="M99" s="280">
        <v>0.49941000000000002</v>
      </c>
      <c r="N99" s="1"/>
      <c r="O99" s="1"/>
    </row>
    <row r="100" spans="1:15" ht="12.75" customHeight="1">
      <c r="A100" s="30">
        <v>90</v>
      </c>
      <c r="B100" s="290" t="s">
        <v>325</v>
      </c>
      <c r="C100" s="280">
        <v>801.4</v>
      </c>
      <c r="D100" s="281">
        <v>799.4666666666667</v>
      </c>
      <c r="E100" s="281">
        <v>785.93333333333339</v>
      </c>
      <c r="F100" s="281">
        <v>770.4666666666667</v>
      </c>
      <c r="G100" s="281">
        <v>756.93333333333339</v>
      </c>
      <c r="H100" s="281">
        <v>814.93333333333339</v>
      </c>
      <c r="I100" s="281">
        <v>828.4666666666667</v>
      </c>
      <c r="J100" s="281">
        <v>843.93333333333339</v>
      </c>
      <c r="K100" s="280">
        <v>813</v>
      </c>
      <c r="L100" s="280">
        <v>784</v>
      </c>
      <c r="M100" s="280">
        <v>2.0510899999999999</v>
      </c>
      <c r="N100" s="1"/>
      <c r="O100" s="1"/>
    </row>
    <row r="101" spans="1:15" ht="12.75" customHeight="1">
      <c r="A101" s="30">
        <v>91</v>
      </c>
      <c r="B101" s="290" t="s">
        <v>248</v>
      </c>
      <c r="C101" s="280">
        <v>113.8</v>
      </c>
      <c r="D101" s="281">
        <v>113.78333333333335</v>
      </c>
      <c r="E101" s="281">
        <v>113.06666666666669</v>
      </c>
      <c r="F101" s="281">
        <v>112.33333333333334</v>
      </c>
      <c r="G101" s="281">
        <v>111.61666666666669</v>
      </c>
      <c r="H101" s="281">
        <v>114.51666666666669</v>
      </c>
      <c r="I101" s="281">
        <v>115.23333333333336</v>
      </c>
      <c r="J101" s="281">
        <v>115.9666666666667</v>
      </c>
      <c r="K101" s="280">
        <v>114.5</v>
      </c>
      <c r="L101" s="280">
        <v>113.05</v>
      </c>
      <c r="M101" s="280">
        <v>4.5431800000000004</v>
      </c>
      <c r="N101" s="1"/>
      <c r="O101" s="1"/>
    </row>
    <row r="102" spans="1:15" ht="12.75" customHeight="1">
      <c r="A102" s="30">
        <v>92</v>
      </c>
      <c r="B102" s="290" t="s">
        <v>326</v>
      </c>
      <c r="C102" s="280">
        <v>1260.55</v>
      </c>
      <c r="D102" s="281">
        <v>1253.9833333333333</v>
      </c>
      <c r="E102" s="281">
        <v>1234.1666666666667</v>
      </c>
      <c r="F102" s="281">
        <v>1207.7833333333333</v>
      </c>
      <c r="G102" s="281">
        <v>1187.9666666666667</v>
      </c>
      <c r="H102" s="281">
        <v>1280.3666666666668</v>
      </c>
      <c r="I102" s="281">
        <v>1300.1833333333334</v>
      </c>
      <c r="J102" s="281">
        <v>1326.5666666666668</v>
      </c>
      <c r="K102" s="280">
        <v>1273.8</v>
      </c>
      <c r="L102" s="280">
        <v>1227.5999999999999</v>
      </c>
      <c r="M102" s="280">
        <v>1.4298299999999999</v>
      </c>
      <c r="N102" s="1"/>
      <c r="O102" s="1"/>
    </row>
    <row r="103" spans="1:15" ht="12.75" customHeight="1">
      <c r="A103" s="30">
        <v>93</v>
      </c>
      <c r="B103" s="290" t="s">
        <v>327</v>
      </c>
      <c r="C103" s="280">
        <v>17.850000000000001</v>
      </c>
      <c r="D103" s="281">
        <v>17.866666666666667</v>
      </c>
      <c r="E103" s="281">
        <v>17.733333333333334</v>
      </c>
      <c r="F103" s="281">
        <v>17.616666666666667</v>
      </c>
      <c r="G103" s="281">
        <v>17.483333333333334</v>
      </c>
      <c r="H103" s="281">
        <v>17.983333333333334</v>
      </c>
      <c r="I103" s="281">
        <v>18.116666666666667</v>
      </c>
      <c r="J103" s="281">
        <v>18.233333333333334</v>
      </c>
      <c r="K103" s="280">
        <v>18</v>
      </c>
      <c r="L103" s="280">
        <v>17.75</v>
      </c>
      <c r="M103" s="280">
        <v>12.13344</v>
      </c>
      <c r="N103" s="1"/>
      <c r="O103" s="1"/>
    </row>
    <row r="104" spans="1:15" ht="12.75" customHeight="1">
      <c r="A104" s="30">
        <v>94</v>
      </c>
      <c r="B104" s="290" t="s">
        <v>328</v>
      </c>
      <c r="C104" s="280">
        <v>1126.95</v>
      </c>
      <c r="D104" s="281">
        <v>1130.5166666666667</v>
      </c>
      <c r="E104" s="281">
        <v>1113.0333333333333</v>
      </c>
      <c r="F104" s="281">
        <v>1099.1166666666666</v>
      </c>
      <c r="G104" s="281">
        <v>1081.6333333333332</v>
      </c>
      <c r="H104" s="281">
        <v>1144.4333333333334</v>
      </c>
      <c r="I104" s="281">
        <v>1161.9166666666665</v>
      </c>
      <c r="J104" s="281">
        <v>1175.8333333333335</v>
      </c>
      <c r="K104" s="280">
        <v>1148</v>
      </c>
      <c r="L104" s="280">
        <v>1116.5999999999999</v>
      </c>
      <c r="M104" s="280">
        <v>5.84795</v>
      </c>
      <c r="N104" s="1"/>
      <c r="O104" s="1"/>
    </row>
    <row r="105" spans="1:15" ht="12.75" customHeight="1">
      <c r="A105" s="30">
        <v>95</v>
      </c>
      <c r="B105" s="290" t="s">
        <v>329</v>
      </c>
      <c r="C105" s="280">
        <v>591.04999999999995</v>
      </c>
      <c r="D105" s="281">
        <v>589.9</v>
      </c>
      <c r="E105" s="281">
        <v>583.75</v>
      </c>
      <c r="F105" s="281">
        <v>576.45000000000005</v>
      </c>
      <c r="G105" s="281">
        <v>570.30000000000007</v>
      </c>
      <c r="H105" s="281">
        <v>597.19999999999993</v>
      </c>
      <c r="I105" s="281">
        <v>603.3499999999998</v>
      </c>
      <c r="J105" s="281">
        <v>610.64999999999986</v>
      </c>
      <c r="K105" s="280">
        <v>596.04999999999995</v>
      </c>
      <c r="L105" s="280">
        <v>582.6</v>
      </c>
      <c r="M105" s="280">
        <v>3.0349300000000001</v>
      </c>
      <c r="N105" s="1"/>
      <c r="O105" s="1"/>
    </row>
    <row r="106" spans="1:15" ht="12.75" customHeight="1">
      <c r="A106" s="30">
        <v>96</v>
      </c>
      <c r="B106" s="290" t="s">
        <v>330</v>
      </c>
      <c r="C106" s="280">
        <v>839.55</v>
      </c>
      <c r="D106" s="281">
        <v>832.85</v>
      </c>
      <c r="E106" s="281">
        <v>820.7</v>
      </c>
      <c r="F106" s="281">
        <v>801.85</v>
      </c>
      <c r="G106" s="281">
        <v>789.7</v>
      </c>
      <c r="H106" s="281">
        <v>851.7</v>
      </c>
      <c r="I106" s="281">
        <v>863.84999999999991</v>
      </c>
      <c r="J106" s="281">
        <v>882.7</v>
      </c>
      <c r="K106" s="280">
        <v>845</v>
      </c>
      <c r="L106" s="280">
        <v>814</v>
      </c>
      <c r="M106" s="280">
        <v>5.9689899999999998</v>
      </c>
      <c r="N106" s="1"/>
      <c r="O106" s="1"/>
    </row>
    <row r="107" spans="1:15" ht="12.75" customHeight="1">
      <c r="A107" s="30">
        <v>97</v>
      </c>
      <c r="B107" s="290" t="s">
        <v>331</v>
      </c>
      <c r="C107" s="280">
        <v>4727.2</v>
      </c>
      <c r="D107" s="281">
        <v>4681.8666666666659</v>
      </c>
      <c r="E107" s="281">
        <v>4595.2833333333319</v>
      </c>
      <c r="F107" s="281">
        <v>4463.3666666666659</v>
      </c>
      <c r="G107" s="281">
        <v>4376.7833333333319</v>
      </c>
      <c r="H107" s="281">
        <v>4813.7833333333319</v>
      </c>
      <c r="I107" s="281">
        <v>4900.3666666666659</v>
      </c>
      <c r="J107" s="281">
        <v>5032.2833333333319</v>
      </c>
      <c r="K107" s="280">
        <v>4768.45</v>
      </c>
      <c r="L107" s="280">
        <v>4549.95</v>
      </c>
      <c r="M107" s="280">
        <v>0.12938</v>
      </c>
      <c r="N107" s="1"/>
      <c r="O107" s="1"/>
    </row>
    <row r="108" spans="1:15" ht="12.75" customHeight="1">
      <c r="A108" s="30">
        <v>98</v>
      </c>
      <c r="B108" s="290" t="s">
        <v>332</v>
      </c>
      <c r="C108" s="280">
        <v>317.85000000000002</v>
      </c>
      <c r="D108" s="281">
        <v>323.84999999999997</v>
      </c>
      <c r="E108" s="281">
        <v>309.99999999999994</v>
      </c>
      <c r="F108" s="281">
        <v>302.14999999999998</v>
      </c>
      <c r="G108" s="281">
        <v>288.29999999999995</v>
      </c>
      <c r="H108" s="281">
        <v>331.69999999999993</v>
      </c>
      <c r="I108" s="281">
        <v>345.54999999999995</v>
      </c>
      <c r="J108" s="281">
        <v>353.39999999999992</v>
      </c>
      <c r="K108" s="280">
        <v>337.7</v>
      </c>
      <c r="L108" s="280">
        <v>316</v>
      </c>
      <c r="M108" s="280">
        <v>6.2607299999999997</v>
      </c>
      <c r="N108" s="1"/>
      <c r="O108" s="1"/>
    </row>
    <row r="109" spans="1:15" ht="12.75" customHeight="1">
      <c r="A109" s="30">
        <v>99</v>
      </c>
      <c r="B109" s="290" t="s">
        <v>333</v>
      </c>
      <c r="C109" s="280">
        <v>322.14999999999998</v>
      </c>
      <c r="D109" s="281">
        <v>321.5333333333333</v>
      </c>
      <c r="E109" s="281">
        <v>318.16666666666663</v>
      </c>
      <c r="F109" s="281">
        <v>314.18333333333334</v>
      </c>
      <c r="G109" s="281">
        <v>310.81666666666666</v>
      </c>
      <c r="H109" s="281">
        <v>325.51666666666659</v>
      </c>
      <c r="I109" s="281">
        <v>328.88333333333327</v>
      </c>
      <c r="J109" s="281">
        <v>332.86666666666656</v>
      </c>
      <c r="K109" s="280">
        <v>324.89999999999998</v>
      </c>
      <c r="L109" s="280">
        <v>317.55</v>
      </c>
      <c r="M109" s="280">
        <v>25.51567</v>
      </c>
      <c r="N109" s="1"/>
      <c r="O109" s="1"/>
    </row>
    <row r="110" spans="1:15" ht="12.75" customHeight="1">
      <c r="A110" s="30">
        <v>100</v>
      </c>
      <c r="B110" s="290" t="s">
        <v>859</v>
      </c>
      <c r="C110" s="280">
        <v>475.7</v>
      </c>
      <c r="D110" s="281">
        <v>474.75</v>
      </c>
      <c r="E110" s="281">
        <v>467.3</v>
      </c>
      <c r="F110" s="281">
        <v>458.90000000000003</v>
      </c>
      <c r="G110" s="281">
        <v>451.45000000000005</v>
      </c>
      <c r="H110" s="281">
        <v>483.15</v>
      </c>
      <c r="I110" s="281">
        <v>490.6</v>
      </c>
      <c r="J110" s="281">
        <v>498.99999999999994</v>
      </c>
      <c r="K110" s="280">
        <v>482.2</v>
      </c>
      <c r="L110" s="280">
        <v>466.35</v>
      </c>
      <c r="M110" s="280">
        <v>2.85656</v>
      </c>
      <c r="N110" s="1"/>
      <c r="O110" s="1"/>
    </row>
    <row r="111" spans="1:15" ht="12.75" customHeight="1">
      <c r="A111" s="30">
        <v>101</v>
      </c>
      <c r="B111" s="290" t="s">
        <v>334</v>
      </c>
      <c r="C111" s="280">
        <v>632.9</v>
      </c>
      <c r="D111" s="281">
        <v>635.29999999999995</v>
      </c>
      <c r="E111" s="281">
        <v>621.64999999999986</v>
      </c>
      <c r="F111" s="281">
        <v>610.39999999999986</v>
      </c>
      <c r="G111" s="281">
        <v>596.74999999999977</v>
      </c>
      <c r="H111" s="281">
        <v>646.54999999999995</v>
      </c>
      <c r="I111" s="281">
        <v>660.2</v>
      </c>
      <c r="J111" s="281">
        <v>671.45</v>
      </c>
      <c r="K111" s="280">
        <v>648.95000000000005</v>
      </c>
      <c r="L111" s="280">
        <v>624.04999999999995</v>
      </c>
      <c r="M111" s="280">
        <v>1.50881</v>
      </c>
      <c r="N111" s="1"/>
      <c r="O111" s="1"/>
    </row>
    <row r="112" spans="1:15" ht="12.75" customHeight="1">
      <c r="A112" s="30">
        <v>102</v>
      </c>
      <c r="B112" s="290" t="s">
        <v>83</v>
      </c>
      <c r="C112" s="280">
        <v>700.7</v>
      </c>
      <c r="D112" s="281">
        <v>702.23333333333323</v>
      </c>
      <c r="E112" s="281">
        <v>692.46666666666647</v>
      </c>
      <c r="F112" s="281">
        <v>684.23333333333323</v>
      </c>
      <c r="G112" s="281">
        <v>674.46666666666647</v>
      </c>
      <c r="H112" s="281">
        <v>710.46666666666647</v>
      </c>
      <c r="I112" s="281">
        <v>720.23333333333312</v>
      </c>
      <c r="J112" s="281">
        <v>728.46666666666647</v>
      </c>
      <c r="K112" s="280">
        <v>712</v>
      </c>
      <c r="L112" s="280">
        <v>694</v>
      </c>
      <c r="M112" s="280">
        <v>30.145019999999999</v>
      </c>
      <c r="N112" s="1"/>
      <c r="O112" s="1"/>
    </row>
    <row r="113" spans="1:15" ht="12.75" customHeight="1">
      <c r="A113" s="30">
        <v>103</v>
      </c>
      <c r="B113" s="290" t="s">
        <v>84</v>
      </c>
      <c r="C113" s="280">
        <v>977.4</v>
      </c>
      <c r="D113" s="281">
        <v>971.44999999999993</v>
      </c>
      <c r="E113" s="281">
        <v>958.94999999999982</v>
      </c>
      <c r="F113" s="281">
        <v>940.49999999999989</v>
      </c>
      <c r="G113" s="281">
        <v>927.99999999999977</v>
      </c>
      <c r="H113" s="281">
        <v>989.89999999999986</v>
      </c>
      <c r="I113" s="281">
        <v>1002.4000000000001</v>
      </c>
      <c r="J113" s="281">
        <v>1020.8499999999999</v>
      </c>
      <c r="K113" s="280">
        <v>983.95</v>
      </c>
      <c r="L113" s="280">
        <v>953</v>
      </c>
      <c r="M113" s="280">
        <v>29.415659999999999</v>
      </c>
      <c r="N113" s="1"/>
      <c r="O113" s="1"/>
    </row>
    <row r="114" spans="1:15" ht="12.75" customHeight="1">
      <c r="A114" s="30">
        <v>104</v>
      </c>
      <c r="B114" s="290" t="s">
        <v>91</v>
      </c>
      <c r="C114" s="280">
        <v>160.85</v>
      </c>
      <c r="D114" s="281">
        <v>160.91666666666666</v>
      </c>
      <c r="E114" s="281">
        <v>158.98333333333332</v>
      </c>
      <c r="F114" s="281">
        <v>157.11666666666667</v>
      </c>
      <c r="G114" s="281">
        <v>155.18333333333334</v>
      </c>
      <c r="H114" s="281">
        <v>162.7833333333333</v>
      </c>
      <c r="I114" s="281">
        <v>164.71666666666664</v>
      </c>
      <c r="J114" s="281">
        <v>166.58333333333329</v>
      </c>
      <c r="K114" s="280">
        <v>162.85</v>
      </c>
      <c r="L114" s="280">
        <v>159.05000000000001</v>
      </c>
      <c r="M114" s="280">
        <v>11.49715</v>
      </c>
      <c r="N114" s="1"/>
      <c r="O114" s="1"/>
    </row>
    <row r="115" spans="1:15" ht="12.75" customHeight="1">
      <c r="A115" s="30">
        <v>105</v>
      </c>
      <c r="B115" s="290" t="s">
        <v>849</v>
      </c>
      <c r="C115" s="280">
        <v>1687.35</v>
      </c>
      <c r="D115" s="281">
        <v>1698.8833333333332</v>
      </c>
      <c r="E115" s="281">
        <v>1669.4666666666665</v>
      </c>
      <c r="F115" s="281">
        <v>1651.5833333333333</v>
      </c>
      <c r="G115" s="281">
        <v>1622.1666666666665</v>
      </c>
      <c r="H115" s="281">
        <v>1716.7666666666664</v>
      </c>
      <c r="I115" s="281">
        <v>1746.1833333333334</v>
      </c>
      <c r="J115" s="281">
        <v>1764.0666666666664</v>
      </c>
      <c r="K115" s="280">
        <v>1728.3</v>
      </c>
      <c r="L115" s="280">
        <v>1681</v>
      </c>
      <c r="M115" s="280">
        <v>1.09551</v>
      </c>
      <c r="N115" s="1"/>
      <c r="O115" s="1"/>
    </row>
    <row r="116" spans="1:15" ht="12.75" customHeight="1">
      <c r="A116" s="30">
        <v>106</v>
      </c>
      <c r="B116" s="290" t="s">
        <v>85</v>
      </c>
      <c r="C116" s="280">
        <v>211.25</v>
      </c>
      <c r="D116" s="281">
        <v>208.98333333333335</v>
      </c>
      <c r="E116" s="281">
        <v>205.51666666666671</v>
      </c>
      <c r="F116" s="281">
        <v>199.78333333333336</v>
      </c>
      <c r="G116" s="281">
        <v>196.31666666666672</v>
      </c>
      <c r="H116" s="281">
        <v>214.7166666666667</v>
      </c>
      <c r="I116" s="281">
        <v>218.18333333333334</v>
      </c>
      <c r="J116" s="281">
        <v>223.91666666666669</v>
      </c>
      <c r="K116" s="280">
        <v>212.45</v>
      </c>
      <c r="L116" s="280">
        <v>203.25</v>
      </c>
      <c r="M116" s="280">
        <v>124.77455</v>
      </c>
      <c r="N116" s="1"/>
      <c r="O116" s="1"/>
    </row>
    <row r="117" spans="1:15" ht="12.75" customHeight="1">
      <c r="A117" s="30">
        <v>107</v>
      </c>
      <c r="B117" s="290" t="s">
        <v>335</v>
      </c>
      <c r="C117" s="280">
        <v>333.35</v>
      </c>
      <c r="D117" s="281">
        <v>331.68333333333334</v>
      </c>
      <c r="E117" s="281">
        <v>329.36666666666667</v>
      </c>
      <c r="F117" s="281">
        <v>325.38333333333333</v>
      </c>
      <c r="G117" s="281">
        <v>323.06666666666666</v>
      </c>
      <c r="H117" s="281">
        <v>335.66666666666669</v>
      </c>
      <c r="I117" s="281">
        <v>337.98333333333341</v>
      </c>
      <c r="J117" s="281">
        <v>341.9666666666667</v>
      </c>
      <c r="K117" s="280">
        <v>334</v>
      </c>
      <c r="L117" s="280">
        <v>327.7</v>
      </c>
      <c r="M117" s="280">
        <v>2.2358699999999998</v>
      </c>
      <c r="N117" s="1"/>
      <c r="O117" s="1"/>
    </row>
    <row r="118" spans="1:15" ht="12.75" customHeight="1">
      <c r="A118" s="30">
        <v>108</v>
      </c>
      <c r="B118" s="290" t="s">
        <v>87</v>
      </c>
      <c r="C118" s="280">
        <v>3954.3</v>
      </c>
      <c r="D118" s="281">
        <v>3936.9</v>
      </c>
      <c r="E118" s="281">
        <v>3908.8500000000004</v>
      </c>
      <c r="F118" s="281">
        <v>3863.4</v>
      </c>
      <c r="G118" s="281">
        <v>3835.3500000000004</v>
      </c>
      <c r="H118" s="281">
        <v>3982.3500000000004</v>
      </c>
      <c r="I118" s="281">
        <v>4010.4000000000005</v>
      </c>
      <c r="J118" s="281">
        <v>4055.8500000000004</v>
      </c>
      <c r="K118" s="280">
        <v>3964.95</v>
      </c>
      <c r="L118" s="280">
        <v>3891.45</v>
      </c>
      <c r="M118" s="280">
        <v>4.5759999999999996</v>
      </c>
      <c r="N118" s="1"/>
      <c r="O118" s="1"/>
    </row>
    <row r="119" spans="1:15" ht="12.75" customHeight="1">
      <c r="A119" s="30">
        <v>109</v>
      </c>
      <c r="B119" s="290" t="s">
        <v>88</v>
      </c>
      <c r="C119" s="280">
        <v>1586.55</v>
      </c>
      <c r="D119" s="281">
        <v>1575.3</v>
      </c>
      <c r="E119" s="281">
        <v>1557.6</v>
      </c>
      <c r="F119" s="281">
        <v>1528.6499999999999</v>
      </c>
      <c r="G119" s="281">
        <v>1510.9499999999998</v>
      </c>
      <c r="H119" s="281">
        <v>1604.25</v>
      </c>
      <c r="I119" s="281">
        <v>1621.9500000000003</v>
      </c>
      <c r="J119" s="281">
        <v>1650.9</v>
      </c>
      <c r="K119" s="280">
        <v>1593</v>
      </c>
      <c r="L119" s="280">
        <v>1546.35</v>
      </c>
      <c r="M119" s="280">
        <v>2.97072</v>
      </c>
      <c r="N119" s="1"/>
      <c r="O119" s="1"/>
    </row>
    <row r="120" spans="1:15" ht="12.75" customHeight="1">
      <c r="A120" s="30">
        <v>110</v>
      </c>
      <c r="B120" s="290" t="s">
        <v>336</v>
      </c>
      <c r="C120" s="280">
        <v>2457.65</v>
      </c>
      <c r="D120" s="281">
        <v>2451.0166666666664</v>
      </c>
      <c r="E120" s="281">
        <v>2432.0333333333328</v>
      </c>
      <c r="F120" s="281">
        <v>2406.4166666666665</v>
      </c>
      <c r="G120" s="281">
        <v>2387.4333333333329</v>
      </c>
      <c r="H120" s="281">
        <v>2476.6333333333328</v>
      </c>
      <c r="I120" s="281">
        <v>2495.6166666666663</v>
      </c>
      <c r="J120" s="281">
        <v>2521.2333333333327</v>
      </c>
      <c r="K120" s="280">
        <v>2470</v>
      </c>
      <c r="L120" s="280">
        <v>2425.4</v>
      </c>
      <c r="M120" s="280">
        <v>0.96211000000000002</v>
      </c>
      <c r="N120" s="1"/>
      <c r="O120" s="1"/>
    </row>
    <row r="121" spans="1:15" ht="12.75" customHeight="1">
      <c r="A121" s="30">
        <v>111</v>
      </c>
      <c r="B121" s="290" t="s">
        <v>89</v>
      </c>
      <c r="C121" s="280">
        <v>712.75</v>
      </c>
      <c r="D121" s="281">
        <v>705.15</v>
      </c>
      <c r="E121" s="281">
        <v>695.65</v>
      </c>
      <c r="F121" s="281">
        <v>678.55</v>
      </c>
      <c r="G121" s="281">
        <v>669.05</v>
      </c>
      <c r="H121" s="281">
        <v>722.25</v>
      </c>
      <c r="I121" s="281">
        <v>731.75</v>
      </c>
      <c r="J121" s="281">
        <v>748.85</v>
      </c>
      <c r="K121" s="280">
        <v>714.65</v>
      </c>
      <c r="L121" s="280">
        <v>688.05</v>
      </c>
      <c r="M121" s="280">
        <v>25.067019999999999</v>
      </c>
      <c r="N121" s="1"/>
      <c r="O121" s="1"/>
    </row>
    <row r="122" spans="1:15" ht="12.75" customHeight="1">
      <c r="A122" s="30">
        <v>112</v>
      </c>
      <c r="B122" s="290" t="s">
        <v>90</v>
      </c>
      <c r="C122" s="280">
        <v>1028.75</v>
      </c>
      <c r="D122" s="281">
        <v>1040.3</v>
      </c>
      <c r="E122" s="281">
        <v>1007.55</v>
      </c>
      <c r="F122" s="281">
        <v>986.35</v>
      </c>
      <c r="G122" s="281">
        <v>953.6</v>
      </c>
      <c r="H122" s="281">
        <v>1061.5</v>
      </c>
      <c r="I122" s="281">
        <v>1094.25</v>
      </c>
      <c r="J122" s="281">
        <v>1115.4499999999998</v>
      </c>
      <c r="K122" s="280">
        <v>1073.05</v>
      </c>
      <c r="L122" s="280">
        <v>1019.1</v>
      </c>
      <c r="M122" s="280">
        <v>9.1261700000000001</v>
      </c>
      <c r="N122" s="1"/>
      <c r="O122" s="1"/>
    </row>
    <row r="123" spans="1:15" ht="12.75" customHeight="1">
      <c r="A123" s="30">
        <v>113</v>
      </c>
      <c r="B123" s="290" t="s">
        <v>337</v>
      </c>
      <c r="C123" s="280">
        <v>1056.45</v>
      </c>
      <c r="D123" s="281">
        <v>1039.3999999999999</v>
      </c>
      <c r="E123" s="281">
        <v>1003.7999999999997</v>
      </c>
      <c r="F123" s="281">
        <v>951.14999999999986</v>
      </c>
      <c r="G123" s="281">
        <v>915.54999999999973</v>
      </c>
      <c r="H123" s="281">
        <v>1092.0499999999997</v>
      </c>
      <c r="I123" s="281">
        <v>1127.6499999999996</v>
      </c>
      <c r="J123" s="281">
        <v>1180.2999999999997</v>
      </c>
      <c r="K123" s="280">
        <v>1075</v>
      </c>
      <c r="L123" s="280">
        <v>986.75</v>
      </c>
      <c r="M123" s="280">
        <v>2.8284600000000002</v>
      </c>
      <c r="N123" s="1"/>
      <c r="O123" s="1"/>
    </row>
    <row r="124" spans="1:15" ht="12.75" customHeight="1">
      <c r="A124" s="30">
        <v>114</v>
      </c>
      <c r="B124" s="290" t="s">
        <v>249</v>
      </c>
      <c r="C124" s="280">
        <v>394.4</v>
      </c>
      <c r="D124" s="281">
        <v>389.2</v>
      </c>
      <c r="E124" s="281">
        <v>382.2</v>
      </c>
      <c r="F124" s="281">
        <v>370</v>
      </c>
      <c r="G124" s="281">
        <v>363</v>
      </c>
      <c r="H124" s="281">
        <v>401.4</v>
      </c>
      <c r="I124" s="281">
        <v>408.4</v>
      </c>
      <c r="J124" s="281">
        <v>420.59999999999997</v>
      </c>
      <c r="K124" s="280">
        <v>396.2</v>
      </c>
      <c r="L124" s="280">
        <v>377</v>
      </c>
      <c r="M124" s="280">
        <v>14.386480000000001</v>
      </c>
      <c r="N124" s="1"/>
      <c r="O124" s="1"/>
    </row>
    <row r="125" spans="1:15" ht="12.75" customHeight="1">
      <c r="A125" s="30">
        <v>115</v>
      </c>
      <c r="B125" s="290" t="s">
        <v>92</v>
      </c>
      <c r="C125" s="280">
        <v>1226.8499999999999</v>
      </c>
      <c r="D125" s="281">
        <v>1229.1666666666667</v>
      </c>
      <c r="E125" s="281">
        <v>1214.1333333333334</v>
      </c>
      <c r="F125" s="281">
        <v>1201.4166666666667</v>
      </c>
      <c r="G125" s="281">
        <v>1186.3833333333334</v>
      </c>
      <c r="H125" s="281">
        <v>1241.8833333333334</v>
      </c>
      <c r="I125" s="281">
        <v>1256.9166666666667</v>
      </c>
      <c r="J125" s="281">
        <v>1269.6333333333334</v>
      </c>
      <c r="K125" s="280">
        <v>1244.2</v>
      </c>
      <c r="L125" s="280">
        <v>1216.45</v>
      </c>
      <c r="M125" s="280">
        <v>9.78782</v>
      </c>
      <c r="N125" s="1"/>
      <c r="O125" s="1"/>
    </row>
    <row r="126" spans="1:15" ht="12.75" customHeight="1">
      <c r="A126" s="30">
        <v>116</v>
      </c>
      <c r="B126" s="290" t="s">
        <v>338</v>
      </c>
      <c r="C126" s="280">
        <v>826.2</v>
      </c>
      <c r="D126" s="281">
        <v>819.06666666666661</v>
      </c>
      <c r="E126" s="281">
        <v>805.13333333333321</v>
      </c>
      <c r="F126" s="281">
        <v>784.06666666666661</v>
      </c>
      <c r="G126" s="281">
        <v>770.13333333333321</v>
      </c>
      <c r="H126" s="281">
        <v>840.13333333333321</v>
      </c>
      <c r="I126" s="281">
        <v>854.06666666666661</v>
      </c>
      <c r="J126" s="281">
        <v>875.13333333333321</v>
      </c>
      <c r="K126" s="280">
        <v>833</v>
      </c>
      <c r="L126" s="280">
        <v>798</v>
      </c>
      <c r="M126" s="280">
        <v>4.6719200000000001</v>
      </c>
      <c r="N126" s="1"/>
      <c r="O126" s="1"/>
    </row>
    <row r="127" spans="1:15" ht="12.75" customHeight="1">
      <c r="A127" s="30">
        <v>117</v>
      </c>
      <c r="B127" s="290" t="s">
        <v>340</v>
      </c>
      <c r="C127" s="280">
        <v>1000.05</v>
      </c>
      <c r="D127" s="281">
        <v>990.66666666666663</v>
      </c>
      <c r="E127" s="281">
        <v>973.33333333333326</v>
      </c>
      <c r="F127" s="281">
        <v>946.61666666666667</v>
      </c>
      <c r="G127" s="281">
        <v>929.2833333333333</v>
      </c>
      <c r="H127" s="281">
        <v>1017.3833333333332</v>
      </c>
      <c r="I127" s="281">
        <v>1034.7166666666665</v>
      </c>
      <c r="J127" s="281">
        <v>1061.4333333333332</v>
      </c>
      <c r="K127" s="280">
        <v>1008</v>
      </c>
      <c r="L127" s="280">
        <v>963.95</v>
      </c>
      <c r="M127" s="280">
        <v>0.92362</v>
      </c>
      <c r="N127" s="1"/>
      <c r="O127" s="1"/>
    </row>
    <row r="128" spans="1:15" ht="12.75" customHeight="1">
      <c r="A128" s="30">
        <v>118</v>
      </c>
      <c r="B128" s="290" t="s">
        <v>97</v>
      </c>
      <c r="C128" s="280">
        <v>385.95</v>
      </c>
      <c r="D128" s="281">
        <v>388.84999999999997</v>
      </c>
      <c r="E128" s="281">
        <v>380.84999999999991</v>
      </c>
      <c r="F128" s="281">
        <v>375.74999999999994</v>
      </c>
      <c r="G128" s="281">
        <v>367.74999999999989</v>
      </c>
      <c r="H128" s="281">
        <v>393.94999999999993</v>
      </c>
      <c r="I128" s="281">
        <v>401.95000000000005</v>
      </c>
      <c r="J128" s="281">
        <v>407.04999999999995</v>
      </c>
      <c r="K128" s="280">
        <v>396.85</v>
      </c>
      <c r="L128" s="280">
        <v>383.75</v>
      </c>
      <c r="M128" s="280">
        <v>82.232759999999999</v>
      </c>
      <c r="N128" s="1"/>
      <c r="O128" s="1"/>
    </row>
    <row r="129" spans="1:15" ht="12.75" customHeight="1">
      <c r="A129" s="30">
        <v>119</v>
      </c>
      <c r="B129" s="290" t="s">
        <v>93</v>
      </c>
      <c r="C129" s="280">
        <v>584.1</v>
      </c>
      <c r="D129" s="281">
        <v>580.13333333333333</v>
      </c>
      <c r="E129" s="281">
        <v>575.01666666666665</v>
      </c>
      <c r="F129" s="281">
        <v>565.93333333333328</v>
      </c>
      <c r="G129" s="281">
        <v>560.81666666666661</v>
      </c>
      <c r="H129" s="281">
        <v>589.2166666666667</v>
      </c>
      <c r="I129" s="281">
        <v>594.33333333333326</v>
      </c>
      <c r="J129" s="281">
        <v>603.41666666666674</v>
      </c>
      <c r="K129" s="280">
        <v>585.25</v>
      </c>
      <c r="L129" s="280">
        <v>571.04999999999995</v>
      </c>
      <c r="M129" s="280">
        <v>21.616109999999999</v>
      </c>
      <c r="N129" s="1"/>
      <c r="O129" s="1"/>
    </row>
    <row r="130" spans="1:15" ht="12.75" customHeight="1">
      <c r="A130" s="30">
        <v>120</v>
      </c>
      <c r="B130" s="290" t="s">
        <v>250</v>
      </c>
      <c r="C130" s="280">
        <v>1599.65</v>
      </c>
      <c r="D130" s="281">
        <v>1602.2666666666667</v>
      </c>
      <c r="E130" s="281">
        <v>1585.5833333333333</v>
      </c>
      <c r="F130" s="281">
        <v>1571.5166666666667</v>
      </c>
      <c r="G130" s="281">
        <v>1554.8333333333333</v>
      </c>
      <c r="H130" s="281">
        <v>1616.3333333333333</v>
      </c>
      <c r="I130" s="281">
        <v>1633.0166666666667</v>
      </c>
      <c r="J130" s="281">
        <v>1647.0833333333333</v>
      </c>
      <c r="K130" s="280">
        <v>1618.95</v>
      </c>
      <c r="L130" s="280">
        <v>1588.2</v>
      </c>
      <c r="M130" s="280">
        <v>1.7487600000000001</v>
      </c>
      <c r="N130" s="1"/>
      <c r="O130" s="1"/>
    </row>
    <row r="131" spans="1:15" ht="12.75" customHeight="1">
      <c r="A131" s="30">
        <v>121</v>
      </c>
      <c r="B131" s="290" t="s">
        <v>94</v>
      </c>
      <c r="C131" s="280">
        <v>1919.4</v>
      </c>
      <c r="D131" s="281">
        <v>1923.0666666666666</v>
      </c>
      <c r="E131" s="281">
        <v>1903.6333333333332</v>
      </c>
      <c r="F131" s="281">
        <v>1887.8666666666666</v>
      </c>
      <c r="G131" s="281">
        <v>1868.4333333333332</v>
      </c>
      <c r="H131" s="281">
        <v>1938.8333333333333</v>
      </c>
      <c r="I131" s="281">
        <v>1958.2666666666667</v>
      </c>
      <c r="J131" s="281">
        <v>1974.0333333333333</v>
      </c>
      <c r="K131" s="280">
        <v>1942.5</v>
      </c>
      <c r="L131" s="280">
        <v>1907.3</v>
      </c>
      <c r="M131" s="280">
        <v>12.98537</v>
      </c>
      <c r="N131" s="1"/>
      <c r="O131" s="1"/>
    </row>
    <row r="132" spans="1:15" ht="12.75" customHeight="1">
      <c r="A132" s="30">
        <v>122</v>
      </c>
      <c r="B132" s="290" t="s">
        <v>341</v>
      </c>
      <c r="C132" s="280">
        <v>198.15</v>
      </c>
      <c r="D132" s="281">
        <v>198.0333333333333</v>
      </c>
      <c r="E132" s="281">
        <v>193.56666666666661</v>
      </c>
      <c r="F132" s="281">
        <v>188.98333333333329</v>
      </c>
      <c r="G132" s="281">
        <v>184.51666666666659</v>
      </c>
      <c r="H132" s="281">
        <v>202.61666666666662</v>
      </c>
      <c r="I132" s="281">
        <v>207.08333333333331</v>
      </c>
      <c r="J132" s="281">
        <v>211.66666666666663</v>
      </c>
      <c r="K132" s="280">
        <v>202.5</v>
      </c>
      <c r="L132" s="280">
        <v>193.45</v>
      </c>
      <c r="M132" s="280">
        <v>128.07113000000001</v>
      </c>
      <c r="N132" s="1"/>
      <c r="O132" s="1"/>
    </row>
    <row r="133" spans="1:15" ht="12.75" customHeight="1">
      <c r="A133" s="30">
        <v>123</v>
      </c>
      <c r="B133" s="290" t="s">
        <v>860</v>
      </c>
      <c r="C133" s="280">
        <v>178.95</v>
      </c>
      <c r="D133" s="281">
        <v>174.05000000000004</v>
      </c>
      <c r="E133" s="281">
        <v>166.20000000000007</v>
      </c>
      <c r="F133" s="281">
        <v>153.45000000000005</v>
      </c>
      <c r="G133" s="281">
        <v>145.60000000000008</v>
      </c>
      <c r="H133" s="281">
        <v>186.80000000000007</v>
      </c>
      <c r="I133" s="281">
        <v>194.65000000000003</v>
      </c>
      <c r="J133" s="281">
        <v>207.40000000000006</v>
      </c>
      <c r="K133" s="280">
        <v>181.9</v>
      </c>
      <c r="L133" s="280">
        <v>161.30000000000001</v>
      </c>
      <c r="M133" s="280">
        <v>87.96754</v>
      </c>
      <c r="N133" s="1"/>
      <c r="O133" s="1"/>
    </row>
    <row r="134" spans="1:15" ht="12.75" customHeight="1">
      <c r="A134" s="30">
        <v>124</v>
      </c>
      <c r="B134" s="290" t="s">
        <v>251</v>
      </c>
      <c r="C134" s="280">
        <v>41.3</v>
      </c>
      <c r="D134" s="281">
        <v>40.65</v>
      </c>
      <c r="E134" s="281">
        <v>40</v>
      </c>
      <c r="F134" s="281">
        <v>38.700000000000003</v>
      </c>
      <c r="G134" s="281">
        <v>38.050000000000004</v>
      </c>
      <c r="H134" s="281">
        <v>41.949999999999996</v>
      </c>
      <c r="I134" s="281">
        <v>42.599999999999987</v>
      </c>
      <c r="J134" s="281">
        <v>43.899999999999991</v>
      </c>
      <c r="K134" s="280">
        <v>41.3</v>
      </c>
      <c r="L134" s="280">
        <v>39.35</v>
      </c>
      <c r="M134" s="280">
        <v>36.686230000000002</v>
      </c>
      <c r="N134" s="1"/>
      <c r="O134" s="1"/>
    </row>
    <row r="135" spans="1:15" ht="12.75" customHeight="1">
      <c r="A135" s="30">
        <v>125</v>
      </c>
      <c r="B135" s="290" t="s">
        <v>342</v>
      </c>
      <c r="C135" s="280">
        <v>235.9</v>
      </c>
      <c r="D135" s="281">
        <v>236.70000000000002</v>
      </c>
      <c r="E135" s="281">
        <v>230.70000000000005</v>
      </c>
      <c r="F135" s="281">
        <v>225.50000000000003</v>
      </c>
      <c r="G135" s="281">
        <v>219.50000000000006</v>
      </c>
      <c r="H135" s="281">
        <v>241.90000000000003</v>
      </c>
      <c r="I135" s="281">
        <v>247.89999999999998</v>
      </c>
      <c r="J135" s="281">
        <v>253.10000000000002</v>
      </c>
      <c r="K135" s="280">
        <v>242.7</v>
      </c>
      <c r="L135" s="280">
        <v>231.5</v>
      </c>
      <c r="M135" s="280">
        <v>6.0428899999999999</v>
      </c>
      <c r="N135" s="1"/>
      <c r="O135" s="1"/>
    </row>
    <row r="136" spans="1:15" ht="12.75" customHeight="1">
      <c r="A136" s="30">
        <v>126</v>
      </c>
      <c r="B136" s="290" t="s">
        <v>95</v>
      </c>
      <c r="C136" s="280">
        <v>3831.65</v>
      </c>
      <c r="D136" s="281">
        <v>3845.3166666666671</v>
      </c>
      <c r="E136" s="281">
        <v>3806.3333333333339</v>
      </c>
      <c r="F136" s="281">
        <v>3781.0166666666669</v>
      </c>
      <c r="G136" s="281">
        <v>3742.0333333333338</v>
      </c>
      <c r="H136" s="281">
        <v>3870.6333333333341</v>
      </c>
      <c r="I136" s="281">
        <v>3909.6166666666668</v>
      </c>
      <c r="J136" s="281">
        <v>3934.9333333333343</v>
      </c>
      <c r="K136" s="280">
        <v>3884.3</v>
      </c>
      <c r="L136" s="280">
        <v>3820</v>
      </c>
      <c r="M136" s="280">
        <v>4.0616899999999996</v>
      </c>
      <c r="N136" s="1"/>
      <c r="O136" s="1"/>
    </row>
    <row r="137" spans="1:15" ht="12.75" customHeight="1">
      <c r="A137" s="30">
        <v>127</v>
      </c>
      <c r="B137" s="290" t="s">
        <v>252</v>
      </c>
      <c r="C137" s="280">
        <v>3699.9</v>
      </c>
      <c r="D137" s="281">
        <v>3666.0666666666671</v>
      </c>
      <c r="E137" s="281">
        <v>3622.3333333333339</v>
      </c>
      <c r="F137" s="281">
        <v>3544.7666666666669</v>
      </c>
      <c r="G137" s="281">
        <v>3501.0333333333338</v>
      </c>
      <c r="H137" s="281">
        <v>3743.6333333333341</v>
      </c>
      <c r="I137" s="281">
        <v>3787.3666666666668</v>
      </c>
      <c r="J137" s="281">
        <v>3864.9333333333343</v>
      </c>
      <c r="K137" s="280">
        <v>3709.8</v>
      </c>
      <c r="L137" s="280">
        <v>3588.5</v>
      </c>
      <c r="M137" s="280">
        <v>4.7711800000000002</v>
      </c>
      <c r="N137" s="1"/>
      <c r="O137" s="1"/>
    </row>
    <row r="138" spans="1:15" ht="12.75" customHeight="1">
      <c r="A138" s="30">
        <v>128</v>
      </c>
      <c r="B138" s="290" t="s">
        <v>143</v>
      </c>
      <c r="C138" s="280">
        <v>2303.6</v>
      </c>
      <c r="D138" s="281">
        <v>2258.2999999999997</v>
      </c>
      <c r="E138" s="281">
        <v>2172.8999999999996</v>
      </c>
      <c r="F138" s="281">
        <v>2042.1999999999998</v>
      </c>
      <c r="G138" s="281">
        <v>1956.7999999999997</v>
      </c>
      <c r="H138" s="281">
        <v>2388.9999999999995</v>
      </c>
      <c r="I138" s="281">
        <v>2474.4</v>
      </c>
      <c r="J138" s="281">
        <v>2605.0999999999995</v>
      </c>
      <c r="K138" s="280">
        <v>2343.6999999999998</v>
      </c>
      <c r="L138" s="280">
        <v>2127.6</v>
      </c>
      <c r="M138" s="280">
        <v>7.0113899999999996</v>
      </c>
      <c r="N138" s="1"/>
      <c r="O138" s="1"/>
    </row>
    <row r="139" spans="1:15" ht="12.75" customHeight="1">
      <c r="A139" s="30">
        <v>129</v>
      </c>
      <c r="B139" s="290" t="s">
        <v>98</v>
      </c>
      <c r="C139" s="280">
        <v>4090.35</v>
      </c>
      <c r="D139" s="281">
        <v>4109.6333333333332</v>
      </c>
      <c r="E139" s="281">
        <v>4036.3166666666666</v>
      </c>
      <c r="F139" s="281">
        <v>3982.2833333333333</v>
      </c>
      <c r="G139" s="281">
        <v>3908.9666666666667</v>
      </c>
      <c r="H139" s="281">
        <v>4163.6666666666661</v>
      </c>
      <c r="I139" s="281">
        <v>4236.9833333333318</v>
      </c>
      <c r="J139" s="281">
        <v>4291.0166666666664</v>
      </c>
      <c r="K139" s="280">
        <v>4182.95</v>
      </c>
      <c r="L139" s="280">
        <v>4055.6</v>
      </c>
      <c r="M139" s="280">
        <v>19.744949999999999</v>
      </c>
      <c r="N139" s="1"/>
      <c r="O139" s="1"/>
    </row>
    <row r="140" spans="1:15" ht="12.75" customHeight="1">
      <c r="A140" s="30">
        <v>130</v>
      </c>
      <c r="B140" s="290" t="s">
        <v>343</v>
      </c>
      <c r="C140" s="280">
        <v>559.85</v>
      </c>
      <c r="D140" s="281">
        <v>557.65000000000009</v>
      </c>
      <c r="E140" s="281">
        <v>552.35000000000014</v>
      </c>
      <c r="F140" s="281">
        <v>544.85</v>
      </c>
      <c r="G140" s="281">
        <v>539.55000000000007</v>
      </c>
      <c r="H140" s="281">
        <v>565.1500000000002</v>
      </c>
      <c r="I140" s="281">
        <v>570.45000000000016</v>
      </c>
      <c r="J140" s="281">
        <v>577.95000000000027</v>
      </c>
      <c r="K140" s="280">
        <v>562.95000000000005</v>
      </c>
      <c r="L140" s="280">
        <v>550.15</v>
      </c>
      <c r="M140" s="280">
        <v>3.6960600000000001</v>
      </c>
      <c r="N140" s="1"/>
      <c r="O140" s="1"/>
    </row>
    <row r="141" spans="1:15" ht="12.75" customHeight="1">
      <c r="A141" s="30">
        <v>131</v>
      </c>
      <c r="B141" s="290" t="s">
        <v>344</v>
      </c>
      <c r="C141" s="280">
        <v>151.15</v>
      </c>
      <c r="D141" s="281">
        <v>151.13333333333335</v>
      </c>
      <c r="E141" s="281">
        <v>147.7166666666667</v>
      </c>
      <c r="F141" s="281">
        <v>144.28333333333333</v>
      </c>
      <c r="G141" s="281">
        <v>140.86666666666667</v>
      </c>
      <c r="H141" s="281">
        <v>154.56666666666672</v>
      </c>
      <c r="I141" s="281">
        <v>157.98333333333341</v>
      </c>
      <c r="J141" s="281">
        <v>161.41666666666674</v>
      </c>
      <c r="K141" s="280">
        <v>154.55000000000001</v>
      </c>
      <c r="L141" s="280">
        <v>147.69999999999999</v>
      </c>
      <c r="M141" s="280">
        <v>4.5801299999999996</v>
      </c>
      <c r="N141" s="1"/>
      <c r="O141" s="1"/>
    </row>
    <row r="142" spans="1:15" ht="12.75" customHeight="1">
      <c r="A142" s="30">
        <v>132</v>
      </c>
      <c r="B142" s="290" t="s">
        <v>345</v>
      </c>
      <c r="C142" s="280">
        <v>173.9</v>
      </c>
      <c r="D142" s="281">
        <v>173.29999999999998</v>
      </c>
      <c r="E142" s="281">
        <v>170.99999999999997</v>
      </c>
      <c r="F142" s="281">
        <v>168.1</v>
      </c>
      <c r="G142" s="281">
        <v>165.79999999999998</v>
      </c>
      <c r="H142" s="281">
        <v>176.19999999999996</v>
      </c>
      <c r="I142" s="281">
        <v>178.49999999999997</v>
      </c>
      <c r="J142" s="281">
        <v>181.39999999999995</v>
      </c>
      <c r="K142" s="280">
        <v>175.6</v>
      </c>
      <c r="L142" s="280">
        <v>170.4</v>
      </c>
      <c r="M142" s="280">
        <v>7.0549799999999996</v>
      </c>
      <c r="N142" s="1"/>
      <c r="O142" s="1"/>
    </row>
    <row r="143" spans="1:15" ht="12.75" customHeight="1">
      <c r="A143" s="30">
        <v>133</v>
      </c>
      <c r="B143" s="290" t="s">
        <v>861</v>
      </c>
      <c r="C143" s="280">
        <v>425.45</v>
      </c>
      <c r="D143" s="281">
        <v>421.73333333333335</v>
      </c>
      <c r="E143" s="281">
        <v>416.2166666666667</v>
      </c>
      <c r="F143" s="281">
        <v>406.98333333333335</v>
      </c>
      <c r="G143" s="281">
        <v>401.4666666666667</v>
      </c>
      <c r="H143" s="281">
        <v>430.9666666666667</v>
      </c>
      <c r="I143" s="281">
        <v>436.48333333333335</v>
      </c>
      <c r="J143" s="281">
        <v>445.7166666666667</v>
      </c>
      <c r="K143" s="280">
        <v>427.25</v>
      </c>
      <c r="L143" s="280">
        <v>412.5</v>
      </c>
      <c r="M143" s="280">
        <v>20.95994</v>
      </c>
      <c r="N143" s="1"/>
      <c r="O143" s="1"/>
    </row>
    <row r="144" spans="1:15" ht="12.75" customHeight="1">
      <c r="A144" s="30">
        <v>134</v>
      </c>
      <c r="B144" s="290" t="s">
        <v>346</v>
      </c>
      <c r="C144" s="280">
        <v>58.2</v>
      </c>
      <c r="D144" s="281">
        <v>57.949999999999996</v>
      </c>
      <c r="E144" s="281">
        <v>57.499999999999993</v>
      </c>
      <c r="F144" s="281">
        <v>56.8</v>
      </c>
      <c r="G144" s="281">
        <v>56.349999999999994</v>
      </c>
      <c r="H144" s="281">
        <v>58.649999999999991</v>
      </c>
      <c r="I144" s="281">
        <v>59.099999999999994</v>
      </c>
      <c r="J144" s="281">
        <v>59.79999999999999</v>
      </c>
      <c r="K144" s="280">
        <v>58.4</v>
      </c>
      <c r="L144" s="280">
        <v>57.25</v>
      </c>
      <c r="M144" s="280">
        <v>5.4620499999999996</v>
      </c>
      <c r="N144" s="1"/>
      <c r="O144" s="1"/>
    </row>
    <row r="145" spans="1:15" ht="12.75" customHeight="1">
      <c r="A145" s="30">
        <v>135</v>
      </c>
      <c r="B145" s="290" t="s">
        <v>99</v>
      </c>
      <c r="C145" s="280">
        <v>3093.45</v>
      </c>
      <c r="D145" s="281">
        <v>3101.6166666666668</v>
      </c>
      <c r="E145" s="281">
        <v>3058.2333333333336</v>
      </c>
      <c r="F145" s="281">
        <v>3023.0166666666669</v>
      </c>
      <c r="G145" s="281">
        <v>2979.6333333333337</v>
      </c>
      <c r="H145" s="281">
        <v>3136.8333333333335</v>
      </c>
      <c r="I145" s="281">
        <v>3180.2166666666667</v>
      </c>
      <c r="J145" s="281">
        <v>3215.4333333333334</v>
      </c>
      <c r="K145" s="280">
        <v>3145</v>
      </c>
      <c r="L145" s="280">
        <v>3066.4</v>
      </c>
      <c r="M145" s="280">
        <v>5.7056399999999998</v>
      </c>
      <c r="N145" s="1"/>
      <c r="O145" s="1"/>
    </row>
    <row r="146" spans="1:15" ht="12.75" customHeight="1">
      <c r="A146" s="30">
        <v>136</v>
      </c>
      <c r="B146" s="290" t="s">
        <v>347</v>
      </c>
      <c r="C146" s="280">
        <v>371</v>
      </c>
      <c r="D146" s="281">
        <v>372.61666666666662</v>
      </c>
      <c r="E146" s="281">
        <v>366.38333333333321</v>
      </c>
      <c r="F146" s="281">
        <v>361.76666666666659</v>
      </c>
      <c r="G146" s="281">
        <v>355.53333333333319</v>
      </c>
      <c r="H146" s="281">
        <v>377.23333333333323</v>
      </c>
      <c r="I146" s="281">
        <v>383.4666666666667</v>
      </c>
      <c r="J146" s="281">
        <v>388.08333333333326</v>
      </c>
      <c r="K146" s="280">
        <v>378.85</v>
      </c>
      <c r="L146" s="280">
        <v>368</v>
      </c>
      <c r="M146" s="280">
        <v>3.3864299999999998</v>
      </c>
      <c r="N146" s="1"/>
      <c r="O146" s="1"/>
    </row>
    <row r="147" spans="1:15" ht="12.75" customHeight="1">
      <c r="A147" s="30">
        <v>137</v>
      </c>
      <c r="B147" s="290" t="s">
        <v>253</v>
      </c>
      <c r="C147" s="280">
        <v>449.85</v>
      </c>
      <c r="D147" s="281">
        <v>448.7833333333333</v>
      </c>
      <c r="E147" s="281">
        <v>441.06666666666661</v>
      </c>
      <c r="F147" s="281">
        <v>432.2833333333333</v>
      </c>
      <c r="G147" s="281">
        <v>424.56666666666661</v>
      </c>
      <c r="H147" s="281">
        <v>457.56666666666661</v>
      </c>
      <c r="I147" s="281">
        <v>465.2833333333333</v>
      </c>
      <c r="J147" s="281">
        <v>474.06666666666661</v>
      </c>
      <c r="K147" s="280">
        <v>456.5</v>
      </c>
      <c r="L147" s="280">
        <v>440</v>
      </c>
      <c r="M147" s="280">
        <v>3.4692099999999999</v>
      </c>
      <c r="N147" s="1"/>
      <c r="O147" s="1"/>
    </row>
    <row r="148" spans="1:15" ht="12.75" customHeight="1">
      <c r="A148" s="30">
        <v>138</v>
      </c>
      <c r="B148" s="290" t="s">
        <v>254</v>
      </c>
      <c r="C148" s="280">
        <v>1454.75</v>
      </c>
      <c r="D148" s="281">
        <v>1463.9166666666667</v>
      </c>
      <c r="E148" s="281">
        <v>1431.9333333333334</v>
      </c>
      <c r="F148" s="281">
        <v>1409.1166666666666</v>
      </c>
      <c r="G148" s="281">
        <v>1377.1333333333332</v>
      </c>
      <c r="H148" s="281">
        <v>1486.7333333333336</v>
      </c>
      <c r="I148" s="281">
        <v>1518.7166666666667</v>
      </c>
      <c r="J148" s="281">
        <v>1541.5333333333338</v>
      </c>
      <c r="K148" s="280">
        <v>1495.9</v>
      </c>
      <c r="L148" s="280">
        <v>1441.1</v>
      </c>
      <c r="M148" s="280">
        <v>0.81867000000000001</v>
      </c>
      <c r="N148" s="1"/>
      <c r="O148" s="1"/>
    </row>
    <row r="149" spans="1:15" ht="12.75" customHeight="1">
      <c r="A149" s="30">
        <v>139</v>
      </c>
      <c r="B149" s="290" t="s">
        <v>348</v>
      </c>
      <c r="C149" s="280">
        <v>67</v>
      </c>
      <c r="D149" s="281">
        <v>66.95</v>
      </c>
      <c r="E149" s="281">
        <v>66.550000000000011</v>
      </c>
      <c r="F149" s="281">
        <v>66.100000000000009</v>
      </c>
      <c r="G149" s="281">
        <v>65.700000000000017</v>
      </c>
      <c r="H149" s="281">
        <v>67.400000000000006</v>
      </c>
      <c r="I149" s="281">
        <v>67.800000000000011</v>
      </c>
      <c r="J149" s="281">
        <v>68.25</v>
      </c>
      <c r="K149" s="280">
        <v>67.349999999999994</v>
      </c>
      <c r="L149" s="280">
        <v>66.5</v>
      </c>
      <c r="M149" s="280">
        <v>7.1175699999999997</v>
      </c>
      <c r="N149" s="1"/>
      <c r="O149" s="1"/>
    </row>
    <row r="150" spans="1:15" ht="12.75" customHeight="1">
      <c r="A150" s="30">
        <v>140</v>
      </c>
      <c r="B150" s="290" t="s">
        <v>349</v>
      </c>
      <c r="C150" s="280">
        <v>100.9</v>
      </c>
      <c r="D150" s="281">
        <v>101.93333333333334</v>
      </c>
      <c r="E150" s="281">
        <v>99.01666666666668</v>
      </c>
      <c r="F150" s="281">
        <v>97.13333333333334</v>
      </c>
      <c r="G150" s="281">
        <v>94.216666666666683</v>
      </c>
      <c r="H150" s="281">
        <v>103.81666666666668</v>
      </c>
      <c r="I150" s="281">
        <v>106.73333333333333</v>
      </c>
      <c r="J150" s="281">
        <v>108.61666666666667</v>
      </c>
      <c r="K150" s="280">
        <v>104.85</v>
      </c>
      <c r="L150" s="280">
        <v>100.05</v>
      </c>
      <c r="M150" s="280">
        <v>9.9404500000000002</v>
      </c>
      <c r="N150" s="1"/>
      <c r="O150" s="1"/>
    </row>
    <row r="151" spans="1:15" ht="12.75" customHeight="1">
      <c r="A151" s="30">
        <v>141</v>
      </c>
      <c r="B151" s="290" t="s">
        <v>797</v>
      </c>
      <c r="C151" s="280">
        <v>44.5</v>
      </c>
      <c r="D151" s="281">
        <v>45.133333333333333</v>
      </c>
      <c r="E151" s="281">
        <v>43.616666666666667</v>
      </c>
      <c r="F151" s="281">
        <v>42.733333333333334</v>
      </c>
      <c r="G151" s="281">
        <v>41.216666666666669</v>
      </c>
      <c r="H151" s="281">
        <v>46.016666666666666</v>
      </c>
      <c r="I151" s="281">
        <v>47.533333333333331</v>
      </c>
      <c r="J151" s="281">
        <v>48.416666666666664</v>
      </c>
      <c r="K151" s="280">
        <v>46.65</v>
      </c>
      <c r="L151" s="280">
        <v>44.25</v>
      </c>
      <c r="M151" s="280">
        <v>22.789840000000002</v>
      </c>
      <c r="N151" s="1"/>
      <c r="O151" s="1"/>
    </row>
    <row r="152" spans="1:15" ht="12.75" customHeight="1">
      <c r="A152" s="30">
        <v>142</v>
      </c>
      <c r="B152" s="290" t="s">
        <v>350</v>
      </c>
      <c r="C152" s="280">
        <v>678.45</v>
      </c>
      <c r="D152" s="281">
        <v>678.69999999999993</v>
      </c>
      <c r="E152" s="281">
        <v>668.99999999999989</v>
      </c>
      <c r="F152" s="281">
        <v>659.55</v>
      </c>
      <c r="G152" s="281">
        <v>649.84999999999991</v>
      </c>
      <c r="H152" s="281">
        <v>688.14999999999986</v>
      </c>
      <c r="I152" s="281">
        <v>697.84999999999991</v>
      </c>
      <c r="J152" s="281">
        <v>707.29999999999984</v>
      </c>
      <c r="K152" s="280">
        <v>688.4</v>
      </c>
      <c r="L152" s="280">
        <v>669.25</v>
      </c>
      <c r="M152" s="280">
        <v>0.13113</v>
      </c>
      <c r="N152" s="1"/>
      <c r="O152" s="1"/>
    </row>
    <row r="153" spans="1:15" ht="12.75" customHeight="1">
      <c r="A153" s="30">
        <v>143</v>
      </c>
      <c r="B153" s="290" t="s">
        <v>100</v>
      </c>
      <c r="C153" s="280">
        <v>1733</v>
      </c>
      <c r="D153" s="281">
        <v>1729.1166666666668</v>
      </c>
      <c r="E153" s="281">
        <v>1716.4333333333336</v>
      </c>
      <c r="F153" s="281">
        <v>1699.8666666666668</v>
      </c>
      <c r="G153" s="281">
        <v>1687.1833333333336</v>
      </c>
      <c r="H153" s="281">
        <v>1745.6833333333336</v>
      </c>
      <c r="I153" s="281">
        <v>1758.366666666667</v>
      </c>
      <c r="J153" s="281">
        <v>1774.9333333333336</v>
      </c>
      <c r="K153" s="280">
        <v>1741.8</v>
      </c>
      <c r="L153" s="280">
        <v>1712.55</v>
      </c>
      <c r="M153" s="280">
        <v>3.8744299999999998</v>
      </c>
      <c r="N153" s="1"/>
      <c r="O153" s="1"/>
    </row>
    <row r="154" spans="1:15" ht="12.75" customHeight="1">
      <c r="A154" s="30">
        <v>144</v>
      </c>
      <c r="B154" s="290" t="s">
        <v>101</v>
      </c>
      <c r="C154" s="280">
        <v>158.5</v>
      </c>
      <c r="D154" s="281">
        <v>158.78333333333333</v>
      </c>
      <c r="E154" s="281">
        <v>155.91666666666666</v>
      </c>
      <c r="F154" s="281">
        <v>153.33333333333331</v>
      </c>
      <c r="G154" s="281">
        <v>150.46666666666664</v>
      </c>
      <c r="H154" s="281">
        <v>161.36666666666667</v>
      </c>
      <c r="I154" s="281">
        <v>164.23333333333335</v>
      </c>
      <c r="J154" s="281">
        <v>166.81666666666669</v>
      </c>
      <c r="K154" s="280">
        <v>161.65</v>
      </c>
      <c r="L154" s="280">
        <v>156.19999999999999</v>
      </c>
      <c r="M154" s="280">
        <v>105.15406</v>
      </c>
      <c r="N154" s="1"/>
      <c r="O154" s="1"/>
    </row>
    <row r="155" spans="1:15" ht="12.75" customHeight="1">
      <c r="A155" s="30">
        <v>145</v>
      </c>
      <c r="B155" s="290" t="s">
        <v>351</v>
      </c>
      <c r="C155" s="280">
        <v>253.5</v>
      </c>
      <c r="D155" s="281">
        <v>253.15</v>
      </c>
      <c r="E155" s="281">
        <v>251.4</v>
      </c>
      <c r="F155" s="281">
        <v>249.3</v>
      </c>
      <c r="G155" s="281">
        <v>247.55</v>
      </c>
      <c r="H155" s="281">
        <v>255.25</v>
      </c>
      <c r="I155" s="281">
        <v>257</v>
      </c>
      <c r="J155" s="281">
        <v>259.10000000000002</v>
      </c>
      <c r="K155" s="280">
        <v>254.9</v>
      </c>
      <c r="L155" s="280">
        <v>251.05</v>
      </c>
      <c r="M155" s="280">
        <v>0.51936000000000004</v>
      </c>
      <c r="N155" s="1"/>
      <c r="O155" s="1"/>
    </row>
    <row r="156" spans="1:15" ht="12.75" customHeight="1">
      <c r="A156" s="30">
        <v>146</v>
      </c>
      <c r="B156" s="290" t="s">
        <v>850</v>
      </c>
      <c r="C156" s="280">
        <v>1397.1</v>
      </c>
      <c r="D156" s="281">
        <v>1405.25</v>
      </c>
      <c r="E156" s="281">
        <v>1381.95</v>
      </c>
      <c r="F156" s="281">
        <v>1366.8</v>
      </c>
      <c r="G156" s="281">
        <v>1343.5</v>
      </c>
      <c r="H156" s="281">
        <v>1420.4</v>
      </c>
      <c r="I156" s="281">
        <v>1443.7000000000003</v>
      </c>
      <c r="J156" s="281">
        <v>1458.8500000000001</v>
      </c>
      <c r="K156" s="280">
        <v>1428.55</v>
      </c>
      <c r="L156" s="280">
        <v>1390.1</v>
      </c>
      <c r="M156" s="280">
        <v>5.4775999999999998</v>
      </c>
      <c r="N156" s="1"/>
      <c r="O156" s="1"/>
    </row>
    <row r="157" spans="1:15" ht="12.75" customHeight="1">
      <c r="A157" s="30">
        <v>147</v>
      </c>
      <c r="B157" s="290" t="s">
        <v>102</v>
      </c>
      <c r="C157" s="280">
        <v>106.65</v>
      </c>
      <c r="D157" s="281">
        <v>107.2</v>
      </c>
      <c r="E157" s="281">
        <v>105.95</v>
      </c>
      <c r="F157" s="281">
        <v>105.25</v>
      </c>
      <c r="G157" s="281">
        <v>104</v>
      </c>
      <c r="H157" s="281">
        <v>107.9</v>
      </c>
      <c r="I157" s="281">
        <v>109.15</v>
      </c>
      <c r="J157" s="281">
        <v>109.85000000000001</v>
      </c>
      <c r="K157" s="280">
        <v>108.45</v>
      </c>
      <c r="L157" s="280">
        <v>106.5</v>
      </c>
      <c r="M157" s="280">
        <v>79.256960000000007</v>
      </c>
      <c r="N157" s="1"/>
      <c r="O157" s="1"/>
    </row>
    <row r="158" spans="1:15" ht="12.75" customHeight="1">
      <c r="A158" s="30">
        <v>148</v>
      </c>
      <c r="B158" s="290" t="s">
        <v>798</v>
      </c>
      <c r="C158" s="280">
        <v>113.55</v>
      </c>
      <c r="D158" s="281">
        <v>111.5</v>
      </c>
      <c r="E158" s="281">
        <v>105.55</v>
      </c>
      <c r="F158" s="281">
        <v>97.55</v>
      </c>
      <c r="G158" s="281">
        <v>91.6</v>
      </c>
      <c r="H158" s="281">
        <v>119.5</v>
      </c>
      <c r="I158" s="281">
        <v>125.44999999999999</v>
      </c>
      <c r="J158" s="281">
        <v>133.44999999999999</v>
      </c>
      <c r="K158" s="280">
        <v>117.45</v>
      </c>
      <c r="L158" s="280">
        <v>103.5</v>
      </c>
      <c r="M158" s="280">
        <v>28.738060000000001</v>
      </c>
      <c r="N158" s="1"/>
      <c r="O158" s="1"/>
    </row>
    <row r="159" spans="1:15" ht="12.75" customHeight="1">
      <c r="A159" s="30">
        <v>149</v>
      </c>
      <c r="B159" s="290" t="s">
        <v>352</v>
      </c>
      <c r="C159" s="280">
        <v>5386.5</v>
      </c>
      <c r="D159" s="281">
        <v>5419.6166666666668</v>
      </c>
      <c r="E159" s="281">
        <v>5274.6333333333332</v>
      </c>
      <c r="F159" s="281">
        <v>5162.7666666666664</v>
      </c>
      <c r="G159" s="281">
        <v>5017.7833333333328</v>
      </c>
      <c r="H159" s="281">
        <v>5531.4833333333336</v>
      </c>
      <c r="I159" s="281">
        <v>5676.4666666666672</v>
      </c>
      <c r="J159" s="281">
        <v>5788.3333333333339</v>
      </c>
      <c r="K159" s="280">
        <v>5564.6</v>
      </c>
      <c r="L159" s="280">
        <v>5307.75</v>
      </c>
      <c r="M159" s="280">
        <v>0.55601</v>
      </c>
      <c r="N159" s="1"/>
      <c r="O159" s="1"/>
    </row>
    <row r="160" spans="1:15" ht="12.75" customHeight="1">
      <c r="A160" s="30">
        <v>150</v>
      </c>
      <c r="B160" s="290" t="s">
        <v>353</v>
      </c>
      <c r="C160" s="280">
        <v>424.55</v>
      </c>
      <c r="D160" s="281">
        <v>420.18333333333334</v>
      </c>
      <c r="E160" s="281">
        <v>409.36666666666667</v>
      </c>
      <c r="F160" s="281">
        <v>394.18333333333334</v>
      </c>
      <c r="G160" s="281">
        <v>383.36666666666667</v>
      </c>
      <c r="H160" s="281">
        <v>435.36666666666667</v>
      </c>
      <c r="I160" s="281">
        <v>446.18333333333339</v>
      </c>
      <c r="J160" s="281">
        <v>461.36666666666667</v>
      </c>
      <c r="K160" s="280">
        <v>431</v>
      </c>
      <c r="L160" s="280">
        <v>405</v>
      </c>
      <c r="M160" s="280">
        <v>17.083770000000001</v>
      </c>
      <c r="N160" s="1"/>
      <c r="O160" s="1"/>
    </row>
    <row r="161" spans="1:15" ht="12.75" customHeight="1">
      <c r="A161" s="30">
        <v>151</v>
      </c>
      <c r="B161" s="290" t="s">
        <v>354</v>
      </c>
      <c r="C161" s="280">
        <v>132.75</v>
      </c>
      <c r="D161" s="281">
        <v>132.79999999999998</v>
      </c>
      <c r="E161" s="281">
        <v>131.44999999999996</v>
      </c>
      <c r="F161" s="281">
        <v>130.14999999999998</v>
      </c>
      <c r="G161" s="281">
        <v>128.79999999999995</v>
      </c>
      <c r="H161" s="281">
        <v>134.09999999999997</v>
      </c>
      <c r="I161" s="281">
        <v>135.44999999999999</v>
      </c>
      <c r="J161" s="281">
        <v>136.74999999999997</v>
      </c>
      <c r="K161" s="280">
        <v>134.15</v>
      </c>
      <c r="L161" s="280">
        <v>131.5</v>
      </c>
      <c r="M161" s="280">
        <v>6.5619800000000001</v>
      </c>
      <c r="N161" s="1"/>
      <c r="O161" s="1"/>
    </row>
    <row r="162" spans="1:15" ht="12.75" customHeight="1">
      <c r="A162" s="30">
        <v>152</v>
      </c>
      <c r="B162" s="290" t="s">
        <v>355</v>
      </c>
      <c r="C162" s="280">
        <v>111.55</v>
      </c>
      <c r="D162" s="281">
        <v>111.55</v>
      </c>
      <c r="E162" s="281">
        <v>109.69999999999999</v>
      </c>
      <c r="F162" s="281">
        <v>107.85</v>
      </c>
      <c r="G162" s="281">
        <v>105.99999999999999</v>
      </c>
      <c r="H162" s="281">
        <v>113.39999999999999</v>
      </c>
      <c r="I162" s="281">
        <v>115.24999999999999</v>
      </c>
      <c r="J162" s="281">
        <v>117.1</v>
      </c>
      <c r="K162" s="280">
        <v>113.4</v>
      </c>
      <c r="L162" s="280">
        <v>109.7</v>
      </c>
      <c r="M162" s="280">
        <v>45.921930000000003</v>
      </c>
      <c r="N162" s="1"/>
      <c r="O162" s="1"/>
    </row>
    <row r="163" spans="1:15" ht="12.75" customHeight="1">
      <c r="A163" s="30">
        <v>153</v>
      </c>
      <c r="B163" s="290" t="s">
        <v>255</v>
      </c>
      <c r="C163" s="280">
        <v>278.45</v>
      </c>
      <c r="D163" s="281">
        <v>275.38333333333333</v>
      </c>
      <c r="E163" s="281">
        <v>271.06666666666666</v>
      </c>
      <c r="F163" s="281">
        <v>263.68333333333334</v>
      </c>
      <c r="G163" s="281">
        <v>259.36666666666667</v>
      </c>
      <c r="H163" s="281">
        <v>282.76666666666665</v>
      </c>
      <c r="I163" s="281">
        <v>287.08333333333326</v>
      </c>
      <c r="J163" s="281">
        <v>294.46666666666664</v>
      </c>
      <c r="K163" s="280">
        <v>279.7</v>
      </c>
      <c r="L163" s="280">
        <v>268</v>
      </c>
      <c r="M163" s="280">
        <v>10.046709999999999</v>
      </c>
      <c r="N163" s="1"/>
      <c r="O163" s="1"/>
    </row>
    <row r="164" spans="1:15" ht="12.75" customHeight="1">
      <c r="A164" s="30">
        <v>154</v>
      </c>
      <c r="B164" s="290" t="s">
        <v>862</v>
      </c>
      <c r="C164" s="280">
        <v>1314.25</v>
      </c>
      <c r="D164" s="281">
        <v>1314.3833333333334</v>
      </c>
      <c r="E164" s="281">
        <v>1282.7666666666669</v>
      </c>
      <c r="F164" s="281">
        <v>1251.2833333333335</v>
      </c>
      <c r="G164" s="281">
        <v>1219.666666666667</v>
      </c>
      <c r="H164" s="281">
        <v>1345.8666666666668</v>
      </c>
      <c r="I164" s="281">
        <v>1377.4833333333331</v>
      </c>
      <c r="J164" s="281">
        <v>1408.9666666666667</v>
      </c>
      <c r="K164" s="280">
        <v>1346</v>
      </c>
      <c r="L164" s="280">
        <v>1282.9000000000001</v>
      </c>
      <c r="M164" s="280">
        <v>0.40089000000000002</v>
      </c>
      <c r="N164" s="1"/>
      <c r="O164" s="1"/>
    </row>
    <row r="165" spans="1:15" ht="12.75" customHeight="1">
      <c r="A165" s="30">
        <v>155</v>
      </c>
      <c r="B165" s="290" t="s">
        <v>103</v>
      </c>
      <c r="C165" s="280">
        <v>146.6</v>
      </c>
      <c r="D165" s="281">
        <v>146.85</v>
      </c>
      <c r="E165" s="281">
        <v>145.85</v>
      </c>
      <c r="F165" s="281">
        <v>145.1</v>
      </c>
      <c r="G165" s="281">
        <v>144.1</v>
      </c>
      <c r="H165" s="281">
        <v>147.6</v>
      </c>
      <c r="I165" s="281">
        <v>148.6</v>
      </c>
      <c r="J165" s="281">
        <v>149.35</v>
      </c>
      <c r="K165" s="280">
        <v>147.85</v>
      </c>
      <c r="L165" s="280">
        <v>146.1</v>
      </c>
      <c r="M165" s="280">
        <v>46.76585</v>
      </c>
      <c r="N165" s="1"/>
      <c r="O165" s="1"/>
    </row>
    <row r="166" spans="1:15" ht="12.75" customHeight="1">
      <c r="A166" s="30">
        <v>156</v>
      </c>
      <c r="B166" s="290" t="s">
        <v>357</v>
      </c>
      <c r="C166" s="280">
        <v>1599.4</v>
      </c>
      <c r="D166" s="281">
        <v>1550.8000000000002</v>
      </c>
      <c r="E166" s="281">
        <v>1489.6500000000003</v>
      </c>
      <c r="F166" s="281">
        <v>1379.9</v>
      </c>
      <c r="G166" s="281">
        <v>1318.7500000000002</v>
      </c>
      <c r="H166" s="281">
        <v>1660.5500000000004</v>
      </c>
      <c r="I166" s="281">
        <v>1721.7</v>
      </c>
      <c r="J166" s="281">
        <v>1831.4500000000005</v>
      </c>
      <c r="K166" s="280">
        <v>1611.95</v>
      </c>
      <c r="L166" s="280">
        <v>1441.05</v>
      </c>
      <c r="M166" s="280">
        <v>15.946580000000001</v>
      </c>
      <c r="N166" s="1"/>
      <c r="O166" s="1"/>
    </row>
    <row r="167" spans="1:15" ht="12.75" customHeight="1">
      <c r="A167" s="30">
        <v>157</v>
      </c>
      <c r="B167" s="290" t="s">
        <v>106</v>
      </c>
      <c r="C167" s="280">
        <v>37.5</v>
      </c>
      <c r="D167" s="281">
        <v>37.050000000000004</v>
      </c>
      <c r="E167" s="281">
        <v>36.050000000000011</v>
      </c>
      <c r="F167" s="281">
        <v>34.600000000000009</v>
      </c>
      <c r="G167" s="281">
        <v>33.600000000000016</v>
      </c>
      <c r="H167" s="281">
        <v>38.500000000000007</v>
      </c>
      <c r="I167" s="281">
        <v>39.499999999999993</v>
      </c>
      <c r="J167" s="281">
        <v>40.950000000000003</v>
      </c>
      <c r="K167" s="280">
        <v>38.049999999999997</v>
      </c>
      <c r="L167" s="280">
        <v>35.6</v>
      </c>
      <c r="M167" s="280">
        <v>202.97668999999999</v>
      </c>
      <c r="N167" s="1"/>
      <c r="O167" s="1"/>
    </row>
    <row r="168" spans="1:15" ht="12.75" customHeight="1">
      <c r="A168" s="30">
        <v>158</v>
      </c>
      <c r="B168" s="290" t="s">
        <v>358</v>
      </c>
      <c r="C168" s="280">
        <v>3082.15</v>
      </c>
      <c r="D168" s="281">
        <v>3073.4166666666665</v>
      </c>
      <c r="E168" s="281">
        <v>3048.7333333333331</v>
      </c>
      <c r="F168" s="281">
        <v>3015.3166666666666</v>
      </c>
      <c r="G168" s="281">
        <v>2990.6333333333332</v>
      </c>
      <c r="H168" s="281">
        <v>3106.833333333333</v>
      </c>
      <c r="I168" s="281">
        <v>3131.5166666666664</v>
      </c>
      <c r="J168" s="281">
        <v>3164.9333333333329</v>
      </c>
      <c r="K168" s="280">
        <v>3098.1</v>
      </c>
      <c r="L168" s="280">
        <v>3040</v>
      </c>
      <c r="M168" s="280">
        <v>0.34138000000000002</v>
      </c>
      <c r="N168" s="1"/>
      <c r="O168" s="1"/>
    </row>
    <row r="169" spans="1:15" ht="12.75" customHeight="1">
      <c r="A169" s="30">
        <v>159</v>
      </c>
      <c r="B169" s="290" t="s">
        <v>359</v>
      </c>
      <c r="C169" s="280">
        <v>3298.7</v>
      </c>
      <c r="D169" s="281">
        <v>3286.4</v>
      </c>
      <c r="E169" s="281">
        <v>3237.8500000000004</v>
      </c>
      <c r="F169" s="281">
        <v>3177.0000000000005</v>
      </c>
      <c r="G169" s="281">
        <v>3128.4500000000007</v>
      </c>
      <c r="H169" s="281">
        <v>3347.25</v>
      </c>
      <c r="I169" s="281">
        <v>3395.8</v>
      </c>
      <c r="J169" s="281">
        <v>3456.6499999999996</v>
      </c>
      <c r="K169" s="280">
        <v>3334.95</v>
      </c>
      <c r="L169" s="280">
        <v>3225.55</v>
      </c>
      <c r="M169" s="280">
        <v>0.12540999999999999</v>
      </c>
      <c r="N169" s="1"/>
      <c r="O169" s="1"/>
    </row>
    <row r="170" spans="1:15" ht="12.75" customHeight="1">
      <c r="A170" s="30">
        <v>160</v>
      </c>
      <c r="B170" s="290" t="s">
        <v>360</v>
      </c>
      <c r="C170" s="280">
        <v>116.3</v>
      </c>
      <c r="D170" s="281">
        <v>116.34999999999998</v>
      </c>
      <c r="E170" s="281">
        <v>115.29999999999995</v>
      </c>
      <c r="F170" s="281">
        <v>114.29999999999997</v>
      </c>
      <c r="G170" s="281">
        <v>113.24999999999994</v>
      </c>
      <c r="H170" s="281">
        <v>117.34999999999997</v>
      </c>
      <c r="I170" s="281">
        <v>118.4</v>
      </c>
      <c r="J170" s="281">
        <v>119.39999999999998</v>
      </c>
      <c r="K170" s="280">
        <v>117.4</v>
      </c>
      <c r="L170" s="280">
        <v>115.35</v>
      </c>
      <c r="M170" s="280">
        <v>1.7251000000000001</v>
      </c>
      <c r="N170" s="1"/>
      <c r="O170" s="1"/>
    </row>
    <row r="171" spans="1:15" ht="12.75" customHeight="1">
      <c r="A171" s="30">
        <v>161</v>
      </c>
      <c r="B171" s="290" t="s">
        <v>256</v>
      </c>
      <c r="C171" s="280">
        <v>2260.5500000000002</v>
      </c>
      <c r="D171" s="281">
        <v>2275.0166666666669</v>
      </c>
      <c r="E171" s="281">
        <v>2238.0333333333338</v>
      </c>
      <c r="F171" s="281">
        <v>2215.5166666666669</v>
      </c>
      <c r="G171" s="281">
        <v>2178.5333333333338</v>
      </c>
      <c r="H171" s="281">
        <v>2297.5333333333338</v>
      </c>
      <c r="I171" s="281">
        <v>2334.5166666666664</v>
      </c>
      <c r="J171" s="281">
        <v>2357.0333333333338</v>
      </c>
      <c r="K171" s="280">
        <v>2312</v>
      </c>
      <c r="L171" s="280">
        <v>2252.5</v>
      </c>
      <c r="M171" s="280">
        <v>2.9330599999999998</v>
      </c>
      <c r="N171" s="1"/>
      <c r="O171" s="1"/>
    </row>
    <row r="172" spans="1:15" ht="12.75" customHeight="1">
      <c r="A172" s="30">
        <v>162</v>
      </c>
      <c r="B172" s="290" t="s">
        <v>361</v>
      </c>
      <c r="C172" s="280">
        <v>1406.3</v>
      </c>
      <c r="D172" s="281">
        <v>1409.8999999999999</v>
      </c>
      <c r="E172" s="281">
        <v>1396.3999999999996</v>
      </c>
      <c r="F172" s="281">
        <v>1386.4999999999998</v>
      </c>
      <c r="G172" s="281">
        <v>1372.9999999999995</v>
      </c>
      <c r="H172" s="281">
        <v>1419.7999999999997</v>
      </c>
      <c r="I172" s="281">
        <v>1433.3000000000002</v>
      </c>
      <c r="J172" s="281">
        <v>1443.1999999999998</v>
      </c>
      <c r="K172" s="280">
        <v>1423.4</v>
      </c>
      <c r="L172" s="280">
        <v>1400</v>
      </c>
      <c r="M172" s="280">
        <v>0.73306000000000004</v>
      </c>
      <c r="N172" s="1"/>
      <c r="O172" s="1"/>
    </row>
    <row r="173" spans="1:15" ht="12.75" customHeight="1">
      <c r="A173" s="30">
        <v>163</v>
      </c>
      <c r="B173" s="290" t="s">
        <v>863</v>
      </c>
      <c r="C173" s="280">
        <v>463.9</v>
      </c>
      <c r="D173" s="281">
        <v>464.41666666666669</v>
      </c>
      <c r="E173" s="281">
        <v>460.73333333333335</v>
      </c>
      <c r="F173" s="281">
        <v>457.56666666666666</v>
      </c>
      <c r="G173" s="281">
        <v>453.88333333333333</v>
      </c>
      <c r="H173" s="281">
        <v>467.58333333333337</v>
      </c>
      <c r="I173" s="281">
        <v>471.26666666666665</v>
      </c>
      <c r="J173" s="281">
        <v>474.43333333333339</v>
      </c>
      <c r="K173" s="280">
        <v>468.1</v>
      </c>
      <c r="L173" s="280">
        <v>461.25</v>
      </c>
      <c r="M173" s="280">
        <v>0.52012000000000003</v>
      </c>
      <c r="N173" s="1"/>
      <c r="O173" s="1"/>
    </row>
    <row r="174" spans="1:15" ht="12.75" customHeight="1">
      <c r="A174" s="30">
        <v>164</v>
      </c>
      <c r="B174" s="290" t="s">
        <v>104</v>
      </c>
      <c r="C174" s="280">
        <v>380.85</v>
      </c>
      <c r="D174" s="281">
        <v>379.9666666666667</v>
      </c>
      <c r="E174" s="281">
        <v>375.93333333333339</v>
      </c>
      <c r="F174" s="281">
        <v>371.01666666666671</v>
      </c>
      <c r="G174" s="281">
        <v>366.98333333333341</v>
      </c>
      <c r="H174" s="281">
        <v>384.88333333333338</v>
      </c>
      <c r="I174" s="281">
        <v>388.91666666666669</v>
      </c>
      <c r="J174" s="281">
        <v>393.83333333333337</v>
      </c>
      <c r="K174" s="280">
        <v>384</v>
      </c>
      <c r="L174" s="280">
        <v>375.05</v>
      </c>
      <c r="M174" s="280">
        <v>11.010999999999999</v>
      </c>
      <c r="N174" s="1"/>
      <c r="O174" s="1"/>
    </row>
    <row r="175" spans="1:15" ht="12.75" customHeight="1">
      <c r="A175" s="30">
        <v>165</v>
      </c>
      <c r="B175" s="290" t="s">
        <v>864</v>
      </c>
      <c r="C175" s="280">
        <v>1050.25</v>
      </c>
      <c r="D175" s="281">
        <v>1039.25</v>
      </c>
      <c r="E175" s="281">
        <v>1018.5</v>
      </c>
      <c r="F175" s="281">
        <v>986.75</v>
      </c>
      <c r="G175" s="281">
        <v>966</v>
      </c>
      <c r="H175" s="281">
        <v>1071</v>
      </c>
      <c r="I175" s="281">
        <v>1091.75</v>
      </c>
      <c r="J175" s="281">
        <v>1123.5</v>
      </c>
      <c r="K175" s="280">
        <v>1060</v>
      </c>
      <c r="L175" s="280">
        <v>1007.5</v>
      </c>
      <c r="M175" s="280">
        <v>0.66435</v>
      </c>
      <c r="N175" s="1"/>
      <c r="O175" s="1"/>
    </row>
    <row r="176" spans="1:15" ht="12.75" customHeight="1">
      <c r="A176" s="30">
        <v>166</v>
      </c>
      <c r="B176" s="290" t="s">
        <v>362</v>
      </c>
      <c r="C176" s="280">
        <v>1140.95</v>
      </c>
      <c r="D176" s="281">
        <v>1130.3166666666666</v>
      </c>
      <c r="E176" s="281">
        <v>1111.6333333333332</v>
      </c>
      <c r="F176" s="281">
        <v>1082.3166666666666</v>
      </c>
      <c r="G176" s="281">
        <v>1063.6333333333332</v>
      </c>
      <c r="H176" s="281">
        <v>1159.6333333333332</v>
      </c>
      <c r="I176" s="281">
        <v>1178.3166666666666</v>
      </c>
      <c r="J176" s="281">
        <v>1207.6333333333332</v>
      </c>
      <c r="K176" s="280">
        <v>1149</v>
      </c>
      <c r="L176" s="280">
        <v>1101</v>
      </c>
      <c r="M176" s="280">
        <v>0.38750000000000001</v>
      </c>
      <c r="N176" s="1"/>
      <c r="O176" s="1"/>
    </row>
    <row r="177" spans="1:15" ht="12.75" customHeight="1">
      <c r="A177" s="30">
        <v>167</v>
      </c>
      <c r="B177" s="290" t="s">
        <v>257</v>
      </c>
      <c r="C177" s="280">
        <v>509.15</v>
      </c>
      <c r="D177" s="281">
        <v>508.2833333333333</v>
      </c>
      <c r="E177" s="281">
        <v>505.11666666666662</v>
      </c>
      <c r="F177" s="281">
        <v>501.08333333333331</v>
      </c>
      <c r="G177" s="281">
        <v>497.91666666666663</v>
      </c>
      <c r="H177" s="281">
        <v>512.31666666666661</v>
      </c>
      <c r="I177" s="281">
        <v>515.48333333333335</v>
      </c>
      <c r="J177" s="281">
        <v>519.51666666666665</v>
      </c>
      <c r="K177" s="280">
        <v>511.45</v>
      </c>
      <c r="L177" s="280">
        <v>504.25</v>
      </c>
      <c r="M177" s="280">
        <v>0.62139999999999995</v>
      </c>
      <c r="N177" s="1"/>
      <c r="O177" s="1"/>
    </row>
    <row r="178" spans="1:15" ht="12.75" customHeight="1">
      <c r="A178" s="30">
        <v>168</v>
      </c>
      <c r="B178" s="290" t="s">
        <v>107</v>
      </c>
      <c r="C178" s="280">
        <v>853.75</v>
      </c>
      <c r="D178" s="281">
        <v>855.13333333333333</v>
      </c>
      <c r="E178" s="281">
        <v>848.26666666666665</v>
      </c>
      <c r="F178" s="281">
        <v>842.7833333333333</v>
      </c>
      <c r="G178" s="281">
        <v>835.91666666666663</v>
      </c>
      <c r="H178" s="281">
        <v>860.61666666666667</v>
      </c>
      <c r="I178" s="281">
        <v>867.48333333333323</v>
      </c>
      <c r="J178" s="281">
        <v>872.9666666666667</v>
      </c>
      <c r="K178" s="280">
        <v>862</v>
      </c>
      <c r="L178" s="280">
        <v>849.65</v>
      </c>
      <c r="M178" s="280">
        <v>7.8416499999999996</v>
      </c>
      <c r="N178" s="1"/>
      <c r="O178" s="1"/>
    </row>
    <row r="179" spans="1:15" ht="12.75" customHeight="1">
      <c r="A179" s="30">
        <v>169</v>
      </c>
      <c r="B179" s="290" t="s">
        <v>258</v>
      </c>
      <c r="C179" s="280">
        <v>444.45</v>
      </c>
      <c r="D179" s="281">
        <v>447.41666666666669</v>
      </c>
      <c r="E179" s="281">
        <v>439.88333333333338</v>
      </c>
      <c r="F179" s="281">
        <v>435.31666666666672</v>
      </c>
      <c r="G179" s="281">
        <v>427.78333333333342</v>
      </c>
      <c r="H179" s="281">
        <v>451.98333333333335</v>
      </c>
      <c r="I179" s="281">
        <v>459.51666666666665</v>
      </c>
      <c r="J179" s="281">
        <v>464.08333333333331</v>
      </c>
      <c r="K179" s="280">
        <v>454.95</v>
      </c>
      <c r="L179" s="280">
        <v>442.85</v>
      </c>
      <c r="M179" s="280">
        <v>0.79695000000000005</v>
      </c>
      <c r="N179" s="1"/>
      <c r="O179" s="1"/>
    </row>
    <row r="180" spans="1:15" ht="12.75" customHeight="1">
      <c r="A180" s="30">
        <v>170</v>
      </c>
      <c r="B180" s="290" t="s">
        <v>108</v>
      </c>
      <c r="C180" s="280">
        <v>1507.6</v>
      </c>
      <c r="D180" s="281">
        <v>1497.5333333333335</v>
      </c>
      <c r="E180" s="281">
        <v>1480.0666666666671</v>
      </c>
      <c r="F180" s="281">
        <v>1452.5333333333335</v>
      </c>
      <c r="G180" s="281">
        <v>1435.0666666666671</v>
      </c>
      <c r="H180" s="281">
        <v>1525.0666666666671</v>
      </c>
      <c r="I180" s="281">
        <v>1542.5333333333338</v>
      </c>
      <c r="J180" s="281">
        <v>1570.0666666666671</v>
      </c>
      <c r="K180" s="280">
        <v>1515</v>
      </c>
      <c r="L180" s="280">
        <v>1470</v>
      </c>
      <c r="M180" s="280">
        <v>7.6801000000000004</v>
      </c>
      <c r="N180" s="1"/>
      <c r="O180" s="1"/>
    </row>
    <row r="181" spans="1:15" ht="12.75" customHeight="1">
      <c r="A181" s="30">
        <v>171</v>
      </c>
      <c r="B181" s="290" t="s">
        <v>109</v>
      </c>
      <c r="C181" s="280">
        <v>299.64999999999998</v>
      </c>
      <c r="D181" s="281">
        <v>302.78333333333336</v>
      </c>
      <c r="E181" s="281">
        <v>293.76666666666671</v>
      </c>
      <c r="F181" s="281">
        <v>287.88333333333333</v>
      </c>
      <c r="G181" s="281">
        <v>278.86666666666667</v>
      </c>
      <c r="H181" s="281">
        <v>308.66666666666674</v>
      </c>
      <c r="I181" s="281">
        <v>317.68333333333339</v>
      </c>
      <c r="J181" s="281">
        <v>323.56666666666678</v>
      </c>
      <c r="K181" s="280">
        <v>311.8</v>
      </c>
      <c r="L181" s="280">
        <v>296.89999999999998</v>
      </c>
      <c r="M181" s="280">
        <v>33.610799999999998</v>
      </c>
      <c r="N181" s="1"/>
      <c r="O181" s="1"/>
    </row>
    <row r="182" spans="1:15" ht="12.75" customHeight="1">
      <c r="A182" s="30">
        <v>172</v>
      </c>
      <c r="B182" s="290" t="s">
        <v>363</v>
      </c>
      <c r="C182" s="280">
        <v>426.2</v>
      </c>
      <c r="D182" s="281">
        <v>421.16666666666669</v>
      </c>
      <c r="E182" s="281">
        <v>413.33333333333337</v>
      </c>
      <c r="F182" s="281">
        <v>400.4666666666667</v>
      </c>
      <c r="G182" s="281">
        <v>392.63333333333338</v>
      </c>
      <c r="H182" s="281">
        <v>434.03333333333336</v>
      </c>
      <c r="I182" s="281">
        <v>441.86666666666673</v>
      </c>
      <c r="J182" s="281">
        <v>454.73333333333335</v>
      </c>
      <c r="K182" s="280">
        <v>429</v>
      </c>
      <c r="L182" s="280">
        <v>408.3</v>
      </c>
      <c r="M182" s="280">
        <v>24.254100000000001</v>
      </c>
      <c r="N182" s="1"/>
      <c r="O182" s="1"/>
    </row>
    <row r="183" spans="1:15" ht="12.75" customHeight="1">
      <c r="A183" s="30">
        <v>173</v>
      </c>
      <c r="B183" s="290" t="s">
        <v>110</v>
      </c>
      <c r="C183" s="280">
        <v>1573</v>
      </c>
      <c r="D183" s="281">
        <v>1571.9333333333332</v>
      </c>
      <c r="E183" s="281">
        <v>1556.1666666666663</v>
      </c>
      <c r="F183" s="281">
        <v>1539.333333333333</v>
      </c>
      <c r="G183" s="281">
        <v>1523.5666666666662</v>
      </c>
      <c r="H183" s="281">
        <v>1588.7666666666664</v>
      </c>
      <c r="I183" s="281">
        <v>1604.5333333333333</v>
      </c>
      <c r="J183" s="281">
        <v>1621.3666666666666</v>
      </c>
      <c r="K183" s="280">
        <v>1587.7</v>
      </c>
      <c r="L183" s="280">
        <v>1555.1</v>
      </c>
      <c r="M183" s="280">
        <v>8.0150900000000007</v>
      </c>
      <c r="N183" s="1"/>
      <c r="O183" s="1"/>
    </row>
    <row r="184" spans="1:15" ht="12.75" customHeight="1">
      <c r="A184" s="30">
        <v>174</v>
      </c>
      <c r="B184" s="290" t="s">
        <v>364</v>
      </c>
      <c r="C184" s="280">
        <v>474.2</v>
      </c>
      <c r="D184" s="281">
        <v>471.56666666666666</v>
      </c>
      <c r="E184" s="281">
        <v>456.13333333333333</v>
      </c>
      <c r="F184" s="281">
        <v>438.06666666666666</v>
      </c>
      <c r="G184" s="281">
        <v>422.63333333333333</v>
      </c>
      <c r="H184" s="281">
        <v>489.63333333333333</v>
      </c>
      <c r="I184" s="281">
        <v>505.06666666666661</v>
      </c>
      <c r="J184" s="281">
        <v>523.13333333333333</v>
      </c>
      <c r="K184" s="280">
        <v>487</v>
      </c>
      <c r="L184" s="280">
        <v>453.5</v>
      </c>
      <c r="M184" s="280">
        <v>15.41874</v>
      </c>
      <c r="N184" s="1"/>
      <c r="O184" s="1"/>
    </row>
    <row r="185" spans="1:15" ht="12.75" customHeight="1">
      <c r="A185" s="30">
        <v>175</v>
      </c>
      <c r="B185" s="290" t="s">
        <v>366</v>
      </c>
      <c r="C185" s="280">
        <v>1756.9</v>
      </c>
      <c r="D185" s="281">
        <v>1758.7</v>
      </c>
      <c r="E185" s="281">
        <v>1718.8000000000002</v>
      </c>
      <c r="F185" s="281">
        <v>1680.7</v>
      </c>
      <c r="G185" s="281">
        <v>1640.8000000000002</v>
      </c>
      <c r="H185" s="281">
        <v>1796.8000000000002</v>
      </c>
      <c r="I185" s="281">
        <v>1836.7000000000003</v>
      </c>
      <c r="J185" s="281">
        <v>1874.8000000000002</v>
      </c>
      <c r="K185" s="280">
        <v>1798.6</v>
      </c>
      <c r="L185" s="280">
        <v>1720.6</v>
      </c>
      <c r="M185" s="280">
        <v>1.6936</v>
      </c>
      <c r="N185" s="1"/>
      <c r="O185" s="1"/>
    </row>
    <row r="186" spans="1:15" ht="12.75" customHeight="1">
      <c r="A186" s="30">
        <v>176</v>
      </c>
      <c r="B186" s="290" t="s">
        <v>367</v>
      </c>
      <c r="C186" s="280">
        <v>752.6</v>
      </c>
      <c r="D186" s="281">
        <v>753.35</v>
      </c>
      <c r="E186" s="281">
        <v>747.2</v>
      </c>
      <c r="F186" s="281">
        <v>741.80000000000007</v>
      </c>
      <c r="G186" s="281">
        <v>735.65000000000009</v>
      </c>
      <c r="H186" s="281">
        <v>758.75</v>
      </c>
      <c r="I186" s="281">
        <v>764.89999999999986</v>
      </c>
      <c r="J186" s="281">
        <v>770.3</v>
      </c>
      <c r="K186" s="280">
        <v>759.5</v>
      </c>
      <c r="L186" s="280">
        <v>747.95</v>
      </c>
      <c r="M186" s="280">
        <v>3.4203700000000001</v>
      </c>
      <c r="N186" s="1"/>
      <c r="O186" s="1"/>
    </row>
    <row r="187" spans="1:15" ht="12.75" customHeight="1">
      <c r="A187" s="30">
        <v>177</v>
      </c>
      <c r="B187" s="290" t="s">
        <v>368</v>
      </c>
      <c r="C187" s="280">
        <v>302.75</v>
      </c>
      <c r="D187" s="281">
        <v>302.58333333333331</v>
      </c>
      <c r="E187" s="281">
        <v>299.51666666666665</v>
      </c>
      <c r="F187" s="281">
        <v>296.28333333333336</v>
      </c>
      <c r="G187" s="281">
        <v>293.2166666666667</v>
      </c>
      <c r="H187" s="281">
        <v>305.81666666666661</v>
      </c>
      <c r="I187" s="281">
        <v>308.88333333333333</v>
      </c>
      <c r="J187" s="281">
        <v>312.11666666666656</v>
      </c>
      <c r="K187" s="280">
        <v>305.64999999999998</v>
      </c>
      <c r="L187" s="280">
        <v>299.35000000000002</v>
      </c>
      <c r="M187" s="280">
        <v>1.53721</v>
      </c>
      <c r="N187" s="1"/>
      <c r="O187" s="1"/>
    </row>
    <row r="188" spans="1:15" ht="12.75" customHeight="1">
      <c r="A188" s="30">
        <v>178</v>
      </c>
      <c r="B188" s="290" t="s">
        <v>369</v>
      </c>
      <c r="C188" s="280">
        <v>3343.35</v>
      </c>
      <c r="D188" s="281">
        <v>3321.5</v>
      </c>
      <c r="E188" s="281">
        <v>3293</v>
      </c>
      <c r="F188" s="281">
        <v>3242.65</v>
      </c>
      <c r="G188" s="281">
        <v>3214.15</v>
      </c>
      <c r="H188" s="281">
        <v>3371.85</v>
      </c>
      <c r="I188" s="281">
        <v>3400.35</v>
      </c>
      <c r="J188" s="281">
        <v>3450.7</v>
      </c>
      <c r="K188" s="280">
        <v>3350</v>
      </c>
      <c r="L188" s="280">
        <v>3271.15</v>
      </c>
      <c r="M188" s="280">
        <v>1.5238700000000001</v>
      </c>
      <c r="N188" s="1"/>
      <c r="O188" s="1"/>
    </row>
    <row r="189" spans="1:15" ht="12.75" customHeight="1">
      <c r="A189" s="30">
        <v>179</v>
      </c>
      <c r="B189" s="290" t="s">
        <v>111</v>
      </c>
      <c r="C189" s="280">
        <v>445.15</v>
      </c>
      <c r="D189" s="281">
        <v>447.8</v>
      </c>
      <c r="E189" s="281">
        <v>440.8</v>
      </c>
      <c r="F189" s="281">
        <v>436.45</v>
      </c>
      <c r="G189" s="281">
        <v>429.45</v>
      </c>
      <c r="H189" s="281">
        <v>452.15000000000003</v>
      </c>
      <c r="I189" s="281">
        <v>459.15000000000003</v>
      </c>
      <c r="J189" s="281">
        <v>463.50000000000006</v>
      </c>
      <c r="K189" s="280">
        <v>454.8</v>
      </c>
      <c r="L189" s="280">
        <v>443.45</v>
      </c>
      <c r="M189" s="280">
        <v>8.2821400000000001</v>
      </c>
      <c r="N189" s="1"/>
      <c r="O189" s="1"/>
    </row>
    <row r="190" spans="1:15" ht="12.75" customHeight="1">
      <c r="A190" s="30">
        <v>180</v>
      </c>
      <c r="B190" s="290" t="s">
        <v>370</v>
      </c>
      <c r="C190" s="280">
        <v>721.8</v>
      </c>
      <c r="D190" s="281">
        <v>721.98333333333323</v>
      </c>
      <c r="E190" s="281">
        <v>713.41666666666652</v>
      </c>
      <c r="F190" s="281">
        <v>705.0333333333333</v>
      </c>
      <c r="G190" s="281">
        <v>696.46666666666658</v>
      </c>
      <c r="H190" s="281">
        <v>730.36666666666645</v>
      </c>
      <c r="I190" s="281">
        <v>738.93333333333328</v>
      </c>
      <c r="J190" s="281">
        <v>747.31666666666638</v>
      </c>
      <c r="K190" s="280">
        <v>730.55</v>
      </c>
      <c r="L190" s="280">
        <v>713.6</v>
      </c>
      <c r="M190" s="280">
        <v>21.75704</v>
      </c>
      <c r="N190" s="1"/>
      <c r="O190" s="1"/>
    </row>
    <row r="191" spans="1:15" ht="12.75" customHeight="1">
      <c r="A191" s="30">
        <v>181</v>
      </c>
      <c r="B191" s="290" t="s">
        <v>371</v>
      </c>
      <c r="C191" s="280">
        <v>78.05</v>
      </c>
      <c r="D191" s="281">
        <v>78.216666666666669</v>
      </c>
      <c r="E191" s="281">
        <v>77.433333333333337</v>
      </c>
      <c r="F191" s="281">
        <v>76.816666666666663</v>
      </c>
      <c r="G191" s="281">
        <v>76.033333333333331</v>
      </c>
      <c r="H191" s="281">
        <v>78.833333333333343</v>
      </c>
      <c r="I191" s="281">
        <v>79.616666666666674</v>
      </c>
      <c r="J191" s="281">
        <v>80.233333333333348</v>
      </c>
      <c r="K191" s="280">
        <v>79</v>
      </c>
      <c r="L191" s="280">
        <v>77.599999999999994</v>
      </c>
      <c r="M191" s="280">
        <v>4.2441300000000002</v>
      </c>
      <c r="N191" s="1"/>
      <c r="O191" s="1"/>
    </row>
    <row r="192" spans="1:15" ht="12.75" customHeight="1">
      <c r="A192" s="30">
        <v>182</v>
      </c>
      <c r="B192" s="290" t="s">
        <v>372</v>
      </c>
      <c r="C192" s="280">
        <v>158</v>
      </c>
      <c r="D192" s="281">
        <v>159.41666666666666</v>
      </c>
      <c r="E192" s="281">
        <v>155.58333333333331</v>
      </c>
      <c r="F192" s="281">
        <v>153.16666666666666</v>
      </c>
      <c r="G192" s="281">
        <v>149.33333333333331</v>
      </c>
      <c r="H192" s="281">
        <v>161.83333333333331</v>
      </c>
      <c r="I192" s="281">
        <v>165.66666666666663</v>
      </c>
      <c r="J192" s="281">
        <v>168.08333333333331</v>
      </c>
      <c r="K192" s="280">
        <v>163.25</v>
      </c>
      <c r="L192" s="280">
        <v>157</v>
      </c>
      <c r="M192" s="280">
        <v>40.081159999999997</v>
      </c>
      <c r="N192" s="1"/>
      <c r="O192" s="1"/>
    </row>
    <row r="193" spans="1:15" ht="12.75" customHeight="1">
      <c r="A193" s="30">
        <v>183</v>
      </c>
      <c r="B193" s="290" t="s">
        <v>259</v>
      </c>
      <c r="C193" s="280">
        <v>232.4</v>
      </c>
      <c r="D193" s="281">
        <v>232.30000000000004</v>
      </c>
      <c r="E193" s="281">
        <v>230.80000000000007</v>
      </c>
      <c r="F193" s="281">
        <v>229.20000000000002</v>
      </c>
      <c r="G193" s="281">
        <v>227.70000000000005</v>
      </c>
      <c r="H193" s="281">
        <v>233.90000000000009</v>
      </c>
      <c r="I193" s="281">
        <v>235.40000000000003</v>
      </c>
      <c r="J193" s="281">
        <v>237.00000000000011</v>
      </c>
      <c r="K193" s="280">
        <v>233.8</v>
      </c>
      <c r="L193" s="280">
        <v>230.7</v>
      </c>
      <c r="M193" s="280">
        <v>4.1230900000000004</v>
      </c>
      <c r="N193" s="1"/>
      <c r="O193" s="1"/>
    </row>
    <row r="194" spans="1:15" ht="12.75" customHeight="1">
      <c r="A194" s="30">
        <v>184</v>
      </c>
      <c r="B194" s="290" t="s">
        <v>374</v>
      </c>
      <c r="C194" s="280">
        <v>1176.05</v>
      </c>
      <c r="D194" s="281">
        <v>1154.1166666666666</v>
      </c>
      <c r="E194" s="281">
        <v>1119.333333333333</v>
      </c>
      <c r="F194" s="281">
        <v>1062.6166666666666</v>
      </c>
      <c r="G194" s="281">
        <v>1027.833333333333</v>
      </c>
      <c r="H194" s="281">
        <v>1210.833333333333</v>
      </c>
      <c r="I194" s="281">
        <v>1245.6166666666663</v>
      </c>
      <c r="J194" s="281">
        <v>1302.333333333333</v>
      </c>
      <c r="K194" s="280">
        <v>1188.9000000000001</v>
      </c>
      <c r="L194" s="280">
        <v>1097.4000000000001</v>
      </c>
      <c r="M194" s="280">
        <v>6.9452499999999997</v>
      </c>
      <c r="N194" s="1"/>
      <c r="O194" s="1"/>
    </row>
    <row r="195" spans="1:15" ht="12.75" customHeight="1">
      <c r="A195" s="30">
        <v>185</v>
      </c>
      <c r="B195" s="290" t="s">
        <v>113</v>
      </c>
      <c r="C195" s="280">
        <v>948.4</v>
      </c>
      <c r="D195" s="281">
        <v>953.75</v>
      </c>
      <c r="E195" s="281">
        <v>941.8</v>
      </c>
      <c r="F195" s="281">
        <v>935.19999999999993</v>
      </c>
      <c r="G195" s="281">
        <v>923.24999999999989</v>
      </c>
      <c r="H195" s="281">
        <v>960.35</v>
      </c>
      <c r="I195" s="281">
        <v>972.30000000000007</v>
      </c>
      <c r="J195" s="281">
        <v>978.90000000000009</v>
      </c>
      <c r="K195" s="280">
        <v>965.7</v>
      </c>
      <c r="L195" s="280">
        <v>947.15</v>
      </c>
      <c r="M195" s="280">
        <v>36.177250000000001</v>
      </c>
      <c r="N195" s="1"/>
      <c r="O195" s="1"/>
    </row>
    <row r="196" spans="1:15" ht="12.75" customHeight="1">
      <c r="A196" s="30">
        <v>186</v>
      </c>
      <c r="B196" s="290" t="s">
        <v>115</v>
      </c>
      <c r="C196" s="280">
        <v>1947.3</v>
      </c>
      <c r="D196" s="281">
        <v>1956.5833333333333</v>
      </c>
      <c r="E196" s="281">
        <v>1928.1666666666665</v>
      </c>
      <c r="F196" s="281">
        <v>1909.0333333333333</v>
      </c>
      <c r="G196" s="281">
        <v>1880.6166666666666</v>
      </c>
      <c r="H196" s="281">
        <v>1975.7166666666665</v>
      </c>
      <c r="I196" s="281">
        <v>2004.133333333333</v>
      </c>
      <c r="J196" s="281">
        <v>2023.2666666666664</v>
      </c>
      <c r="K196" s="280">
        <v>1985</v>
      </c>
      <c r="L196" s="280">
        <v>1937.45</v>
      </c>
      <c r="M196" s="280">
        <v>3.65354</v>
      </c>
      <c r="N196" s="1"/>
      <c r="O196" s="1"/>
    </row>
    <row r="197" spans="1:15" ht="12.75" customHeight="1">
      <c r="A197" s="30">
        <v>187</v>
      </c>
      <c r="B197" s="290" t="s">
        <v>116</v>
      </c>
      <c r="C197" s="280">
        <v>1434.2</v>
      </c>
      <c r="D197" s="281">
        <v>1429.3666666666668</v>
      </c>
      <c r="E197" s="281">
        <v>1420.1333333333337</v>
      </c>
      <c r="F197" s="281">
        <v>1406.0666666666668</v>
      </c>
      <c r="G197" s="281">
        <v>1396.8333333333337</v>
      </c>
      <c r="H197" s="281">
        <v>1443.4333333333336</v>
      </c>
      <c r="I197" s="281">
        <v>1452.6666666666667</v>
      </c>
      <c r="J197" s="281">
        <v>1466.7333333333336</v>
      </c>
      <c r="K197" s="280">
        <v>1438.6</v>
      </c>
      <c r="L197" s="280">
        <v>1415.3</v>
      </c>
      <c r="M197" s="280">
        <v>100.09868</v>
      </c>
      <c r="N197" s="1"/>
      <c r="O197" s="1"/>
    </row>
    <row r="198" spans="1:15" ht="12.75" customHeight="1">
      <c r="A198" s="30">
        <v>188</v>
      </c>
      <c r="B198" s="290" t="s">
        <v>117</v>
      </c>
      <c r="C198" s="280">
        <v>555.5</v>
      </c>
      <c r="D198" s="281">
        <v>549.9</v>
      </c>
      <c r="E198" s="281">
        <v>539.79999999999995</v>
      </c>
      <c r="F198" s="281">
        <v>524.1</v>
      </c>
      <c r="G198" s="281">
        <v>514</v>
      </c>
      <c r="H198" s="281">
        <v>565.59999999999991</v>
      </c>
      <c r="I198" s="281">
        <v>575.70000000000005</v>
      </c>
      <c r="J198" s="281">
        <v>591.39999999999986</v>
      </c>
      <c r="K198" s="280">
        <v>560</v>
      </c>
      <c r="L198" s="280">
        <v>534.20000000000005</v>
      </c>
      <c r="M198" s="280">
        <v>142.36016000000001</v>
      </c>
      <c r="N198" s="1"/>
      <c r="O198" s="1"/>
    </row>
    <row r="199" spans="1:15" ht="12.75" customHeight="1">
      <c r="A199" s="30">
        <v>189</v>
      </c>
      <c r="B199" s="290" t="s">
        <v>375</v>
      </c>
      <c r="C199" s="280">
        <v>66.55</v>
      </c>
      <c r="D199" s="281">
        <v>66.783333333333346</v>
      </c>
      <c r="E199" s="281">
        <v>65.566666666666691</v>
      </c>
      <c r="F199" s="281">
        <v>64.583333333333343</v>
      </c>
      <c r="G199" s="281">
        <v>63.366666666666688</v>
      </c>
      <c r="H199" s="281">
        <v>67.766666666666694</v>
      </c>
      <c r="I199" s="281">
        <v>68.983333333333363</v>
      </c>
      <c r="J199" s="281">
        <v>69.966666666666697</v>
      </c>
      <c r="K199" s="280">
        <v>68</v>
      </c>
      <c r="L199" s="280">
        <v>65.8</v>
      </c>
      <c r="M199" s="280">
        <v>58.476880000000001</v>
      </c>
      <c r="N199" s="1"/>
      <c r="O199" s="1"/>
    </row>
    <row r="200" spans="1:15" ht="12.75" customHeight="1">
      <c r="A200" s="30">
        <v>190</v>
      </c>
      <c r="B200" s="290" t="s">
        <v>865</v>
      </c>
      <c r="C200" s="280">
        <v>3098.6</v>
      </c>
      <c r="D200" s="281">
        <v>3101.2833333333333</v>
      </c>
      <c r="E200" s="281">
        <v>3067.3166666666666</v>
      </c>
      <c r="F200" s="281">
        <v>3036.0333333333333</v>
      </c>
      <c r="G200" s="281">
        <v>3002.0666666666666</v>
      </c>
      <c r="H200" s="281">
        <v>3132.5666666666666</v>
      </c>
      <c r="I200" s="281">
        <v>3166.5333333333328</v>
      </c>
      <c r="J200" s="281">
        <v>3197.8166666666666</v>
      </c>
      <c r="K200" s="280">
        <v>3135.25</v>
      </c>
      <c r="L200" s="280">
        <v>3070</v>
      </c>
      <c r="M200" s="280">
        <v>0.23948</v>
      </c>
      <c r="N200" s="1"/>
      <c r="O200" s="1"/>
    </row>
    <row r="201" spans="1:15" ht="12.75" customHeight="1">
      <c r="A201" s="30">
        <v>191</v>
      </c>
      <c r="B201" s="290" t="s">
        <v>376</v>
      </c>
      <c r="C201" s="280">
        <v>967.95</v>
      </c>
      <c r="D201" s="281">
        <v>973.61666666666667</v>
      </c>
      <c r="E201" s="281">
        <v>959.33333333333337</v>
      </c>
      <c r="F201" s="281">
        <v>950.7166666666667</v>
      </c>
      <c r="G201" s="281">
        <v>936.43333333333339</v>
      </c>
      <c r="H201" s="281">
        <v>982.23333333333335</v>
      </c>
      <c r="I201" s="281">
        <v>996.51666666666665</v>
      </c>
      <c r="J201" s="281">
        <v>1005.1333333333333</v>
      </c>
      <c r="K201" s="280">
        <v>987.9</v>
      </c>
      <c r="L201" s="280">
        <v>965</v>
      </c>
      <c r="M201" s="280">
        <v>4.0017500000000004</v>
      </c>
      <c r="N201" s="1"/>
      <c r="O201" s="1"/>
    </row>
    <row r="202" spans="1:15" ht="12.75" customHeight="1">
      <c r="A202" s="30">
        <v>192</v>
      </c>
      <c r="B202" s="290" t="s">
        <v>799</v>
      </c>
      <c r="C202" s="280">
        <v>16.75</v>
      </c>
      <c r="D202" s="281">
        <v>16.783333333333335</v>
      </c>
      <c r="E202" s="281">
        <v>16.616666666666671</v>
      </c>
      <c r="F202" s="281">
        <v>16.483333333333334</v>
      </c>
      <c r="G202" s="281">
        <v>16.31666666666667</v>
      </c>
      <c r="H202" s="281">
        <v>16.916666666666671</v>
      </c>
      <c r="I202" s="281">
        <v>17.083333333333336</v>
      </c>
      <c r="J202" s="281">
        <v>17.216666666666672</v>
      </c>
      <c r="K202" s="280">
        <v>16.95</v>
      </c>
      <c r="L202" s="280">
        <v>16.649999999999999</v>
      </c>
      <c r="M202" s="280">
        <v>11.76097</v>
      </c>
      <c r="N202" s="1"/>
      <c r="O202" s="1"/>
    </row>
    <row r="203" spans="1:15" ht="12.75" customHeight="1">
      <c r="A203" s="30">
        <v>193</v>
      </c>
      <c r="B203" s="290" t="s">
        <v>377</v>
      </c>
      <c r="C203" s="280">
        <v>993.4</v>
      </c>
      <c r="D203" s="281">
        <v>985.51666666666677</v>
      </c>
      <c r="E203" s="281">
        <v>976.03333333333353</v>
      </c>
      <c r="F203" s="281">
        <v>958.66666666666674</v>
      </c>
      <c r="G203" s="281">
        <v>949.18333333333351</v>
      </c>
      <c r="H203" s="281">
        <v>1002.8833333333336</v>
      </c>
      <c r="I203" s="281">
        <v>1012.3666666666669</v>
      </c>
      <c r="J203" s="281">
        <v>1029.7333333333336</v>
      </c>
      <c r="K203" s="280">
        <v>995</v>
      </c>
      <c r="L203" s="280">
        <v>968.15</v>
      </c>
      <c r="M203" s="280">
        <v>0.36085</v>
      </c>
      <c r="N203" s="1"/>
      <c r="O203" s="1"/>
    </row>
    <row r="204" spans="1:15" ht="12.75" customHeight="1">
      <c r="A204" s="30">
        <v>194</v>
      </c>
      <c r="B204" s="290" t="s">
        <v>112</v>
      </c>
      <c r="C204" s="280">
        <v>1249.3499999999999</v>
      </c>
      <c r="D204" s="281">
        <v>1243.1166666666666</v>
      </c>
      <c r="E204" s="281">
        <v>1233.333333333333</v>
      </c>
      <c r="F204" s="281">
        <v>1217.3166666666664</v>
      </c>
      <c r="G204" s="281">
        <v>1207.5333333333328</v>
      </c>
      <c r="H204" s="281">
        <v>1259.1333333333332</v>
      </c>
      <c r="I204" s="281">
        <v>1268.9166666666665</v>
      </c>
      <c r="J204" s="281">
        <v>1284.9333333333334</v>
      </c>
      <c r="K204" s="280">
        <v>1252.9000000000001</v>
      </c>
      <c r="L204" s="280">
        <v>1227.0999999999999</v>
      </c>
      <c r="M204" s="280">
        <v>10.272740000000001</v>
      </c>
      <c r="N204" s="1"/>
      <c r="O204" s="1"/>
    </row>
    <row r="205" spans="1:15" ht="12.75" customHeight="1">
      <c r="A205" s="30">
        <v>195</v>
      </c>
      <c r="B205" s="290" t="s">
        <v>379</v>
      </c>
      <c r="C205" s="280">
        <v>105.55</v>
      </c>
      <c r="D205" s="281">
        <v>105.48333333333333</v>
      </c>
      <c r="E205" s="281">
        <v>104.91666666666667</v>
      </c>
      <c r="F205" s="281">
        <v>104.28333333333333</v>
      </c>
      <c r="G205" s="281">
        <v>103.71666666666667</v>
      </c>
      <c r="H205" s="281">
        <v>106.11666666666667</v>
      </c>
      <c r="I205" s="281">
        <v>106.68333333333334</v>
      </c>
      <c r="J205" s="281">
        <v>107.31666666666668</v>
      </c>
      <c r="K205" s="280">
        <v>106.05</v>
      </c>
      <c r="L205" s="280">
        <v>104.85</v>
      </c>
      <c r="M205" s="280">
        <v>7.3303399999999996</v>
      </c>
      <c r="N205" s="1"/>
      <c r="O205" s="1"/>
    </row>
    <row r="206" spans="1:15" ht="12.75" customHeight="1">
      <c r="A206" s="30">
        <v>196</v>
      </c>
      <c r="B206" s="290" t="s">
        <v>118</v>
      </c>
      <c r="C206" s="280">
        <v>2818.05</v>
      </c>
      <c r="D206" s="281">
        <v>2818.15</v>
      </c>
      <c r="E206" s="281">
        <v>2789.5</v>
      </c>
      <c r="F206" s="281">
        <v>2760.95</v>
      </c>
      <c r="G206" s="281">
        <v>2732.2999999999997</v>
      </c>
      <c r="H206" s="281">
        <v>2846.7000000000003</v>
      </c>
      <c r="I206" s="281">
        <v>2875.3500000000008</v>
      </c>
      <c r="J206" s="281">
        <v>2903.9000000000005</v>
      </c>
      <c r="K206" s="280">
        <v>2846.8</v>
      </c>
      <c r="L206" s="280">
        <v>2789.6</v>
      </c>
      <c r="M206" s="280">
        <v>4.0065200000000001</v>
      </c>
      <c r="N206" s="1"/>
      <c r="O206" s="1"/>
    </row>
    <row r="207" spans="1:15" ht="12.75" customHeight="1">
      <c r="A207" s="30">
        <v>197</v>
      </c>
      <c r="B207" s="290" t="s">
        <v>789</v>
      </c>
      <c r="C207" s="280">
        <v>251.6</v>
      </c>
      <c r="D207" s="281">
        <v>252.31666666666669</v>
      </c>
      <c r="E207" s="281">
        <v>249.28333333333339</v>
      </c>
      <c r="F207" s="281">
        <v>246.9666666666667</v>
      </c>
      <c r="G207" s="281">
        <v>243.93333333333339</v>
      </c>
      <c r="H207" s="281">
        <v>254.63333333333338</v>
      </c>
      <c r="I207" s="281">
        <v>257.66666666666669</v>
      </c>
      <c r="J207" s="281">
        <v>259.98333333333335</v>
      </c>
      <c r="K207" s="280">
        <v>255.35</v>
      </c>
      <c r="L207" s="280">
        <v>250</v>
      </c>
      <c r="M207" s="280">
        <v>2.2965200000000001</v>
      </c>
      <c r="N207" s="1"/>
      <c r="O207" s="1"/>
    </row>
    <row r="208" spans="1:15" ht="12.75" customHeight="1">
      <c r="A208" s="30">
        <v>198</v>
      </c>
      <c r="B208" s="290" t="s">
        <v>120</v>
      </c>
      <c r="C208" s="280">
        <v>415.05</v>
      </c>
      <c r="D208" s="281">
        <v>409.01666666666665</v>
      </c>
      <c r="E208" s="281">
        <v>401.23333333333329</v>
      </c>
      <c r="F208" s="281">
        <v>387.41666666666663</v>
      </c>
      <c r="G208" s="281">
        <v>379.63333333333327</v>
      </c>
      <c r="H208" s="281">
        <v>422.83333333333331</v>
      </c>
      <c r="I208" s="281">
        <v>430.61666666666662</v>
      </c>
      <c r="J208" s="281">
        <v>444.43333333333334</v>
      </c>
      <c r="K208" s="280">
        <v>416.8</v>
      </c>
      <c r="L208" s="280">
        <v>395.2</v>
      </c>
      <c r="M208" s="280">
        <v>155.09533999999999</v>
      </c>
      <c r="N208" s="1"/>
      <c r="O208" s="1"/>
    </row>
    <row r="209" spans="1:15" ht="12.75" customHeight="1">
      <c r="A209" s="30">
        <v>199</v>
      </c>
      <c r="B209" s="290" t="s">
        <v>800</v>
      </c>
      <c r="C209" s="280">
        <v>1312.2</v>
      </c>
      <c r="D209" s="281">
        <v>1307.25</v>
      </c>
      <c r="E209" s="281">
        <v>1297</v>
      </c>
      <c r="F209" s="281">
        <v>1281.8</v>
      </c>
      <c r="G209" s="281">
        <v>1271.55</v>
      </c>
      <c r="H209" s="281">
        <v>1322.45</v>
      </c>
      <c r="I209" s="281">
        <v>1332.7</v>
      </c>
      <c r="J209" s="281">
        <v>1347.9</v>
      </c>
      <c r="K209" s="280">
        <v>1317.5</v>
      </c>
      <c r="L209" s="280">
        <v>1292.05</v>
      </c>
      <c r="M209" s="280">
        <v>1.26999</v>
      </c>
      <c r="N209" s="1"/>
      <c r="O209" s="1"/>
    </row>
    <row r="210" spans="1:15" ht="12.75" customHeight="1">
      <c r="A210" s="30">
        <v>200</v>
      </c>
      <c r="B210" s="290" t="s">
        <v>260</v>
      </c>
      <c r="C210" s="280">
        <v>2025</v>
      </c>
      <c r="D210" s="281">
        <v>2034.5666666666666</v>
      </c>
      <c r="E210" s="281">
        <v>2002.5333333333333</v>
      </c>
      <c r="F210" s="281">
        <v>1980.0666666666666</v>
      </c>
      <c r="G210" s="281">
        <v>1948.0333333333333</v>
      </c>
      <c r="H210" s="281">
        <v>2057.0333333333333</v>
      </c>
      <c r="I210" s="281">
        <v>2089.0666666666662</v>
      </c>
      <c r="J210" s="281">
        <v>2111.5333333333333</v>
      </c>
      <c r="K210" s="280">
        <v>2066.6</v>
      </c>
      <c r="L210" s="280">
        <v>2012.1</v>
      </c>
      <c r="M210" s="280">
        <v>9.9436599999999995</v>
      </c>
      <c r="N210" s="1"/>
      <c r="O210" s="1"/>
    </row>
    <row r="211" spans="1:15" ht="12.75" customHeight="1">
      <c r="A211" s="30">
        <v>201</v>
      </c>
      <c r="B211" s="290" t="s">
        <v>380</v>
      </c>
      <c r="C211" s="280">
        <v>103.05</v>
      </c>
      <c r="D211" s="281">
        <v>102.18333333333334</v>
      </c>
      <c r="E211" s="281">
        <v>100.86666666666667</v>
      </c>
      <c r="F211" s="281">
        <v>98.683333333333337</v>
      </c>
      <c r="G211" s="281">
        <v>97.366666666666674</v>
      </c>
      <c r="H211" s="281">
        <v>104.36666666666667</v>
      </c>
      <c r="I211" s="281">
        <v>105.68333333333334</v>
      </c>
      <c r="J211" s="281">
        <v>107.86666666666667</v>
      </c>
      <c r="K211" s="280">
        <v>103.5</v>
      </c>
      <c r="L211" s="280">
        <v>100</v>
      </c>
      <c r="M211" s="280">
        <v>39.248510000000003</v>
      </c>
      <c r="N211" s="1"/>
      <c r="O211" s="1"/>
    </row>
    <row r="212" spans="1:15" ht="12.75" customHeight="1">
      <c r="A212" s="30">
        <v>202</v>
      </c>
      <c r="B212" s="290" t="s">
        <v>121</v>
      </c>
      <c r="C212" s="280">
        <v>241.15</v>
      </c>
      <c r="D212" s="281">
        <v>239.1</v>
      </c>
      <c r="E212" s="281">
        <v>235.85</v>
      </c>
      <c r="F212" s="281">
        <v>230.55</v>
      </c>
      <c r="G212" s="281">
        <v>227.3</v>
      </c>
      <c r="H212" s="281">
        <v>244.39999999999998</v>
      </c>
      <c r="I212" s="281">
        <v>247.64999999999998</v>
      </c>
      <c r="J212" s="281">
        <v>252.94999999999996</v>
      </c>
      <c r="K212" s="280">
        <v>242.35</v>
      </c>
      <c r="L212" s="280">
        <v>233.8</v>
      </c>
      <c r="M212" s="280">
        <v>61.49324</v>
      </c>
      <c r="N212" s="1"/>
      <c r="O212" s="1"/>
    </row>
    <row r="213" spans="1:15" ht="12.75" customHeight="1">
      <c r="A213" s="30">
        <v>203</v>
      </c>
      <c r="B213" s="290" t="s">
        <v>122</v>
      </c>
      <c r="C213" s="280">
        <v>2637.4</v>
      </c>
      <c r="D213" s="281">
        <v>2626.1333333333332</v>
      </c>
      <c r="E213" s="281">
        <v>2607.2666666666664</v>
      </c>
      <c r="F213" s="281">
        <v>2577.1333333333332</v>
      </c>
      <c r="G213" s="281">
        <v>2558.2666666666664</v>
      </c>
      <c r="H213" s="281">
        <v>2656.2666666666664</v>
      </c>
      <c r="I213" s="281">
        <v>2675.1333333333332</v>
      </c>
      <c r="J213" s="281">
        <v>2705.2666666666664</v>
      </c>
      <c r="K213" s="280">
        <v>2645</v>
      </c>
      <c r="L213" s="280">
        <v>2596</v>
      </c>
      <c r="M213" s="280">
        <v>14.63059</v>
      </c>
      <c r="N213" s="1"/>
      <c r="O213" s="1"/>
    </row>
    <row r="214" spans="1:15" ht="12.75" customHeight="1">
      <c r="A214" s="30">
        <v>204</v>
      </c>
      <c r="B214" s="290" t="s">
        <v>261</v>
      </c>
      <c r="C214" s="280">
        <v>269.7</v>
      </c>
      <c r="D214" s="281">
        <v>268.63333333333333</v>
      </c>
      <c r="E214" s="281">
        <v>267.06666666666666</v>
      </c>
      <c r="F214" s="281">
        <v>264.43333333333334</v>
      </c>
      <c r="G214" s="281">
        <v>262.86666666666667</v>
      </c>
      <c r="H214" s="281">
        <v>271.26666666666665</v>
      </c>
      <c r="I214" s="281">
        <v>272.83333333333326</v>
      </c>
      <c r="J214" s="281">
        <v>275.46666666666664</v>
      </c>
      <c r="K214" s="280">
        <v>270.2</v>
      </c>
      <c r="L214" s="280">
        <v>266</v>
      </c>
      <c r="M214" s="280">
        <v>5.8896699999999997</v>
      </c>
      <c r="N214" s="1"/>
      <c r="O214" s="1"/>
    </row>
    <row r="215" spans="1:15" ht="12.75" customHeight="1">
      <c r="A215" s="30">
        <v>205</v>
      </c>
      <c r="B215" s="290" t="s">
        <v>289</v>
      </c>
      <c r="C215" s="280">
        <v>3225.25</v>
      </c>
      <c r="D215" s="281">
        <v>3214.65</v>
      </c>
      <c r="E215" s="281">
        <v>3179.4500000000003</v>
      </c>
      <c r="F215" s="281">
        <v>3133.65</v>
      </c>
      <c r="G215" s="281">
        <v>3098.4500000000003</v>
      </c>
      <c r="H215" s="281">
        <v>3260.4500000000003</v>
      </c>
      <c r="I215" s="281">
        <v>3295.65</v>
      </c>
      <c r="J215" s="281">
        <v>3341.4500000000003</v>
      </c>
      <c r="K215" s="280">
        <v>3249.85</v>
      </c>
      <c r="L215" s="280">
        <v>3168.85</v>
      </c>
      <c r="M215" s="280">
        <v>0.32940000000000003</v>
      </c>
      <c r="N215" s="1"/>
      <c r="O215" s="1"/>
    </row>
    <row r="216" spans="1:15" ht="12.75" customHeight="1">
      <c r="A216" s="30">
        <v>206</v>
      </c>
      <c r="B216" s="290" t="s">
        <v>801</v>
      </c>
      <c r="C216" s="280">
        <v>827.7</v>
      </c>
      <c r="D216" s="281">
        <v>834.16666666666663</v>
      </c>
      <c r="E216" s="281">
        <v>813.5333333333333</v>
      </c>
      <c r="F216" s="281">
        <v>799.36666666666667</v>
      </c>
      <c r="G216" s="281">
        <v>778.73333333333335</v>
      </c>
      <c r="H216" s="281">
        <v>848.33333333333326</v>
      </c>
      <c r="I216" s="281">
        <v>868.9666666666667</v>
      </c>
      <c r="J216" s="281">
        <v>883.13333333333321</v>
      </c>
      <c r="K216" s="280">
        <v>854.8</v>
      </c>
      <c r="L216" s="280">
        <v>820</v>
      </c>
      <c r="M216" s="280">
        <v>0.48681000000000002</v>
      </c>
      <c r="N216" s="1"/>
      <c r="O216" s="1"/>
    </row>
    <row r="217" spans="1:15" ht="12.75" customHeight="1">
      <c r="A217" s="30">
        <v>207</v>
      </c>
      <c r="B217" s="290" t="s">
        <v>381</v>
      </c>
      <c r="C217" s="280">
        <v>40182.75</v>
      </c>
      <c r="D217" s="281">
        <v>40190.9</v>
      </c>
      <c r="E217" s="281">
        <v>39791.850000000006</v>
      </c>
      <c r="F217" s="281">
        <v>39400.950000000004</v>
      </c>
      <c r="G217" s="281">
        <v>39001.900000000009</v>
      </c>
      <c r="H217" s="281">
        <v>40581.800000000003</v>
      </c>
      <c r="I217" s="281">
        <v>40980.850000000006</v>
      </c>
      <c r="J217" s="281">
        <v>41371.75</v>
      </c>
      <c r="K217" s="280">
        <v>40589.949999999997</v>
      </c>
      <c r="L217" s="280">
        <v>39800</v>
      </c>
      <c r="M217" s="280">
        <v>3.3590000000000002E-2</v>
      </c>
      <c r="N217" s="1"/>
      <c r="O217" s="1"/>
    </row>
    <row r="218" spans="1:15" ht="12.75" customHeight="1">
      <c r="A218" s="30">
        <v>208</v>
      </c>
      <c r="B218" s="290" t="s">
        <v>382</v>
      </c>
      <c r="C218" s="280">
        <v>36.700000000000003</v>
      </c>
      <c r="D218" s="281">
        <v>36.616666666666667</v>
      </c>
      <c r="E218" s="281">
        <v>36.133333333333333</v>
      </c>
      <c r="F218" s="281">
        <v>35.566666666666663</v>
      </c>
      <c r="G218" s="281">
        <v>35.083333333333329</v>
      </c>
      <c r="H218" s="281">
        <v>37.183333333333337</v>
      </c>
      <c r="I218" s="281">
        <v>37.666666666666671</v>
      </c>
      <c r="J218" s="281">
        <v>38.233333333333341</v>
      </c>
      <c r="K218" s="280">
        <v>37.1</v>
      </c>
      <c r="L218" s="280">
        <v>36.049999999999997</v>
      </c>
      <c r="M218" s="280">
        <v>16.374169999999999</v>
      </c>
      <c r="N218" s="1"/>
      <c r="O218" s="1"/>
    </row>
    <row r="219" spans="1:15" ht="12.75" customHeight="1">
      <c r="A219" s="30">
        <v>209</v>
      </c>
      <c r="B219" s="290" t="s">
        <v>114</v>
      </c>
      <c r="C219" s="280">
        <v>2377.8000000000002</v>
      </c>
      <c r="D219" s="281">
        <v>2370.2999999999997</v>
      </c>
      <c r="E219" s="281">
        <v>2347.8999999999996</v>
      </c>
      <c r="F219" s="281">
        <v>2318</v>
      </c>
      <c r="G219" s="281">
        <v>2295.6</v>
      </c>
      <c r="H219" s="281">
        <v>2400.1999999999994</v>
      </c>
      <c r="I219" s="281">
        <v>2422.6</v>
      </c>
      <c r="J219" s="281">
        <v>2452.4999999999991</v>
      </c>
      <c r="K219" s="280">
        <v>2392.6999999999998</v>
      </c>
      <c r="L219" s="280">
        <v>2340.4</v>
      </c>
      <c r="M219" s="280">
        <v>52.688949999999998</v>
      </c>
      <c r="N219" s="1"/>
      <c r="O219" s="1"/>
    </row>
    <row r="220" spans="1:15" ht="12.75" customHeight="1">
      <c r="A220" s="30">
        <v>210</v>
      </c>
      <c r="B220" s="290" t="s">
        <v>124</v>
      </c>
      <c r="C220" s="280">
        <v>818.6</v>
      </c>
      <c r="D220" s="281">
        <v>816.66666666666663</v>
      </c>
      <c r="E220" s="281">
        <v>809.93333333333328</v>
      </c>
      <c r="F220" s="281">
        <v>801.26666666666665</v>
      </c>
      <c r="G220" s="281">
        <v>794.5333333333333</v>
      </c>
      <c r="H220" s="281">
        <v>825.33333333333326</v>
      </c>
      <c r="I220" s="281">
        <v>832.06666666666661</v>
      </c>
      <c r="J220" s="281">
        <v>840.73333333333323</v>
      </c>
      <c r="K220" s="280">
        <v>823.4</v>
      </c>
      <c r="L220" s="280">
        <v>808</v>
      </c>
      <c r="M220" s="280">
        <v>110.95993</v>
      </c>
      <c r="N220" s="1"/>
      <c r="O220" s="1"/>
    </row>
    <row r="221" spans="1:15" ht="12.75" customHeight="1">
      <c r="A221" s="30">
        <v>211</v>
      </c>
      <c r="B221" s="290" t="s">
        <v>125</v>
      </c>
      <c r="C221" s="280">
        <v>1219.9000000000001</v>
      </c>
      <c r="D221" s="281">
        <v>1212.8333333333333</v>
      </c>
      <c r="E221" s="281">
        <v>1200.1166666666666</v>
      </c>
      <c r="F221" s="281">
        <v>1180.3333333333333</v>
      </c>
      <c r="G221" s="281">
        <v>1167.6166666666666</v>
      </c>
      <c r="H221" s="281">
        <v>1232.6166666666666</v>
      </c>
      <c r="I221" s="281">
        <v>1245.3333333333333</v>
      </c>
      <c r="J221" s="281">
        <v>1265.1166666666666</v>
      </c>
      <c r="K221" s="280">
        <v>1225.55</v>
      </c>
      <c r="L221" s="280">
        <v>1193.05</v>
      </c>
      <c r="M221" s="280">
        <v>6.3903600000000003</v>
      </c>
      <c r="N221" s="1"/>
      <c r="O221" s="1"/>
    </row>
    <row r="222" spans="1:15" ht="12.75" customHeight="1">
      <c r="A222" s="30">
        <v>212</v>
      </c>
      <c r="B222" s="290" t="s">
        <v>126</v>
      </c>
      <c r="C222" s="280">
        <v>553.6</v>
      </c>
      <c r="D222" s="281">
        <v>547.9666666666667</v>
      </c>
      <c r="E222" s="281">
        <v>538.03333333333342</v>
      </c>
      <c r="F222" s="281">
        <v>522.4666666666667</v>
      </c>
      <c r="G222" s="281">
        <v>512.53333333333342</v>
      </c>
      <c r="H222" s="281">
        <v>563.53333333333342</v>
      </c>
      <c r="I222" s="281">
        <v>573.46666666666681</v>
      </c>
      <c r="J222" s="281">
        <v>589.03333333333342</v>
      </c>
      <c r="K222" s="280">
        <v>557.9</v>
      </c>
      <c r="L222" s="280">
        <v>532.4</v>
      </c>
      <c r="M222" s="280">
        <v>20.009930000000001</v>
      </c>
      <c r="N222" s="1"/>
      <c r="O222" s="1"/>
    </row>
    <row r="223" spans="1:15" ht="12.75" customHeight="1">
      <c r="A223" s="30">
        <v>213</v>
      </c>
      <c r="B223" s="290" t="s">
        <v>262</v>
      </c>
      <c r="C223" s="280">
        <v>480.55</v>
      </c>
      <c r="D223" s="281">
        <v>479.01666666666665</v>
      </c>
      <c r="E223" s="281">
        <v>475.48333333333329</v>
      </c>
      <c r="F223" s="281">
        <v>470.41666666666663</v>
      </c>
      <c r="G223" s="281">
        <v>466.88333333333327</v>
      </c>
      <c r="H223" s="281">
        <v>484.08333333333331</v>
      </c>
      <c r="I223" s="281">
        <v>487.61666666666662</v>
      </c>
      <c r="J223" s="281">
        <v>492.68333333333334</v>
      </c>
      <c r="K223" s="280">
        <v>482.55</v>
      </c>
      <c r="L223" s="280">
        <v>473.95</v>
      </c>
      <c r="M223" s="280">
        <v>2.0994199999999998</v>
      </c>
      <c r="N223" s="1"/>
      <c r="O223" s="1"/>
    </row>
    <row r="224" spans="1:15" ht="12.75" customHeight="1">
      <c r="A224" s="30">
        <v>214</v>
      </c>
      <c r="B224" s="290" t="s">
        <v>384</v>
      </c>
      <c r="C224" s="280">
        <v>35.35</v>
      </c>
      <c r="D224" s="281">
        <v>35.516666666666666</v>
      </c>
      <c r="E224" s="281">
        <v>35.133333333333333</v>
      </c>
      <c r="F224" s="281">
        <v>34.916666666666664</v>
      </c>
      <c r="G224" s="281">
        <v>34.533333333333331</v>
      </c>
      <c r="H224" s="281">
        <v>35.733333333333334</v>
      </c>
      <c r="I224" s="281">
        <v>36.11666666666666</v>
      </c>
      <c r="J224" s="281">
        <v>36.333333333333336</v>
      </c>
      <c r="K224" s="280">
        <v>35.9</v>
      </c>
      <c r="L224" s="280">
        <v>35.299999999999997</v>
      </c>
      <c r="M224" s="280">
        <v>32.931310000000003</v>
      </c>
      <c r="N224" s="1"/>
      <c r="O224" s="1"/>
    </row>
    <row r="225" spans="1:15" ht="12.75" customHeight="1">
      <c r="A225" s="30">
        <v>215</v>
      </c>
      <c r="B225" s="290" t="s">
        <v>128</v>
      </c>
      <c r="C225" s="280">
        <v>37.549999999999997</v>
      </c>
      <c r="D225" s="281">
        <v>37.366666666666667</v>
      </c>
      <c r="E225" s="281">
        <v>36.933333333333337</v>
      </c>
      <c r="F225" s="281">
        <v>36.31666666666667</v>
      </c>
      <c r="G225" s="281">
        <v>35.88333333333334</v>
      </c>
      <c r="H225" s="281">
        <v>37.983333333333334</v>
      </c>
      <c r="I225" s="281">
        <v>38.416666666666657</v>
      </c>
      <c r="J225" s="281">
        <v>39.033333333333331</v>
      </c>
      <c r="K225" s="280">
        <v>37.799999999999997</v>
      </c>
      <c r="L225" s="280">
        <v>36.75</v>
      </c>
      <c r="M225" s="280">
        <v>275.29982999999999</v>
      </c>
      <c r="N225" s="1"/>
      <c r="O225" s="1"/>
    </row>
    <row r="226" spans="1:15" ht="12.75" customHeight="1">
      <c r="A226" s="30">
        <v>216</v>
      </c>
      <c r="B226" s="290" t="s">
        <v>385</v>
      </c>
      <c r="C226" s="280">
        <v>54.65</v>
      </c>
      <c r="D226" s="281">
        <v>54.683333333333337</v>
      </c>
      <c r="E226" s="281">
        <v>54.216666666666676</v>
      </c>
      <c r="F226" s="281">
        <v>53.783333333333339</v>
      </c>
      <c r="G226" s="281">
        <v>53.316666666666677</v>
      </c>
      <c r="H226" s="281">
        <v>55.116666666666674</v>
      </c>
      <c r="I226" s="281">
        <v>55.583333333333343</v>
      </c>
      <c r="J226" s="281">
        <v>56.016666666666673</v>
      </c>
      <c r="K226" s="280">
        <v>55.15</v>
      </c>
      <c r="L226" s="280">
        <v>54.25</v>
      </c>
      <c r="M226" s="280">
        <v>29.72607</v>
      </c>
      <c r="N226" s="1"/>
      <c r="O226" s="1"/>
    </row>
    <row r="227" spans="1:15" ht="12.75" customHeight="1">
      <c r="A227" s="30">
        <v>217</v>
      </c>
      <c r="B227" s="290" t="s">
        <v>386</v>
      </c>
      <c r="C227" s="280">
        <v>1000.6</v>
      </c>
      <c r="D227" s="281">
        <v>995.23333333333323</v>
      </c>
      <c r="E227" s="281">
        <v>975.46666666666647</v>
      </c>
      <c r="F227" s="281">
        <v>950.33333333333326</v>
      </c>
      <c r="G227" s="281">
        <v>930.56666666666649</v>
      </c>
      <c r="H227" s="281">
        <v>1020.3666666666664</v>
      </c>
      <c r="I227" s="281">
        <v>1040.1333333333332</v>
      </c>
      <c r="J227" s="281">
        <v>1065.2666666666664</v>
      </c>
      <c r="K227" s="280">
        <v>1015</v>
      </c>
      <c r="L227" s="280">
        <v>970.1</v>
      </c>
      <c r="M227" s="280">
        <v>0.73258000000000001</v>
      </c>
      <c r="N227" s="1"/>
      <c r="O227" s="1"/>
    </row>
    <row r="228" spans="1:15" ht="12.75" customHeight="1">
      <c r="A228" s="30">
        <v>218</v>
      </c>
      <c r="B228" s="290" t="s">
        <v>387</v>
      </c>
      <c r="C228" s="280">
        <v>346.05</v>
      </c>
      <c r="D228" s="281">
        <v>348.98333333333329</v>
      </c>
      <c r="E228" s="281">
        <v>340.21666666666658</v>
      </c>
      <c r="F228" s="281">
        <v>334.38333333333327</v>
      </c>
      <c r="G228" s="281">
        <v>325.61666666666656</v>
      </c>
      <c r="H228" s="281">
        <v>354.81666666666661</v>
      </c>
      <c r="I228" s="281">
        <v>363.58333333333337</v>
      </c>
      <c r="J228" s="281">
        <v>369.41666666666663</v>
      </c>
      <c r="K228" s="280">
        <v>357.75</v>
      </c>
      <c r="L228" s="280">
        <v>343.15</v>
      </c>
      <c r="M228" s="280">
        <v>4.6426100000000003</v>
      </c>
      <c r="N228" s="1"/>
      <c r="O228" s="1"/>
    </row>
    <row r="229" spans="1:15" ht="12.75" customHeight="1">
      <c r="A229" s="30">
        <v>219</v>
      </c>
      <c r="B229" s="290" t="s">
        <v>388</v>
      </c>
      <c r="C229" s="280">
        <v>1671.95</v>
      </c>
      <c r="D229" s="281">
        <v>1660.7333333333333</v>
      </c>
      <c r="E229" s="281">
        <v>1631.4666666666667</v>
      </c>
      <c r="F229" s="281">
        <v>1590.9833333333333</v>
      </c>
      <c r="G229" s="281">
        <v>1561.7166666666667</v>
      </c>
      <c r="H229" s="281">
        <v>1701.2166666666667</v>
      </c>
      <c r="I229" s="281">
        <v>1730.4833333333336</v>
      </c>
      <c r="J229" s="281">
        <v>1770.9666666666667</v>
      </c>
      <c r="K229" s="280">
        <v>1690</v>
      </c>
      <c r="L229" s="280">
        <v>1620.25</v>
      </c>
      <c r="M229" s="280">
        <v>0.71201000000000003</v>
      </c>
      <c r="N229" s="1"/>
      <c r="O229" s="1"/>
    </row>
    <row r="230" spans="1:15" ht="12.75" customHeight="1">
      <c r="A230" s="30">
        <v>220</v>
      </c>
      <c r="B230" s="290" t="s">
        <v>389</v>
      </c>
      <c r="C230" s="280">
        <v>213.6</v>
      </c>
      <c r="D230" s="281">
        <v>215.05000000000004</v>
      </c>
      <c r="E230" s="281">
        <v>211.10000000000008</v>
      </c>
      <c r="F230" s="281">
        <v>208.60000000000005</v>
      </c>
      <c r="G230" s="281">
        <v>204.65000000000009</v>
      </c>
      <c r="H230" s="281">
        <v>217.55000000000007</v>
      </c>
      <c r="I230" s="281">
        <v>221.50000000000006</v>
      </c>
      <c r="J230" s="281">
        <v>224.00000000000006</v>
      </c>
      <c r="K230" s="280">
        <v>219</v>
      </c>
      <c r="L230" s="280">
        <v>212.55</v>
      </c>
      <c r="M230" s="280">
        <v>10.614459999999999</v>
      </c>
      <c r="N230" s="1"/>
      <c r="O230" s="1"/>
    </row>
    <row r="231" spans="1:15" ht="12.75" customHeight="1">
      <c r="A231" s="30">
        <v>221</v>
      </c>
      <c r="B231" s="290" t="s">
        <v>390</v>
      </c>
      <c r="C231" s="280">
        <v>37.6</v>
      </c>
      <c r="D231" s="281">
        <v>37.65</v>
      </c>
      <c r="E231" s="281">
        <v>37.449999999999996</v>
      </c>
      <c r="F231" s="281">
        <v>37.299999999999997</v>
      </c>
      <c r="G231" s="281">
        <v>37.099999999999994</v>
      </c>
      <c r="H231" s="281">
        <v>37.799999999999997</v>
      </c>
      <c r="I231" s="281">
        <v>38</v>
      </c>
      <c r="J231" s="281">
        <v>38.15</v>
      </c>
      <c r="K231" s="280">
        <v>37.85</v>
      </c>
      <c r="L231" s="280">
        <v>37.5</v>
      </c>
      <c r="M231" s="280">
        <v>5.4812900000000004</v>
      </c>
      <c r="N231" s="1"/>
      <c r="O231" s="1"/>
    </row>
    <row r="232" spans="1:15" ht="12.75" customHeight="1">
      <c r="A232" s="30">
        <v>222</v>
      </c>
      <c r="B232" s="290" t="s">
        <v>137</v>
      </c>
      <c r="C232" s="280">
        <v>303.05</v>
      </c>
      <c r="D232" s="281">
        <v>303.43333333333334</v>
      </c>
      <c r="E232" s="281">
        <v>300.9666666666667</v>
      </c>
      <c r="F232" s="281">
        <v>298.88333333333338</v>
      </c>
      <c r="G232" s="281">
        <v>296.41666666666674</v>
      </c>
      <c r="H232" s="281">
        <v>305.51666666666665</v>
      </c>
      <c r="I232" s="281">
        <v>307.98333333333323</v>
      </c>
      <c r="J232" s="281">
        <v>310.06666666666661</v>
      </c>
      <c r="K232" s="280">
        <v>305.89999999999998</v>
      </c>
      <c r="L232" s="280">
        <v>301.35000000000002</v>
      </c>
      <c r="M232" s="280">
        <v>169.32742999999999</v>
      </c>
      <c r="N232" s="1"/>
      <c r="O232" s="1"/>
    </row>
    <row r="233" spans="1:15" ht="12.75" customHeight="1">
      <c r="A233" s="30">
        <v>223</v>
      </c>
      <c r="B233" s="290" t="s">
        <v>391</v>
      </c>
      <c r="C233" s="280">
        <v>116.75</v>
      </c>
      <c r="D233" s="281">
        <v>117.71666666666665</v>
      </c>
      <c r="E233" s="281">
        <v>115.2833333333333</v>
      </c>
      <c r="F233" s="281">
        <v>113.81666666666665</v>
      </c>
      <c r="G233" s="281">
        <v>111.3833333333333</v>
      </c>
      <c r="H233" s="281">
        <v>119.18333333333331</v>
      </c>
      <c r="I233" s="281">
        <v>121.61666666666667</v>
      </c>
      <c r="J233" s="281">
        <v>123.08333333333331</v>
      </c>
      <c r="K233" s="280">
        <v>120.15</v>
      </c>
      <c r="L233" s="280">
        <v>116.25</v>
      </c>
      <c r="M233" s="280">
        <v>14.874499999999999</v>
      </c>
      <c r="N233" s="1"/>
      <c r="O233" s="1"/>
    </row>
    <row r="234" spans="1:15" ht="12.75" customHeight="1">
      <c r="A234" s="30">
        <v>224</v>
      </c>
      <c r="B234" s="290" t="s">
        <v>392</v>
      </c>
      <c r="C234" s="280">
        <v>196.85</v>
      </c>
      <c r="D234" s="281">
        <v>193.71666666666667</v>
      </c>
      <c r="E234" s="281">
        <v>189.73333333333335</v>
      </c>
      <c r="F234" s="281">
        <v>182.61666666666667</v>
      </c>
      <c r="G234" s="281">
        <v>178.63333333333335</v>
      </c>
      <c r="H234" s="281">
        <v>200.83333333333334</v>
      </c>
      <c r="I234" s="281">
        <v>204.81666666666663</v>
      </c>
      <c r="J234" s="281">
        <v>211.93333333333334</v>
      </c>
      <c r="K234" s="280">
        <v>197.7</v>
      </c>
      <c r="L234" s="280">
        <v>186.6</v>
      </c>
      <c r="M234" s="280">
        <v>41.52834</v>
      </c>
      <c r="N234" s="1"/>
      <c r="O234" s="1"/>
    </row>
    <row r="235" spans="1:15" ht="12.75" customHeight="1">
      <c r="A235" s="30">
        <v>225</v>
      </c>
      <c r="B235" s="290" t="s">
        <v>123</v>
      </c>
      <c r="C235" s="280">
        <v>110.05</v>
      </c>
      <c r="D235" s="281">
        <v>111.73333333333333</v>
      </c>
      <c r="E235" s="281">
        <v>106.86666666666667</v>
      </c>
      <c r="F235" s="281">
        <v>103.68333333333334</v>
      </c>
      <c r="G235" s="281">
        <v>98.816666666666677</v>
      </c>
      <c r="H235" s="281">
        <v>114.91666666666667</v>
      </c>
      <c r="I235" s="281">
        <v>119.78333333333332</v>
      </c>
      <c r="J235" s="281">
        <v>122.96666666666667</v>
      </c>
      <c r="K235" s="280">
        <v>116.6</v>
      </c>
      <c r="L235" s="280">
        <v>108.55</v>
      </c>
      <c r="M235" s="280">
        <v>269.96165999999999</v>
      </c>
      <c r="N235" s="1"/>
      <c r="O235" s="1"/>
    </row>
    <row r="236" spans="1:15" ht="12.75" customHeight="1">
      <c r="A236" s="30">
        <v>226</v>
      </c>
      <c r="B236" s="290" t="s">
        <v>393</v>
      </c>
      <c r="C236" s="280">
        <v>72.599999999999994</v>
      </c>
      <c r="D236" s="281">
        <v>72.883333333333326</v>
      </c>
      <c r="E236" s="281">
        <v>71.766666666666652</v>
      </c>
      <c r="F236" s="281">
        <v>70.933333333333323</v>
      </c>
      <c r="G236" s="281">
        <v>69.816666666666649</v>
      </c>
      <c r="H236" s="281">
        <v>73.716666666666654</v>
      </c>
      <c r="I236" s="281">
        <v>74.833333333333329</v>
      </c>
      <c r="J236" s="281">
        <v>75.666666666666657</v>
      </c>
      <c r="K236" s="280">
        <v>74</v>
      </c>
      <c r="L236" s="280">
        <v>72.05</v>
      </c>
      <c r="M236" s="280">
        <v>62.82197</v>
      </c>
      <c r="N236" s="1"/>
      <c r="O236" s="1"/>
    </row>
    <row r="237" spans="1:15" ht="12.75" customHeight="1">
      <c r="A237" s="30">
        <v>227</v>
      </c>
      <c r="B237" s="290" t="s">
        <v>263</v>
      </c>
      <c r="C237" s="280">
        <v>4254.1499999999996</v>
      </c>
      <c r="D237" s="281">
        <v>4247.833333333333</v>
      </c>
      <c r="E237" s="281">
        <v>4185.6666666666661</v>
      </c>
      <c r="F237" s="281">
        <v>4117.1833333333334</v>
      </c>
      <c r="G237" s="281">
        <v>4055.0166666666664</v>
      </c>
      <c r="H237" s="281">
        <v>4316.3166666666657</v>
      </c>
      <c r="I237" s="281">
        <v>4378.4833333333318</v>
      </c>
      <c r="J237" s="281">
        <v>4446.9666666666653</v>
      </c>
      <c r="K237" s="280">
        <v>4310</v>
      </c>
      <c r="L237" s="280">
        <v>4179.3500000000004</v>
      </c>
      <c r="M237" s="280">
        <v>1.3043800000000001</v>
      </c>
      <c r="N237" s="1"/>
      <c r="O237" s="1"/>
    </row>
    <row r="238" spans="1:15" ht="12.75" customHeight="1">
      <c r="A238" s="30">
        <v>228</v>
      </c>
      <c r="B238" s="290" t="s">
        <v>394</v>
      </c>
      <c r="C238" s="280">
        <v>176.5</v>
      </c>
      <c r="D238" s="281">
        <v>177.1</v>
      </c>
      <c r="E238" s="281">
        <v>174.79999999999998</v>
      </c>
      <c r="F238" s="281">
        <v>173.1</v>
      </c>
      <c r="G238" s="281">
        <v>170.79999999999998</v>
      </c>
      <c r="H238" s="281">
        <v>178.79999999999998</v>
      </c>
      <c r="I238" s="281">
        <v>181.1</v>
      </c>
      <c r="J238" s="281">
        <v>182.79999999999998</v>
      </c>
      <c r="K238" s="280">
        <v>179.4</v>
      </c>
      <c r="L238" s="280">
        <v>175.4</v>
      </c>
      <c r="M238" s="280">
        <v>7.7766200000000003</v>
      </c>
      <c r="N238" s="1"/>
      <c r="O238" s="1"/>
    </row>
    <row r="239" spans="1:15" ht="12.75" customHeight="1">
      <c r="A239" s="30">
        <v>229</v>
      </c>
      <c r="B239" s="290" t="s">
        <v>395</v>
      </c>
      <c r="C239" s="280">
        <v>159.6</v>
      </c>
      <c r="D239" s="281">
        <v>158.76666666666665</v>
      </c>
      <c r="E239" s="281">
        <v>156.83333333333331</v>
      </c>
      <c r="F239" s="281">
        <v>154.06666666666666</v>
      </c>
      <c r="G239" s="281">
        <v>152.13333333333333</v>
      </c>
      <c r="H239" s="281">
        <v>161.5333333333333</v>
      </c>
      <c r="I239" s="281">
        <v>163.46666666666664</v>
      </c>
      <c r="J239" s="281">
        <v>166.23333333333329</v>
      </c>
      <c r="K239" s="280">
        <v>160.69999999999999</v>
      </c>
      <c r="L239" s="280">
        <v>156</v>
      </c>
      <c r="M239" s="280">
        <v>106.31433</v>
      </c>
      <c r="N239" s="1"/>
      <c r="O239" s="1"/>
    </row>
    <row r="240" spans="1:15" ht="12.75" customHeight="1">
      <c r="A240" s="30">
        <v>230</v>
      </c>
      <c r="B240" s="290" t="s">
        <v>130</v>
      </c>
      <c r="C240" s="280">
        <v>262.85000000000002</v>
      </c>
      <c r="D240" s="281">
        <v>263.91666666666669</v>
      </c>
      <c r="E240" s="281">
        <v>260.93333333333339</v>
      </c>
      <c r="F240" s="281">
        <v>259.01666666666671</v>
      </c>
      <c r="G240" s="281">
        <v>256.03333333333342</v>
      </c>
      <c r="H240" s="281">
        <v>265.83333333333337</v>
      </c>
      <c r="I240" s="281">
        <v>268.81666666666661</v>
      </c>
      <c r="J240" s="281">
        <v>270.73333333333335</v>
      </c>
      <c r="K240" s="280">
        <v>266.89999999999998</v>
      </c>
      <c r="L240" s="280">
        <v>262</v>
      </c>
      <c r="M240" s="280">
        <v>27.16311</v>
      </c>
      <c r="N240" s="1"/>
      <c r="O240" s="1"/>
    </row>
    <row r="241" spans="1:15" ht="12.75" customHeight="1">
      <c r="A241" s="30">
        <v>231</v>
      </c>
      <c r="B241" s="290" t="s">
        <v>135</v>
      </c>
      <c r="C241" s="280">
        <v>72.95</v>
      </c>
      <c r="D241" s="281">
        <v>72.816666666666663</v>
      </c>
      <c r="E241" s="281">
        <v>72.383333333333326</v>
      </c>
      <c r="F241" s="281">
        <v>71.816666666666663</v>
      </c>
      <c r="G241" s="281">
        <v>71.383333333333326</v>
      </c>
      <c r="H241" s="281">
        <v>73.383333333333326</v>
      </c>
      <c r="I241" s="281">
        <v>73.816666666666663</v>
      </c>
      <c r="J241" s="281">
        <v>74.383333333333326</v>
      </c>
      <c r="K241" s="280">
        <v>73.25</v>
      </c>
      <c r="L241" s="280">
        <v>72.25</v>
      </c>
      <c r="M241" s="280">
        <v>169.83013</v>
      </c>
      <c r="N241" s="1"/>
      <c r="O241" s="1"/>
    </row>
    <row r="242" spans="1:15" ht="12.75" customHeight="1">
      <c r="A242" s="30">
        <v>232</v>
      </c>
      <c r="B242" s="290" t="s">
        <v>396</v>
      </c>
      <c r="C242" s="280">
        <v>17.3</v>
      </c>
      <c r="D242" s="281">
        <v>17.283333333333335</v>
      </c>
      <c r="E242" s="281">
        <v>17.166666666666671</v>
      </c>
      <c r="F242" s="281">
        <v>17.033333333333335</v>
      </c>
      <c r="G242" s="281">
        <v>16.916666666666671</v>
      </c>
      <c r="H242" s="281">
        <v>17.416666666666671</v>
      </c>
      <c r="I242" s="281">
        <v>17.533333333333339</v>
      </c>
      <c r="J242" s="281">
        <v>17.666666666666671</v>
      </c>
      <c r="K242" s="280">
        <v>17.399999999999999</v>
      </c>
      <c r="L242" s="280">
        <v>17.149999999999999</v>
      </c>
      <c r="M242" s="280">
        <v>9.9238400000000002</v>
      </c>
      <c r="N242" s="1"/>
      <c r="O242" s="1"/>
    </row>
    <row r="243" spans="1:15" ht="12.75" customHeight="1">
      <c r="A243" s="30">
        <v>233</v>
      </c>
      <c r="B243" s="290" t="s">
        <v>136</v>
      </c>
      <c r="C243" s="280">
        <v>637.1</v>
      </c>
      <c r="D243" s="281">
        <v>627.43333333333328</v>
      </c>
      <c r="E243" s="281">
        <v>614.86666666666656</v>
      </c>
      <c r="F243" s="281">
        <v>592.63333333333333</v>
      </c>
      <c r="G243" s="281">
        <v>580.06666666666661</v>
      </c>
      <c r="H243" s="281">
        <v>649.66666666666652</v>
      </c>
      <c r="I243" s="281">
        <v>662.23333333333335</v>
      </c>
      <c r="J243" s="281">
        <v>684.46666666666647</v>
      </c>
      <c r="K243" s="280">
        <v>640</v>
      </c>
      <c r="L243" s="280">
        <v>605.20000000000005</v>
      </c>
      <c r="M243" s="280">
        <v>69.646460000000005</v>
      </c>
      <c r="N243" s="1"/>
      <c r="O243" s="1"/>
    </row>
    <row r="244" spans="1:15" ht="12.75" customHeight="1">
      <c r="A244" s="30">
        <v>234</v>
      </c>
      <c r="B244" s="290" t="s">
        <v>795</v>
      </c>
      <c r="C244" s="280">
        <v>20.6</v>
      </c>
      <c r="D244" s="281">
        <v>20.583333333333332</v>
      </c>
      <c r="E244" s="281">
        <v>20.466666666666665</v>
      </c>
      <c r="F244" s="281">
        <v>20.333333333333332</v>
      </c>
      <c r="G244" s="281">
        <v>20.216666666666665</v>
      </c>
      <c r="H244" s="281">
        <v>20.716666666666665</v>
      </c>
      <c r="I244" s="281">
        <v>20.833333333333332</v>
      </c>
      <c r="J244" s="281">
        <v>20.966666666666665</v>
      </c>
      <c r="K244" s="280">
        <v>20.7</v>
      </c>
      <c r="L244" s="280">
        <v>20.45</v>
      </c>
      <c r="M244" s="280">
        <v>26.88899</v>
      </c>
      <c r="N244" s="1"/>
      <c r="O244" s="1"/>
    </row>
    <row r="245" spans="1:15" ht="12.75" customHeight="1">
      <c r="A245" s="30">
        <v>235</v>
      </c>
      <c r="B245" s="290" t="s">
        <v>802</v>
      </c>
      <c r="C245" s="280">
        <v>1391.7</v>
      </c>
      <c r="D245" s="281">
        <v>1388.75</v>
      </c>
      <c r="E245" s="281">
        <v>1367.5</v>
      </c>
      <c r="F245" s="281">
        <v>1343.3</v>
      </c>
      <c r="G245" s="281">
        <v>1322.05</v>
      </c>
      <c r="H245" s="281">
        <v>1412.95</v>
      </c>
      <c r="I245" s="281">
        <v>1434.2</v>
      </c>
      <c r="J245" s="281">
        <v>1458.4</v>
      </c>
      <c r="K245" s="280">
        <v>1410</v>
      </c>
      <c r="L245" s="280">
        <v>1364.55</v>
      </c>
      <c r="M245" s="280">
        <v>0.39842</v>
      </c>
      <c r="N245" s="1"/>
      <c r="O245" s="1"/>
    </row>
    <row r="246" spans="1:15" ht="12.75" customHeight="1">
      <c r="A246" s="30">
        <v>236</v>
      </c>
      <c r="B246" s="290" t="s">
        <v>397</v>
      </c>
      <c r="C246" s="280">
        <v>137.94999999999999</v>
      </c>
      <c r="D246" s="281">
        <v>138.21666666666667</v>
      </c>
      <c r="E246" s="281">
        <v>136.43333333333334</v>
      </c>
      <c r="F246" s="281">
        <v>134.91666666666666</v>
      </c>
      <c r="G246" s="281">
        <v>133.13333333333333</v>
      </c>
      <c r="H246" s="281">
        <v>139.73333333333335</v>
      </c>
      <c r="I246" s="281">
        <v>141.51666666666671</v>
      </c>
      <c r="J246" s="281">
        <v>143.03333333333336</v>
      </c>
      <c r="K246" s="280">
        <v>140</v>
      </c>
      <c r="L246" s="280">
        <v>136.69999999999999</v>
      </c>
      <c r="M246" s="280">
        <v>1.72526</v>
      </c>
      <c r="N246" s="1"/>
      <c r="O246" s="1"/>
    </row>
    <row r="247" spans="1:15" ht="12.75" customHeight="1">
      <c r="A247" s="30">
        <v>237</v>
      </c>
      <c r="B247" s="290" t="s">
        <v>398</v>
      </c>
      <c r="C247" s="280">
        <v>385.3</v>
      </c>
      <c r="D247" s="281">
        <v>384.98333333333335</v>
      </c>
      <c r="E247" s="281">
        <v>381.31666666666672</v>
      </c>
      <c r="F247" s="281">
        <v>377.33333333333337</v>
      </c>
      <c r="G247" s="281">
        <v>373.66666666666674</v>
      </c>
      <c r="H247" s="281">
        <v>388.9666666666667</v>
      </c>
      <c r="I247" s="281">
        <v>392.63333333333333</v>
      </c>
      <c r="J247" s="281">
        <v>396.61666666666667</v>
      </c>
      <c r="K247" s="280">
        <v>388.65</v>
      </c>
      <c r="L247" s="280">
        <v>381</v>
      </c>
      <c r="M247" s="280">
        <v>0.89619000000000004</v>
      </c>
      <c r="N247" s="1"/>
      <c r="O247" s="1"/>
    </row>
    <row r="248" spans="1:15" ht="12.75" customHeight="1">
      <c r="A248" s="30">
        <v>238</v>
      </c>
      <c r="B248" s="290" t="s">
        <v>129</v>
      </c>
      <c r="C248" s="280">
        <v>346.35</v>
      </c>
      <c r="D248" s="281">
        <v>346.90000000000003</v>
      </c>
      <c r="E248" s="281">
        <v>343.20000000000005</v>
      </c>
      <c r="F248" s="281">
        <v>340.05</v>
      </c>
      <c r="G248" s="281">
        <v>336.35</v>
      </c>
      <c r="H248" s="281">
        <v>350.05000000000007</v>
      </c>
      <c r="I248" s="281">
        <v>353.75</v>
      </c>
      <c r="J248" s="281">
        <v>356.90000000000009</v>
      </c>
      <c r="K248" s="280">
        <v>350.6</v>
      </c>
      <c r="L248" s="280">
        <v>343.75</v>
      </c>
      <c r="M248" s="280">
        <v>26.392610000000001</v>
      </c>
      <c r="N248" s="1"/>
      <c r="O248" s="1"/>
    </row>
    <row r="249" spans="1:15" ht="12.75" customHeight="1">
      <c r="A249" s="30">
        <v>239</v>
      </c>
      <c r="B249" s="290" t="s">
        <v>133</v>
      </c>
      <c r="C249" s="280">
        <v>222.55</v>
      </c>
      <c r="D249" s="281">
        <v>222.36666666666667</v>
      </c>
      <c r="E249" s="281">
        <v>220.48333333333335</v>
      </c>
      <c r="F249" s="281">
        <v>218.41666666666669</v>
      </c>
      <c r="G249" s="281">
        <v>216.53333333333336</v>
      </c>
      <c r="H249" s="281">
        <v>224.43333333333334</v>
      </c>
      <c r="I249" s="281">
        <v>226.31666666666666</v>
      </c>
      <c r="J249" s="281">
        <v>228.38333333333333</v>
      </c>
      <c r="K249" s="280">
        <v>224.25</v>
      </c>
      <c r="L249" s="280">
        <v>220.3</v>
      </c>
      <c r="M249" s="280">
        <v>13.542059999999999</v>
      </c>
      <c r="N249" s="1"/>
      <c r="O249" s="1"/>
    </row>
    <row r="250" spans="1:15" ht="12.75" customHeight="1">
      <c r="A250" s="30">
        <v>240</v>
      </c>
      <c r="B250" s="290" t="s">
        <v>132</v>
      </c>
      <c r="C250" s="280">
        <v>1043.5</v>
      </c>
      <c r="D250" s="281">
        <v>1037.3999999999999</v>
      </c>
      <c r="E250" s="281">
        <v>1024.8499999999997</v>
      </c>
      <c r="F250" s="281">
        <v>1006.1999999999998</v>
      </c>
      <c r="G250" s="281">
        <v>993.64999999999964</v>
      </c>
      <c r="H250" s="281">
        <v>1056.0499999999997</v>
      </c>
      <c r="I250" s="281">
        <v>1068.5999999999999</v>
      </c>
      <c r="J250" s="281">
        <v>1087.2499999999998</v>
      </c>
      <c r="K250" s="280">
        <v>1049.95</v>
      </c>
      <c r="L250" s="280">
        <v>1018.75</v>
      </c>
      <c r="M250" s="280">
        <v>58.625500000000002</v>
      </c>
      <c r="N250" s="1"/>
      <c r="O250" s="1"/>
    </row>
    <row r="251" spans="1:15" ht="12.75" customHeight="1">
      <c r="A251" s="30">
        <v>241</v>
      </c>
      <c r="B251" s="290" t="s">
        <v>399</v>
      </c>
      <c r="C251" s="280">
        <v>14.7</v>
      </c>
      <c r="D251" s="281">
        <v>14.666666666666666</v>
      </c>
      <c r="E251" s="281">
        <v>14.183333333333332</v>
      </c>
      <c r="F251" s="281">
        <v>13.666666666666666</v>
      </c>
      <c r="G251" s="281">
        <v>13.183333333333332</v>
      </c>
      <c r="H251" s="281">
        <v>15.183333333333332</v>
      </c>
      <c r="I251" s="281">
        <v>15.666666666666666</v>
      </c>
      <c r="J251" s="281">
        <v>16.18333333333333</v>
      </c>
      <c r="K251" s="280">
        <v>15.15</v>
      </c>
      <c r="L251" s="280">
        <v>14.15</v>
      </c>
      <c r="M251" s="280">
        <v>29.99568</v>
      </c>
      <c r="N251" s="1"/>
      <c r="O251" s="1"/>
    </row>
    <row r="252" spans="1:15" ht="12.75" customHeight="1">
      <c r="A252" s="30">
        <v>242</v>
      </c>
      <c r="B252" s="290" t="s">
        <v>164</v>
      </c>
      <c r="C252" s="280">
        <v>4336.3999999999996</v>
      </c>
      <c r="D252" s="281">
        <v>4261.7833333333328</v>
      </c>
      <c r="E252" s="281">
        <v>4169.6166666666659</v>
      </c>
      <c r="F252" s="281">
        <v>4002.833333333333</v>
      </c>
      <c r="G252" s="281">
        <v>3910.6666666666661</v>
      </c>
      <c r="H252" s="281">
        <v>4428.5666666666657</v>
      </c>
      <c r="I252" s="281">
        <v>4520.7333333333336</v>
      </c>
      <c r="J252" s="281">
        <v>4687.5166666666655</v>
      </c>
      <c r="K252" s="280">
        <v>4353.95</v>
      </c>
      <c r="L252" s="280">
        <v>4095</v>
      </c>
      <c r="M252" s="280">
        <v>6.5472999999999999</v>
      </c>
      <c r="N252" s="1"/>
      <c r="O252" s="1"/>
    </row>
    <row r="253" spans="1:15" ht="12.75" customHeight="1">
      <c r="A253" s="30">
        <v>243</v>
      </c>
      <c r="B253" s="290" t="s">
        <v>134</v>
      </c>
      <c r="C253" s="280">
        <v>1549.7</v>
      </c>
      <c r="D253" s="281">
        <v>1544.4666666666665</v>
      </c>
      <c r="E253" s="281">
        <v>1533.2333333333329</v>
      </c>
      <c r="F253" s="281">
        <v>1516.7666666666664</v>
      </c>
      <c r="G253" s="281">
        <v>1505.5333333333328</v>
      </c>
      <c r="H253" s="281">
        <v>1560.9333333333329</v>
      </c>
      <c r="I253" s="281">
        <v>1572.1666666666665</v>
      </c>
      <c r="J253" s="281">
        <v>1588.633333333333</v>
      </c>
      <c r="K253" s="280">
        <v>1555.7</v>
      </c>
      <c r="L253" s="280">
        <v>1528</v>
      </c>
      <c r="M253" s="280">
        <v>70.094650000000001</v>
      </c>
      <c r="N253" s="1"/>
      <c r="O253" s="1"/>
    </row>
    <row r="254" spans="1:15" ht="12.75" customHeight="1">
      <c r="A254" s="30">
        <v>244</v>
      </c>
      <c r="B254" s="290" t="s">
        <v>400</v>
      </c>
      <c r="C254" s="280">
        <v>590.85</v>
      </c>
      <c r="D254" s="281">
        <v>585.94999999999993</v>
      </c>
      <c r="E254" s="281">
        <v>577.89999999999986</v>
      </c>
      <c r="F254" s="281">
        <v>564.94999999999993</v>
      </c>
      <c r="G254" s="281">
        <v>556.89999999999986</v>
      </c>
      <c r="H254" s="281">
        <v>598.89999999999986</v>
      </c>
      <c r="I254" s="281">
        <v>606.94999999999982</v>
      </c>
      <c r="J254" s="281">
        <v>619.89999999999986</v>
      </c>
      <c r="K254" s="280">
        <v>594</v>
      </c>
      <c r="L254" s="280">
        <v>573</v>
      </c>
      <c r="M254" s="280">
        <v>9.7189700000000006</v>
      </c>
      <c r="N254" s="1"/>
      <c r="O254" s="1"/>
    </row>
    <row r="255" spans="1:15" ht="12.75" customHeight="1">
      <c r="A255" s="30">
        <v>245</v>
      </c>
      <c r="B255" s="290" t="s">
        <v>401</v>
      </c>
      <c r="C255" s="280">
        <v>630.4</v>
      </c>
      <c r="D255" s="281">
        <v>635.58333333333337</v>
      </c>
      <c r="E255" s="281">
        <v>619.81666666666672</v>
      </c>
      <c r="F255" s="281">
        <v>609.23333333333335</v>
      </c>
      <c r="G255" s="281">
        <v>593.4666666666667</v>
      </c>
      <c r="H255" s="281">
        <v>646.16666666666674</v>
      </c>
      <c r="I255" s="281">
        <v>661.93333333333339</v>
      </c>
      <c r="J255" s="281">
        <v>672.51666666666677</v>
      </c>
      <c r="K255" s="280">
        <v>651.35</v>
      </c>
      <c r="L255" s="280">
        <v>625</v>
      </c>
      <c r="M255" s="280">
        <v>14.556699999999999</v>
      </c>
      <c r="N255" s="1"/>
      <c r="O255" s="1"/>
    </row>
    <row r="256" spans="1:15" ht="12.75" customHeight="1">
      <c r="A256" s="30">
        <v>246</v>
      </c>
      <c r="B256" s="290" t="s">
        <v>131</v>
      </c>
      <c r="C256" s="280">
        <v>1867.95</v>
      </c>
      <c r="D256" s="281">
        <v>1869.6166666666668</v>
      </c>
      <c r="E256" s="281">
        <v>1846.3333333333335</v>
      </c>
      <c r="F256" s="281">
        <v>1824.7166666666667</v>
      </c>
      <c r="G256" s="281">
        <v>1801.4333333333334</v>
      </c>
      <c r="H256" s="281">
        <v>1891.2333333333336</v>
      </c>
      <c r="I256" s="281">
        <v>1914.5166666666669</v>
      </c>
      <c r="J256" s="281">
        <v>1936.1333333333337</v>
      </c>
      <c r="K256" s="280">
        <v>1892.9</v>
      </c>
      <c r="L256" s="280">
        <v>1848</v>
      </c>
      <c r="M256" s="280">
        <v>7.8519899999999998</v>
      </c>
      <c r="N256" s="1"/>
      <c r="O256" s="1"/>
    </row>
    <row r="257" spans="1:15" ht="12.75" customHeight="1">
      <c r="A257" s="30">
        <v>247</v>
      </c>
      <c r="B257" s="290" t="s">
        <v>264</v>
      </c>
      <c r="C257" s="280">
        <v>1000.25</v>
      </c>
      <c r="D257" s="281">
        <v>1000.35</v>
      </c>
      <c r="E257" s="281">
        <v>990.85</v>
      </c>
      <c r="F257" s="281">
        <v>981.45</v>
      </c>
      <c r="G257" s="281">
        <v>971.95</v>
      </c>
      <c r="H257" s="281">
        <v>1009.75</v>
      </c>
      <c r="I257" s="281">
        <v>1019.25</v>
      </c>
      <c r="J257" s="281">
        <v>1028.6500000000001</v>
      </c>
      <c r="K257" s="280">
        <v>1009.85</v>
      </c>
      <c r="L257" s="280">
        <v>990.95</v>
      </c>
      <c r="M257" s="280">
        <v>1.9441999999999999</v>
      </c>
      <c r="N257" s="1"/>
      <c r="O257" s="1"/>
    </row>
    <row r="258" spans="1:15" ht="12.75" customHeight="1">
      <c r="A258" s="30">
        <v>248</v>
      </c>
      <c r="B258" s="290" t="s">
        <v>402</v>
      </c>
      <c r="C258" s="280">
        <v>1770.1</v>
      </c>
      <c r="D258" s="281">
        <v>1756.6666666666667</v>
      </c>
      <c r="E258" s="281">
        <v>1738.4833333333336</v>
      </c>
      <c r="F258" s="281">
        <v>1706.8666666666668</v>
      </c>
      <c r="G258" s="281">
        <v>1688.6833333333336</v>
      </c>
      <c r="H258" s="281">
        <v>1788.2833333333335</v>
      </c>
      <c r="I258" s="281">
        <v>1806.4666666666665</v>
      </c>
      <c r="J258" s="281">
        <v>1838.0833333333335</v>
      </c>
      <c r="K258" s="280">
        <v>1774.85</v>
      </c>
      <c r="L258" s="280">
        <v>1725.05</v>
      </c>
      <c r="M258" s="280">
        <v>0.54373000000000005</v>
      </c>
      <c r="N258" s="1"/>
      <c r="O258" s="1"/>
    </row>
    <row r="259" spans="1:15" ht="12.75" customHeight="1">
      <c r="A259" s="30">
        <v>249</v>
      </c>
      <c r="B259" s="290" t="s">
        <v>403</v>
      </c>
      <c r="C259" s="280">
        <v>2504.15</v>
      </c>
      <c r="D259" s="281">
        <v>2485.7166666666667</v>
      </c>
      <c r="E259" s="281">
        <v>2456.4333333333334</v>
      </c>
      <c r="F259" s="281">
        <v>2408.7166666666667</v>
      </c>
      <c r="G259" s="281">
        <v>2379.4333333333334</v>
      </c>
      <c r="H259" s="281">
        <v>2533.4333333333334</v>
      </c>
      <c r="I259" s="281">
        <v>2562.7166666666672</v>
      </c>
      <c r="J259" s="281">
        <v>2610.4333333333334</v>
      </c>
      <c r="K259" s="280">
        <v>2515</v>
      </c>
      <c r="L259" s="280">
        <v>2438</v>
      </c>
      <c r="M259" s="280">
        <v>0.94074000000000002</v>
      </c>
      <c r="N259" s="1"/>
      <c r="O259" s="1"/>
    </row>
    <row r="260" spans="1:15" ht="12.75" customHeight="1">
      <c r="A260" s="30">
        <v>250</v>
      </c>
      <c r="B260" s="290" t="s">
        <v>404</v>
      </c>
      <c r="C260" s="280">
        <v>442.45</v>
      </c>
      <c r="D260" s="281">
        <v>441.48333333333335</v>
      </c>
      <c r="E260" s="281">
        <v>437.9666666666667</v>
      </c>
      <c r="F260" s="281">
        <v>433.48333333333335</v>
      </c>
      <c r="G260" s="281">
        <v>429.9666666666667</v>
      </c>
      <c r="H260" s="281">
        <v>445.9666666666667</v>
      </c>
      <c r="I260" s="281">
        <v>449.48333333333335</v>
      </c>
      <c r="J260" s="281">
        <v>453.9666666666667</v>
      </c>
      <c r="K260" s="280">
        <v>445</v>
      </c>
      <c r="L260" s="280">
        <v>437</v>
      </c>
      <c r="M260" s="280">
        <v>4.93445</v>
      </c>
      <c r="N260" s="1"/>
      <c r="O260" s="1"/>
    </row>
    <row r="261" spans="1:15" ht="12.75" customHeight="1">
      <c r="A261" s="30">
        <v>251</v>
      </c>
      <c r="B261" s="290" t="s">
        <v>405</v>
      </c>
      <c r="C261" s="280">
        <v>346.75</v>
      </c>
      <c r="D261" s="281">
        <v>345.36666666666662</v>
      </c>
      <c r="E261" s="281">
        <v>341.73333333333323</v>
      </c>
      <c r="F261" s="281">
        <v>336.71666666666664</v>
      </c>
      <c r="G261" s="281">
        <v>333.08333333333326</v>
      </c>
      <c r="H261" s="281">
        <v>350.38333333333321</v>
      </c>
      <c r="I261" s="281">
        <v>354.01666666666654</v>
      </c>
      <c r="J261" s="281">
        <v>359.03333333333319</v>
      </c>
      <c r="K261" s="280">
        <v>349</v>
      </c>
      <c r="L261" s="280">
        <v>340.35</v>
      </c>
      <c r="M261" s="280">
        <v>12.520720000000001</v>
      </c>
      <c r="N261" s="1"/>
      <c r="O261" s="1"/>
    </row>
    <row r="262" spans="1:15" ht="12.75" customHeight="1">
      <c r="A262" s="30">
        <v>252</v>
      </c>
      <c r="B262" s="290" t="s">
        <v>406</v>
      </c>
      <c r="C262" s="280">
        <v>63.6</v>
      </c>
      <c r="D262" s="281">
        <v>63.733333333333327</v>
      </c>
      <c r="E262" s="281">
        <v>62.966666666666654</v>
      </c>
      <c r="F262" s="281">
        <v>62.333333333333329</v>
      </c>
      <c r="G262" s="281">
        <v>61.566666666666656</v>
      </c>
      <c r="H262" s="281">
        <v>64.366666666666646</v>
      </c>
      <c r="I262" s="281">
        <v>65.133333333333326</v>
      </c>
      <c r="J262" s="281">
        <v>65.766666666666652</v>
      </c>
      <c r="K262" s="280">
        <v>64.5</v>
      </c>
      <c r="L262" s="280">
        <v>63.1</v>
      </c>
      <c r="M262" s="280">
        <v>4.8038400000000001</v>
      </c>
      <c r="N262" s="1"/>
      <c r="O262" s="1"/>
    </row>
    <row r="263" spans="1:15" ht="12.75" customHeight="1">
      <c r="A263" s="30">
        <v>253</v>
      </c>
      <c r="B263" s="290" t="s">
        <v>265</v>
      </c>
      <c r="C263" s="280">
        <v>238.75</v>
      </c>
      <c r="D263" s="281">
        <v>241.16666666666666</v>
      </c>
      <c r="E263" s="281">
        <v>234.08333333333331</v>
      </c>
      <c r="F263" s="281">
        <v>229.41666666666666</v>
      </c>
      <c r="G263" s="281">
        <v>222.33333333333331</v>
      </c>
      <c r="H263" s="281">
        <v>245.83333333333331</v>
      </c>
      <c r="I263" s="281">
        <v>252.91666666666663</v>
      </c>
      <c r="J263" s="281">
        <v>257.58333333333331</v>
      </c>
      <c r="K263" s="280">
        <v>248.25</v>
      </c>
      <c r="L263" s="280">
        <v>236.5</v>
      </c>
      <c r="M263" s="280">
        <v>19.626899999999999</v>
      </c>
      <c r="N263" s="1"/>
      <c r="O263" s="1"/>
    </row>
    <row r="264" spans="1:15" ht="12.75" customHeight="1">
      <c r="A264" s="30">
        <v>254</v>
      </c>
      <c r="B264" s="290" t="s">
        <v>139</v>
      </c>
      <c r="C264" s="280">
        <v>629.6</v>
      </c>
      <c r="D264" s="281">
        <v>629.36666666666667</v>
      </c>
      <c r="E264" s="281">
        <v>620.7833333333333</v>
      </c>
      <c r="F264" s="281">
        <v>611.96666666666658</v>
      </c>
      <c r="G264" s="281">
        <v>603.38333333333321</v>
      </c>
      <c r="H264" s="281">
        <v>638.18333333333339</v>
      </c>
      <c r="I264" s="281">
        <v>646.76666666666665</v>
      </c>
      <c r="J264" s="281">
        <v>655.58333333333348</v>
      </c>
      <c r="K264" s="280">
        <v>637.95000000000005</v>
      </c>
      <c r="L264" s="280">
        <v>620.54999999999995</v>
      </c>
      <c r="M264" s="280">
        <v>47.329700000000003</v>
      </c>
      <c r="N264" s="1"/>
      <c r="O264" s="1"/>
    </row>
    <row r="265" spans="1:15" ht="12.75" customHeight="1">
      <c r="A265" s="30">
        <v>255</v>
      </c>
      <c r="B265" s="290" t="s">
        <v>407</v>
      </c>
      <c r="C265" s="280">
        <v>126</v>
      </c>
      <c r="D265" s="281">
        <v>126.64999999999999</v>
      </c>
      <c r="E265" s="281">
        <v>123.79999999999998</v>
      </c>
      <c r="F265" s="281">
        <v>121.6</v>
      </c>
      <c r="G265" s="281">
        <v>118.74999999999999</v>
      </c>
      <c r="H265" s="281">
        <v>128.84999999999997</v>
      </c>
      <c r="I265" s="281">
        <v>131.69999999999999</v>
      </c>
      <c r="J265" s="281">
        <v>133.89999999999998</v>
      </c>
      <c r="K265" s="280">
        <v>129.5</v>
      </c>
      <c r="L265" s="280">
        <v>124.45</v>
      </c>
      <c r="M265" s="280">
        <v>16.8322</v>
      </c>
      <c r="N265" s="1"/>
      <c r="O265" s="1"/>
    </row>
    <row r="266" spans="1:15" ht="12.75" customHeight="1">
      <c r="A266" s="30">
        <v>256</v>
      </c>
      <c r="B266" s="290" t="s">
        <v>408</v>
      </c>
      <c r="C266" s="280">
        <v>118.85</v>
      </c>
      <c r="D266" s="281">
        <v>117.58333333333333</v>
      </c>
      <c r="E266" s="281">
        <v>115.76666666666665</v>
      </c>
      <c r="F266" s="281">
        <v>112.68333333333332</v>
      </c>
      <c r="G266" s="281">
        <v>110.86666666666665</v>
      </c>
      <c r="H266" s="281">
        <v>120.66666666666666</v>
      </c>
      <c r="I266" s="281">
        <v>122.48333333333335</v>
      </c>
      <c r="J266" s="281">
        <v>125.56666666666666</v>
      </c>
      <c r="K266" s="280">
        <v>119.4</v>
      </c>
      <c r="L266" s="280">
        <v>114.5</v>
      </c>
      <c r="M266" s="280">
        <v>12.82667</v>
      </c>
      <c r="N266" s="1"/>
      <c r="O266" s="1"/>
    </row>
    <row r="267" spans="1:15" ht="12.75" customHeight="1">
      <c r="A267" s="30">
        <v>257</v>
      </c>
      <c r="B267" s="290" t="s">
        <v>138</v>
      </c>
      <c r="C267" s="280">
        <v>389.05</v>
      </c>
      <c r="D267" s="281">
        <v>387.63333333333338</v>
      </c>
      <c r="E267" s="281">
        <v>380.61666666666679</v>
      </c>
      <c r="F267" s="281">
        <v>372.18333333333339</v>
      </c>
      <c r="G267" s="281">
        <v>365.1666666666668</v>
      </c>
      <c r="H267" s="281">
        <v>396.06666666666678</v>
      </c>
      <c r="I267" s="281">
        <v>403.08333333333331</v>
      </c>
      <c r="J267" s="281">
        <v>411.51666666666677</v>
      </c>
      <c r="K267" s="280">
        <v>394.65</v>
      </c>
      <c r="L267" s="280">
        <v>379.2</v>
      </c>
      <c r="M267" s="280">
        <v>66.954890000000006</v>
      </c>
      <c r="N267" s="1"/>
      <c r="O267" s="1"/>
    </row>
    <row r="268" spans="1:15" ht="12.75" customHeight="1">
      <c r="A268" s="30">
        <v>258</v>
      </c>
      <c r="B268" s="290" t="s">
        <v>140</v>
      </c>
      <c r="C268" s="280">
        <v>550.25</v>
      </c>
      <c r="D268" s="281">
        <v>557.05000000000007</v>
      </c>
      <c r="E268" s="281">
        <v>537.20000000000016</v>
      </c>
      <c r="F268" s="281">
        <v>524.15000000000009</v>
      </c>
      <c r="G268" s="281">
        <v>504.30000000000018</v>
      </c>
      <c r="H268" s="281">
        <v>570.10000000000014</v>
      </c>
      <c r="I268" s="281">
        <v>589.95000000000005</v>
      </c>
      <c r="J268" s="281">
        <v>603.00000000000011</v>
      </c>
      <c r="K268" s="280">
        <v>576.9</v>
      </c>
      <c r="L268" s="280">
        <v>544</v>
      </c>
      <c r="M268" s="280">
        <v>80.433300000000003</v>
      </c>
      <c r="N268" s="1"/>
      <c r="O268" s="1"/>
    </row>
    <row r="269" spans="1:15" ht="12.75" customHeight="1">
      <c r="A269" s="30">
        <v>259</v>
      </c>
      <c r="B269" s="290" t="s">
        <v>803</v>
      </c>
      <c r="C269" s="280">
        <v>529.85</v>
      </c>
      <c r="D269" s="281">
        <v>523.35</v>
      </c>
      <c r="E269" s="281">
        <v>514.5</v>
      </c>
      <c r="F269" s="281">
        <v>499.15</v>
      </c>
      <c r="G269" s="281">
        <v>490.29999999999995</v>
      </c>
      <c r="H269" s="281">
        <v>538.70000000000005</v>
      </c>
      <c r="I269" s="281">
        <v>547.55000000000018</v>
      </c>
      <c r="J269" s="281">
        <v>562.90000000000009</v>
      </c>
      <c r="K269" s="280">
        <v>532.20000000000005</v>
      </c>
      <c r="L269" s="280">
        <v>508</v>
      </c>
      <c r="M269" s="280">
        <v>7.3106200000000001</v>
      </c>
      <c r="N269" s="1"/>
      <c r="O269" s="1"/>
    </row>
    <row r="270" spans="1:15" ht="12.75" customHeight="1">
      <c r="A270" s="30">
        <v>260</v>
      </c>
      <c r="B270" s="290" t="s">
        <v>804</v>
      </c>
      <c r="C270" s="280">
        <v>361.4</v>
      </c>
      <c r="D270" s="281">
        <v>359.5333333333333</v>
      </c>
      <c r="E270" s="281">
        <v>354.06666666666661</v>
      </c>
      <c r="F270" s="281">
        <v>346.73333333333329</v>
      </c>
      <c r="G270" s="281">
        <v>341.26666666666659</v>
      </c>
      <c r="H270" s="281">
        <v>366.86666666666662</v>
      </c>
      <c r="I270" s="281">
        <v>372.33333333333331</v>
      </c>
      <c r="J270" s="281">
        <v>379.66666666666663</v>
      </c>
      <c r="K270" s="280">
        <v>365</v>
      </c>
      <c r="L270" s="280">
        <v>352.2</v>
      </c>
      <c r="M270" s="280">
        <v>0.41404999999999997</v>
      </c>
      <c r="N270" s="1"/>
      <c r="O270" s="1"/>
    </row>
    <row r="271" spans="1:15" ht="12.75" customHeight="1">
      <c r="A271" s="30">
        <v>261</v>
      </c>
      <c r="B271" s="290" t="s">
        <v>409</v>
      </c>
      <c r="C271" s="280">
        <v>581.25</v>
      </c>
      <c r="D271" s="281">
        <v>581.51666666666665</v>
      </c>
      <c r="E271" s="281">
        <v>567.0333333333333</v>
      </c>
      <c r="F271" s="281">
        <v>552.81666666666661</v>
      </c>
      <c r="G271" s="281">
        <v>538.33333333333326</v>
      </c>
      <c r="H271" s="281">
        <v>595.73333333333335</v>
      </c>
      <c r="I271" s="281">
        <v>610.2166666666667</v>
      </c>
      <c r="J271" s="281">
        <v>624.43333333333339</v>
      </c>
      <c r="K271" s="280">
        <v>596</v>
      </c>
      <c r="L271" s="280">
        <v>567.29999999999995</v>
      </c>
      <c r="M271" s="280">
        <v>7.6477000000000004</v>
      </c>
      <c r="N271" s="1"/>
      <c r="O271" s="1"/>
    </row>
    <row r="272" spans="1:15" ht="12.75" customHeight="1">
      <c r="A272" s="30">
        <v>262</v>
      </c>
      <c r="B272" s="290" t="s">
        <v>410</v>
      </c>
      <c r="C272" s="280">
        <v>171.5</v>
      </c>
      <c r="D272" s="281">
        <v>170.73333333333335</v>
      </c>
      <c r="E272" s="281">
        <v>169.4666666666667</v>
      </c>
      <c r="F272" s="281">
        <v>167.43333333333334</v>
      </c>
      <c r="G272" s="281">
        <v>166.16666666666669</v>
      </c>
      <c r="H272" s="281">
        <v>172.76666666666671</v>
      </c>
      <c r="I272" s="281">
        <v>174.03333333333336</v>
      </c>
      <c r="J272" s="281">
        <v>176.06666666666672</v>
      </c>
      <c r="K272" s="280">
        <v>172</v>
      </c>
      <c r="L272" s="280">
        <v>168.7</v>
      </c>
      <c r="M272" s="280">
        <v>3.7579199999999999</v>
      </c>
      <c r="N272" s="1"/>
      <c r="O272" s="1"/>
    </row>
    <row r="273" spans="1:15" ht="12.75" customHeight="1">
      <c r="A273" s="30">
        <v>263</v>
      </c>
      <c r="B273" s="290" t="s">
        <v>411</v>
      </c>
      <c r="C273" s="280">
        <v>588.35</v>
      </c>
      <c r="D273" s="281">
        <v>590.29999999999995</v>
      </c>
      <c r="E273" s="281">
        <v>580.59999999999991</v>
      </c>
      <c r="F273" s="281">
        <v>572.84999999999991</v>
      </c>
      <c r="G273" s="281">
        <v>563.14999999999986</v>
      </c>
      <c r="H273" s="281">
        <v>598.04999999999995</v>
      </c>
      <c r="I273" s="281">
        <v>607.75</v>
      </c>
      <c r="J273" s="281">
        <v>615.5</v>
      </c>
      <c r="K273" s="280">
        <v>600</v>
      </c>
      <c r="L273" s="280">
        <v>582.54999999999995</v>
      </c>
      <c r="M273" s="280">
        <v>4.7072799999999999</v>
      </c>
      <c r="N273" s="1"/>
      <c r="O273" s="1"/>
    </row>
    <row r="274" spans="1:15" ht="12.75" customHeight="1">
      <c r="A274" s="30">
        <v>264</v>
      </c>
      <c r="B274" s="290" t="s">
        <v>412</v>
      </c>
      <c r="C274" s="280">
        <v>1238</v>
      </c>
      <c r="D274" s="281">
        <v>1246.25</v>
      </c>
      <c r="E274" s="281">
        <v>1223.55</v>
      </c>
      <c r="F274" s="281">
        <v>1209.0999999999999</v>
      </c>
      <c r="G274" s="281">
        <v>1186.3999999999999</v>
      </c>
      <c r="H274" s="281">
        <v>1260.7</v>
      </c>
      <c r="I274" s="281">
        <v>1283.3999999999999</v>
      </c>
      <c r="J274" s="281">
        <v>1297.8500000000001</v>
      </c>
      <c r="K274" s="280">
        <v>1268.95</v>
      </c>
      <c r="L274" s="280">
        <v>1231.8</v>
      </c>
      <c r="M274" s="280">
        <v>2.0903499999999999</v>
      </c>
      <c r="N274" s="1"/>
      <c r="O274" s="1"/>
    </row>
    <row r="275" spans="1:15" ht="12.75" customHeight="1">
      <c r="A275" s="30">
        <v>265</v>
      </c>
      <c r="B275" s="290" t="s">
        <v>413</v>
      </c>
      <c r="C275" s="280">
        <v>263.60000000000002</v>
      </c>
      <c r="D275" s="281">
        <v>261.41666666666669</v>
      </c>
      <c r="E275" s="281">
        <v>258.48333333333335</v>
      </c>
      <c r="F275" s="281">
        <v>253.36666666666667</v>
      </c>
      <c r="G275" s="281">
        <v>250.43333333333334</v>
      </c>
      <c r="H275" s="281">
        <v>266.53333333333336</v>
      </c>
      <c r="I275" s="281">
        <v>269.46666666666664</v>
      </c>
      <c r="J275" s="281">
        <v>274.58333333333337</v>
      </c>
      <c r="K275" s="280">
        <v>264.35000000000002</v>
      </c>
      <c r="L275" s="280">
        <v>256.3</v>
      </c>
      <c r="M275" s="280">
        <v>1.3901600000000001</v>
      </c>
      <c r="N275" s="1"/>
      <c r="O275" s="1"/>
    </row>
    <row r="276" spans="1:15" ht="12.75" customHeight="1">
      <c r="A276" s="30">
        <v>266</v>
      </c>
      <c r="B276" s="290" t="s">
        <v>414</v>
      </c>
      <c r="C276" s="280">
        <v>547.95000000000005</v>
      </c>
      <c r="D276" s="281">
        <v>548.9</v>
      </c>
      <c r="E276" s="281">
        <v>536.4</v>
      </c>
      <c r="F276" s="281">
        <v>524.85</v>
      </c>
      <c r="G276" s="281">
        <v>512.35</v>
      </c>
      <c r="H276" s="281">
        <v>560.44999999999993</v>
      </c>
      <c r="I276" s="281">
        <v>572.94999999999993</v>
      </c>
      <c r="J276" s="281">
        <v>584.49999999999989</v>
      </c>
      <c r="K276" s="280">
        <v>561.4</v>
      </c>
      <c r="L276" s="280">
        <v>537.35</v>
      </c>
      <c r="M276" s="280">
        <v>26.071709999999999</v>
      </c>
      <c r="N276" s="1"/>
      <c r="O276" s="1"/>
    </row>
    <row r="277" spans="1:15" ht="12.75" customHeight="1">
      <c r="A277" s="30">
        <v>267</v>
      </c>
      <c r="B277" s="290" t="s">
        <v>415</v>
      </c>
      <c r="C277" s="280">
        <v>244.35</v>
      </c>
      <c r="D277" s="281">
        <v>242.80000000000004</v>
      </c>
      <c r="E277" s="281">
        <v>237.85000000000008</v>
      </c>
      <c r="F277" s="281">
        <v>231.35000000000005</v>
      </c>
      <c r="G277" s="281">
        <v>226.40000000000009</v>
      </c>
      <c r="H277" s="281">
        <v>249.30000000000007</v>
      </c>
      <c r="I277" s="281">
        <v>254.25000000000006</v>
      </c>
      <c r="J277" s="281">
        <v>260.75000000000006</v>
      </c>
      <c r="K277" s="280">
        <v>247.75</v>
      </c>
      <c r="L277" s="280">
        <v>236.3</v>
      </c>
      <c r="M277" s="280">
        <v>4.06982</v>
      </c>
      <c r="N277" s="1"/>
      <c r="O277" s="1"/>
    </row>
    <row r="278" spans="1:15" ht="12.75" customHeight="1">
      <c r="A278" s="30">
        <v>268</v>
      </c>
      <c r="B278" s="290" t="s">
        <v>416</v>
      </c>
      <c r="C278" s="280">
        <v>1176.05</v>
      </c>
      <c r="D278" s="281">
        <v>1159.4833333333333</v>
      </c>
      <c r="E278" s="281">
        <v>1137.9666666666667</v>
      </c>
      <c r="F278" s="281">
        <v>1099.8833333333334</v>
      </c>
      <c r="G278" s="281">
        <v>1078.3666666666668</v>
      </c>
      <c r="H278" s="281">
        <v>1197.5666666666666</v>
      </c>
      <c r="I278" s="281">
        <v>1219.0833333333335</v>
      </c>
      <c r="J278" s="281">
        <v>1257.1666666666665</v>
      </c>
      <c r="K278" s="280">
        <v>1181</v>
      </c>
      <c r="L278" s="280">
        <v>1121.4000000000001</v>
      </c>
      <c r="M278" s="280">
        <v>5.3003</v>
      </c>
      <c r="N278" s="1"/>
      <c r="O278" s="1"/>
    </row>
    <row r="279" spans="1:15" ht="12.75" customHeight="1">
      <c r="A279" s="30">
        <v>269</v>
      </c>
      <c r="B279" s="290" t="s">
        <v>417</v>
      </c>
      <c r="C279" s="280">
        <v>370.55</v>
      </c>
      <c r="D279" s="281">
        <v>370.84999999999997</v>
      </c>
      <c r="E279" s="281">
        <v>367.69999999999993</v>
      </c>
      <c r="F279" s="281">
        <v>364.84999999999997</v>
      </c>
      <c r="G279" s="281">
        <v>361.69999999999993</v>
      </c>
      <c r="H279" s="281">
        <v>373.69999999999993</v>
      </c>
      <c r="I279" s="281">
        <v>376.84999999999991</v>
      </c>
      <c r="J279" s="281">
        <v>379.69999999999993</v>
      </c>
      <c r="K279" s="280">
        <v>374</v>
      </c>
      <c r="L279" s="280">
        <v>368</v>
      </c>
      <c r="M279" s="280">
        <v>1.4939199999999999</v>
      </c>
      <c r="N279" s="1"/>
      <c r="O279" s="1"/>
    </row>
    <row r="280" spans="1:15" ht="12.75" customHeight="1">
      <c r="A280" s="30">
        <v>270</v>
      </c>
      <c r="B280" s="290" t="s">
        <v>805</v>
      </c>
      <c r="C280" s="280">
        <v>65.05</v>
      </c>
      <c r="D280" s="281">
        <v>65.36666666666666</v>
      </c>
      <c r="E280" s="281">
        <v>64.283333333333317</v>
      </c>
      <c r="F280" s="281">
        <v>63.516666666666652</v>
      </c>
      <c r="G280" s="281">
        <v>62.433333333333309</v>
      </c>
      <c r="H280" s="281">
        <v>66.133333333333326</v>
      </c>
      <c r="I280" s="281">
        <v>67.216666666666669</v>
      </c>
      <c r="J280" s="281">
        <v>67.983333333333334</v>
      </c>
      <c r="K280" s="280">
        <v>66.45</v>
      </c>
      <c r="L280" s="280">
        <v>64.599999999999994</v>
      </c>
      <c r="M280" s="280">
        <v>4.50671</v>
      </c>
      <c r="N280" s="1"/>
      <c r="O280" s="1"/>
    </row>
    <row r="281" spans="1:15" ht="12.75" customHeight="1">
      <c r="A281" s="30">
        <v>271</v>
      </c>
      <c r="B281" s="290" t="s">
        <v>418</v>
      </c>
      <c r="C281" s="280">
        <v>400</v>
      </c>
      <c r="D281" s="281">
        <v>402.65000000000003</v>
      </c>
      <c r="E281" s="281">
        <v>396.45000000000005</v>
      </c>
      <c r="F281" s="281">
        <v>392.90000000000003</v>
      </c>
      <c r="G281" s="281">
        <v>386.70000000000005</v>
      </c>
      <c r="H281" s="281">
        <v>406.20000000000005</v>
      </c>
      <c r="I281" s="281">
        <v>412.4</v>
      </c>
      <c r="J281" s="281">
        <v>415.95000000000005</v>
      </c>
      <c r="K281" s="280">
        <v>408.85</v>
      </c>
      <c r="L281" s="280">
        <v>399.1</v>
      </c>
      <c r="M281" s="280">
        <v>3.0084399999999998</v>
      </c>
      <c r="N281" s="1"/>
      <c r="O281" s="1"/>
    </row>
    <row r="282" spans="1:15" ht="12.75" customHeight="1">
      <c r="A282" s="30">
        <v>272</v>
      </c>
      <c r="B282" s="290" t="s">
        <v>419</v>
      </c>
      <c r="C282" s="280">
        <v>58.75</v>
      </c>
      <c r="D282" s="281">
        <v>58.816666666666663</v>
      </c>
      <c r="E282" s="281">
        <v>57.933333333333323</v>
      </c>
      <c r="F282" s="281">
        <v>57.11666666666666</v>
      </c>
      <c r="G282" s="281">
        <v>56.23333333333332</v>
      </c>
      <c r="H282" s="281">
        <v>59.633333333333326</v>
      </c>
      <c r="I282" s="281">
        <v>60.516666666666666</v>
      </c>
      <c r="J282" s="281">
        <v>61.333333333333329</v>
      </c>
      <c r="K282" s="280">
        <v>59.7</v>
      </c>
      <c r="L282" s="280">
        <v>58</v>
      </c>
      <c r="M282" s="280">
        <v>55.062289999999997</v>
      </c>
      <c r="N282" s="1"/>
      <c r="O282" s="1"/>
    </row>
    <row r="283" spans="1:15" ht="12.75" customHeight="1">
      <c r="A283" s="30">
        <v>273</v>
      </c>
      <c r="B283" s="290" t="s">
        <v>420</v>
      </c>
      <c r="C283" s="280">
        <v>459.95</v>
      </c>
      <c r="D283" s="281">
        <v>465.65000000000003</v>
      </c>
      <c r="E283" s="281">
        <v>452.30000000000007</v>
      </c>
      <c r="F283" s="281">
        <v>444.65000000000003</v>
      </c>
      <c r="G283" s="281">
        <v>431.30000000000007</v>
      </c>
      <c r="H283" s="281">
        <v>473.30000000000007</v>
      </c>
      <c r="I283" s="281">
        <v>486.65000000000009</v>
      </c>
      <c r="J283" s="281">
        <v>494.30000000000007</v>
      </c>
      <c r="K283" s="280">
        <v>479</v>
      </c>
      <c r="L283" s="280">
        <v>458</v>
      </c>
      <c r="M283" s="280">
        <v>4.1088199999999997</v>
      </c>
      <c r="N283" s="1"/>
      <c r="O283" s="1"/>
    </row>
    <row r="284" spans="1:15" ht="12.75" customHeight="1">
      <c r="A284" s="30">
        <v>274</v>
      </c>
      <c r="B284" s="290" t="s">
        <v>141</v>
      </c>
      <c r="C284" s="280">
        <v>1810.35</v>
      </c>
      <c r="D284" s="281">
        <v>1823.6333333333332</v>
      </c>
      <c r="E284" s="281">
        <v>1790.3666666666663</v>
      </c>
      <c r="F284" s="281">
        <v>1770.3833333333332</v>
      </c>
      <c r="G284" s="281">
        <v>1737.1166666666663</v>
      </c>
      <c r="H284" s="281">
        <v>1843.6166666666663</v>
      </c>
      <c r="I284" s="281">
        <v>1876.8833333333332</v>
      </c>
      <c r="J284" s="281">
        <v>1896.8666666666663</v>
      </c>
      <c r="K284" s="280">
        <v>1856.9</v>
      </c>
      <c r="L284" s="280">
        <v>1803.65</v>
      </c>
      <c r="M284" s="280">
        <v>23.87998</v>
      </c>
      <c r="N284" s="1"/>
      <c r="O284" s="1"/>
    </row>
    <row r="285" spans="1:15" ht="12.75" customHeight="1">
      <c r="A285" s="30">
        <v>275</v>
      </c>
      <c r="B285" s="290" t="s">
        <v>786</v>
      </c>
      <c r="C285" s="280">
        <v>1241.95</v>
      </c>
      <c r="D285" s="281">
        <v>1234.3166666666668</v>
      </c>
      <c r="E285" s="281">
        <v>1223.4833333333336</v>
      </c>
      <c r="F285" s="281">
        <v>1205.0166666666667</v>
      </c>
      <c r="G285" s="281">
        <v>1194.1833333333334</v>
      </c>
      <c r="H285" s="281">
        <v>1252.7833333333338</v>
      </c>
      <c r="I285" s="281">
        <v>1263.6166666666672</v>
      </c>
      <c r="J285" s="281">
        <v>1282.0833333333339</v>
      </c>
      <c r="K285" s="280">
        <v>1245.1500000000001</v>
      </c>
      <c r="L285" s="280">
        <v>1215.8499999999999</v>
      </c>
      <c r="M285" s="280">
        <v>0.15781999999999999</v>
      </c>
      <c r="N285" s="1"/>
      <c r="O285" s="1"/>
    </row>
    <row r="286" spans="1:15" ht="12.75" customHeight="1">
      <c r="A286" s="30">
        <v>276</v>
      </c>
      <c r="B286" s="290" t="s">
        <v>142</v>
      </c>
      <c r="C286" s="280">
        <v>75.150000000000006</v>
      </c>
      <c r="D286" s="281">
        <v>75.11666666666666</v>
      </c>
      <c r="E286" s="281">
        <v>74.133333333333326</v>
      </c>
      <c r="F286" s="281">
        <v>73.11666666666666</v>
      </c>
      <c r="G286" s="281">
        <v>72.133333333333326</v>
      </c>
      <c r="H286" s="281">
        <v>76.133333333333326</v>
      </c>
      <c r="I286" s="281">
        <v>77.116666666666646</v>
      </c>
      <c r="J286" s="281">
        <v>78.133333333333326</v>
      </c>
      <c r="K286" s="280">
        <v>76.099999999999994</v>
      </c>
      <c r="L286" s="280">
        <v>74.099999999999994</v>
      </c>
      <c r="M286" s="280">
        <v>72.659040000000005</v>
      </c>
      <c r="N286" s="1"/>
      <c r="O286" s="1"/>
    </row>
    <row r="287" spans="1:15" ht="12.75" customHeight="1">
      <c r="A287" s="30">
        <v>277</v>
      </c>
      <c r="B287" s="290" t="s">
        <v>147</v>
      </c>
      <c r="C287" s="280">
        <v>3511.05</v>
      </c>
      <c r="D287" s="281">
        <v>3507.8833333333332</v>
      </c>
      <c r="E287" s="281">
        <v>3431.1666666666665</v>
      </c>
      <c r="F287" s="281">
        <v>3351.2833333333333</v>
      </c>
      <c r="G287" s="281">
        <v>3274.5666666666666</v>
      </c>
      <c r="H287" s="281">
        <v>3587.7666666666664</v>
      </c>
      <c r="I287" s="281">
        <v>3664.4833333333336</v>
      </c>
      <c r="J287" s="281">
        <v>3744.3666666666663</v>
      </c>
      <c r="K287" s="280">
        <v>3584.6</v>
      </c>
      <c r="L287" s="280">
        <v>3428</v>
      </c>
      <c r="M287" s="280">
        <v>6.4049100000000001</v>
      </c>
      <c r="N287" s="1"/>
      <c r="O287" s="1"/>
    </row>
    <row r="288" spans="1:15" ht="12.75" customHeight="1">
      <c r="A288" s="30">
        <v>278</v>
      </c>
      <c r="B288" s="290" t="s">
        <v>144</v>
      </c>
      <c r="C288" s="280">
        <v>386.15</v>
      </c>
      <c r="D288" s="281">
        <v>384.15000000000003</v>
      </c>
      <c r="E288" s="281">
        <v>380.20000000000005</v>
      </c>
      <c r="F288" s="281">
        <v>374.25</v>
      </c>
      <c r="G288" s="281">
        <v>370.3</v>
      </c>
      <c r="H288" s="281">
        <v>390.10000000000008</v>
      </c>
      <c r="I288" s="281">
        <v>394.05</v>
      </c>
      <c r="J288" s="281">
        <v>400.00000000000011</v>
      </c>
      <c r="K288" s="280">
        <v>388.1</v>
      </c>
      <c r="L288" s="280">
        <v>378.2</v>
      </c>
      <c r="M288" s="280">
        <v>27.570170000000001</v>
      </c>
      <c r="N288" s="1"/>
      <c r="O288" s="1"/>
    </row>
    <row r="289" spans="1:15" ht="12.75" customHeight="1">
      <c r="A289" s="30">
        <v>279</v>
      </c>
      <c r="B289" s="290" t="s">
        <v>421</v>
      </c>
      <c r="C289" s="280">
        <v>10458.200000000001</v>
      </c>
      <c r="D289" s="281">
        <v>10438.4</v>
      </c>
      <c r="E289" s="281">
        <v>10373.799999999999</v>
      </c>
      <c r="F289" s="281">
        <v>10289.4</v>
      </c>
      <c r="G289" s="281">
        <v>10224.799999999999</v>
      </c>
      <c r="H289" s="281">
        <v>10522.8</v>
      </c>
      <c r="I289" s="281">
        <v>10587.400000000001</v>
      </c>
      <c r="J289" s="281">
        <v>10671.8</v>
      </c>
      <c r="K289" s="280">
        <v>10503</v>
      </c>
      <c r="L289" s="280">
        <v>10354</v>
      </c>
      <c r="M289" s="280">
        <v>5.0599999999999999E-2</v>
      </c>
      <c r="N289" s="1"/>
      <c r="O289" s="1"/>
    </row>
    <row r="290" spans="1:15" ht="12.75" customHeight="1">
      <c r="A290" s="30">
        <v>280</v>
      </c>
      <c r="B290" s="290" t="s">
        <v>146</v>
      </c>
      <c r="C290" s="280">
        <v>4730.75</v>
      </c>
      <c r="D290" s="281">
        <v>4738.583333333333</v>
      </c>
      <c r="E290" s="281">
        <v>4642.1666666666661</v>
      </c>
      <c r="F290" s="281">
        <v>4553.583333333333</v>
      </c>
      <c r="G290" s="281">
        <v>4457.1666666666661</v>
      </c>
      <c r="H290" s="281">
        <v>4827.1666666666661</v>
      </c>
      <c r="I290" s="281">
        <v>4923.5833333333321</v>
      </c>
      <c r="J290" s="281">
        <v>5012.1666666666661</v>
      </c>
      <c r="K290" s="280">
        <v>4835</v>
      </c>
      <c r="L290" s="280">
        <v>4650</v>
      </c>
      <c r="M290" s="280">
        <v>7.7790100000000004</v>
      </c>
      <c r="N290" s="1"/>
      <c r="O290" s="1"/>
    </row>
    <row r="291" spans="1:15" ht="12.75" customHeight="1">
      <c r="A291" s="30">
        <v>281</v>
      </c>
      <c r="B291" s="290" t="s">
        <v>145</v>
      </c>
      <c r="C291" s="280">
        <v>1808.05</v>
      </c>
      <c r="D291" s="281">
        <v>1811.5166666666667</v>
      </c>
      <c r="E291" s="281">
        <v>1790.5333333333333</v>
      </c>
      <c r="F291" s="281">
        <v>1773.0166666666667</v>
      </c>
      <c r="G291" s="281">
        <v>1752.0333333333333</v>
      </c>
      <c r="H291" s="281">
        <v>1829.0333333333333</v>
      </c>
      <c r="I291" s="281">
        <v>1850.0166666666664</v>
      </c>
      <c r="J291" s="281">
        <v>1867.5333333333333</v>
      </c>
      <c r="K291" s="280">
        <v>1832.5</v>
      </c>
      <c r="L291" s="280">
        <v>1794</v>
      </c>
      <c r="M291" s="280">
        <v>17.477810000000002</v>
      </c>
      <c r="N291" s="1"/>
      <c r="O291" s="1"/>
    </row>
    <row r="292" spans="1:15" ht="12.75" customHeight="1">
      <c r="A292" s="30">
        <v>282</v>
      </c>
      <c r="B292" s="290" t="s">
        <v>866</v>
      </c>
      <c r="C292" s="280">
        <v>372</v>
      </c>
      <c r="D292" s="281">
        <v>374.16666666666669</v>
      </c>
      <c r="E292" s="281">
        <v>368.53333333333336</v>
      </c>
      <c r="F292" s="281">
        <v>365.06666666666666</v>
      </c>
      <c r="G292" s="281">
        <v>359.43333333333334</v>
      </c>
      <c r="H292" s="281">
        <v>377.63333333333338</v>
      </c>
      <c r="I292" s="281">
        <v>383.26666666666671</v>
      </c>
      <c r="J292" s="281">
        <v>386.73333333333341</v>
      </c>
      <c r="K292" s="280">
        <v>379.8</v>
      </c>
      <c r="L292" s="280">
        <v>370.7</v>
      </c>
      <c r="M292" s="280">
        <v>5.0680500000000004</v>
      </c>
      <c r="N292" s="1"/>
      <c r="O292" s="1"/>
    </row>
    <row r="293" spans="1:15" ht="12.75" customHeight="1">
      <c r="A293" s="30">
        <v>283</v>
      </c>
      <c r="B293" s="290" t="s">
        <v>266</v>
      </c>
      <c r="C293" s="280">
        <v>522.70000000000005</v>
      </c>
      <c r="D293" s="281">
        <v>523.4</v>
      </c>
      <c r="E293" s="281">
        <v>514.9</v>
      </c>
      <c r="F293" s="281">
        <v>507.1</v>
      </c>
      <c r="G293" s="281">
        <v>498.6</v>
      </c>
      <c r="H293" s="281">
        <v>531.19999999999993</v>
      </c>
      <c r="I293" s="281">
        <v>539.69999999999993</v>
      </c>
      <c r="J293" s="281">
        <v>547.49999999999989</v>
      </c>
      <c r="K293" s="280">
        <v>531.9</v>
      </c>
      <c r="L293" s="280">
        <v>515.6</v>
      </c>
      <c r="M293" s="280">
        <v>19.087029999999999</v>
      </c>
      <c r="N293" s="1"/>
      <c r="O293" s="1"/>
    </row>
    <row r="294" spans="1:15" ht="12.75" customHeight="1">
      <c r="A294" s="30">
        <v>284</v>
      </c>
      <c r="B294" s="290" t="s">
        <v>807</v>
      </c>
      <c r="C294" s="280">
        <v>310.75</v>
      </c>
      <c r="D294" s="281">
        <v>306.58333333333331</v>
      </c>
      <c r="E294" s="281">
        <v>299.16666666666663</v>
      </c>
      <c r="F294" s="281">
        <v>287.58333333333331</v>
      </c>
      <c r="G294" s="281">
        <v>280.16666666666663</v>
      </c>
      <c r="H294" s="281">
        <v>318.16666666666663</v>
      </c>
      <c r="I294" s="281">
        <v>325.58333333333326</v>
      </c>
      <c r="J294" s="281">
        <v>337.16666666666663</v>
      </c>
      <c r="K294" s="280">
        <v>314</v>
      </c>
      <c r="L294" s="280">
        <v>295</v>
      </c>
      <c r="M294" s="280">
        <v>39.607370000000003</v>
      </c>
      <c r="N294" s="1"/>
      <c r="O294" s="1"/>
    </row>
    <row r="295" spans="1:15" ht="12.75" customHeight="1">
      <c r="A295" s="30">
        <v>285</v>
      </c>
      <c r="B295" s="290" t="s">
        <v>422</v>
      </c>
      <c r="C295" s="280">
        <v>3639.3</v>
      </c>
      <c r="D295" s="281">
        <v>3636.4500000000003</v>
      </c>
      <c r="E295" s="281">
        <v>3602.9000000000005</v>
      </c>
      <c r="F295" s="281">
        <v>3566.5000000000005</v>
      </c>
      <c r="G295" s="281">
        <v>3532.9500000000007</v>
      </c>
      <c r="H295" s="281">
        <v>3672.8500000000004</v>
      </c>
      <c r="I295" s="281">
        <v>3706.4000000000005</v>
      </c>
      <c r="J295" s="281">
        <v>3742.8</v>
      </c>
      <c r="K295" s="280">
        <v>3670</v>
      </c>
      <c r="L295" s="280">
        <v>3600.05</v>
      </c>
      <c r="M295" s="280">
        <v>0.39933999999999997</v>
      </c>
      <c r="N295" s="1"/>
      <c r="O295" s="1"/>
    </row>
    <row r="296" spans="1:15" ht="12.75" customHeight="1">
      <c r="A296" s="30">
        <v>286</v>
      </c>
      <c r="B296" s="290" t="s">
        <v>148</v>
      </c>
      <c r="C296" s="280">
        <v>644.1</v>
      </c>
      <c r="D296" s="281">
        <v>641.25</v>
      </c>
      <c r="E296" s="281">
        <v>633.85</v>
      </c>
      <c r="F296" s="281">
        <v>623.6</v>
      </c>
      <c r="G296" s="281">
        <v>616.20000000000005</v>
      </c>
      <c r="H296" s="281">
        <v>651.5</v>
      </c>
      <c r="I296" s="281">
        <v>658.90000000000009</v>
      </c>
      <c r="J296" s="281">
        <v>669.15</v>
      </c>
      <c r="K296" s="280">
        <v>648.65</v>
      </c>
      <c r="L296" s="280">
        <v>631</v>
      </c>
      <c r="M296" s="280">
        <v>12.310919999999999</v>
      </c>
      <c r="N296" s="1"/>
      <c r="O296" s="1"/>
    </row>
    <row r="297" spans="1:15" ht="12.75" customHeight="1">
      <c r="A297" s="30">
        <v>287</v>
      </c>
      <c r="B297" s="290" t="s">
        <v>423</v>
      </c>
      <c r="C297" s="280">
        <v>1851.7</v>
      </c>
      <c r="D297" s="281">
        <v>1849.1166666666668</v>
      </c>
      <c r="E297" s="281">
        <v>1832.5833333333335</v>
      </c>
      <c r="F297" s="281">
        <v>1813.4666666666667</v>
      </c>
      <c r="G297" s="281">
        <v>1796.9333333333334</v>
      </c>
      <c r="H297" s="281">
        <v>1868.2333333333336</v>
      </c>
      <c r="I297" s="281">
        <v>1884.7666666666669</v>
      </c>
      <c r="J297" s="281">
        <v>1903.8833333333337</v>
      </c>
      <c r="K297" s="280">
        <v>1865.65</v>
      </c>
      <c r="L297" s="280">
        <v>1830</v>
      </c>
      <c r="M297" s="280">
        <v>0.44823000000000002</v>
      </c>
      <c r="N297" s="1"/>
      <c r="O297" s="1"/>
    </row>
    <row r="298" spans="1:15" ht="12.75" customHeight="1">
      <c r="A298" s="30">
        <v>288</v>
      </c>
      <c r="B298" s="290" t="s">
        <v>424</v>
      </c>
      <c r="C298" s="280">
        <v>40.15</v>
      </c>
      <c r="D298" s="281">
        <v>40.550000000000004</v>
      </c>
      <c r="E298" s="281">
        <v>39.20000000000001</v>
      </c>
      <c r="F298" s="281">
        <v>38.250000000000007</v>
      </c>
      <c r="G298" s="281">
        <v>36.900000000000013</v>
      </c>
      <c r="H298" s="281">
        <v>41.500000000000007</v>
      </c>
      <c r="I298" s="281">
        <v>42.85</v>
      </c>
      <c r="J298" s="281">
        <v>43.800000000000004</v>
      </c>
      <c r="K298" s="280">
        <v>41.9</v>
      </c>
      <c r="L298" s="280">
        <v>39.6</v>
      </c>
      <c r="M298" s="280">
        <v>26.245539999999998</v>
      </c>
      <c r="N298" s="1"/>
      <c r="O298" s="1"/>
    </row>
    <row r="299" spans="1:15" ht="12.75" customHeight="1">
      <c r="A299" s="30">
        <v>289</v>
      </c>
      <c r="B299" s="290" t="s">
        <v>425</v>
      </c>
      <c r="C299" s="280">
        <v>156.4</v>
      </c>
      <c r="D299" s="281">
        <v>156.48333333333332</v>
      </c>
      <c r="E299" s="281">
        <v>155.11666666666665</v>
      </c>
      <c r="F299" s="281">
        <v>153.83333333333331</v>
      </c>
      <c r="G299" s="281">
        <v>152.46666666666664</v>
      </c>
      <c r="H299" s="281">
        <v>157.76666666666665</v>
      </c>
      <c r="I299" s="281">
        <v>159.13333333333333</v>
      </c>
      <c r="J299" s="281">
        <v>160.41666666666666</v>
      </c>
      <c r="K299" s="280">
        <v>157.85</v>
      </c>
      <c r="L299" s="280">
        <v>155.19999999999999</v>
      </c>
      <c r="M299" s="280">
        <v>1.6207800000000001</v>
      </c>
      <c r="N299" s="1"/>
      <c r="O299" s="1"/>
    </row>
    <row r="300" spans="1:15" ht="12.75" customHeight="1">
      <c r="A300" s="30">
        <v>290</v>
      </c>
      <c r="B300" s="290" t="s">
        <v>160</v>
      </c>
      <c r="C300" s="280">
        <v>83818.149999999994</v>
      </c>
      <c r="D300" s="281">
        <v>83446.816666666666</v>
      </c>
      <c r="E300" s="281">
        <v>82923.633333333331</v>
      </c>
      <c r="F300" s="281">
        <v>82029.116666666669</v>
      </c>
      <c r="G300" s="281">
        <v>81505.933333333334</v>
      </c>
      <c r="H300" s="281">
        <v>84341.333333333328</v>
      </c>
      <c r="I300" s="281">
        <v>84864.516666666648</v>
      </c>
      <c r="J300" s="281">
        <v>85759.033333333326</v>
      </c>
      <c r="K300" s="280">
        <v>83970</v>
      </c>
      <c r="L300" s="280">
        <v>82552.3</v>
      </c>
      <c r="M300" s="280">
        <v>0.12547</v>
      </c>
      <c r="N300" s="1"/>
      <c r="O300" s="1"/>
    </row>
    <row r="301" spans="1:15" ht="12.75" customHeight="1">
      <c r="A301" s="30">
        <v>291</v>
      </c>
      <c r="B301" s="290" t="s">
        <v>867</v>
      </c>
      <c r="C301" s="280">
        <v>1265.95</v>
      </c>
      <c r="D301" s="281">
        <v>1258.6499999999999</v>
      </c>
      <c r="E301" s="281">
        <v>1243.2999999999997</v>
      </c>
      <c r="F301" s="281">
        <v>1220.6499999999999</v>
      </c>
      <c r="G301" s="281">
        <v>1205.2999999999997</v>
      </c>
      <c r="H301" s="281">
        <v>1281.2999999999997</v>
      </c>
      <c r="I301" s="281">
        <v>1296.6499999999996</v>
      </c>
      <c r="J301" s="281">
        <v>1319.2999999999997</v>
      </c>
      <c r="K301" s="280">
        <v>1274</v>
      </c>
      <c r="L301" s="280">
        <v>1236</v>
      </c>
      <c r="M301" s="280">
        <v>1.23756</v>
      </c>
      <c r="N301" s="1"/>
      <c r="O301" s="1"/>
    </row>
    <row r="302" spans="1:15" ht="12.75" customHeight="1">
      <c r="A302" s="30">
        <v>292</v>
      </c>
      <c r="B302" s="290" t="s">
        <v>806</v>
      </c>
      <c r="C302" s="280">
        <v>1144.5</v>
      </c>
      <c r="D302" s="281">
        <v>1154.2833333333333</v>
      </c>
      <c r="E302" s="281">
        <v>1128.8166666666666</v>
      </c>
      <c r="F302" s="281">
        <v>1113.1333333333332</v>
      </c>
      <c r="G302" s="281">
        <v>1087.6666666666665</v>
      </c>
      <c r="H302" s="281">
        <v>1169.9666666666667</v>
      </c>
      <c r="I302" s="281">
        <v>1195.4333333333334</v>
      </c>
      <c r="J302" s="281">
        <v>1211.1166666666668</v>
      </c>
      <c r="K302" s="280">
        <v>1179.75</v>
      </c>
      <c r="L302" s="280">
        <v>1138.5999999999999</v>
      </c>
      <c r="M302" s="280">
        <v>0.66274999999999995</v>
      </c>
      <c r="N302" s="1"/>
      <c r="O302" s="1"/>
    </row>
    <row r="303" spans="1:15" ht="12.75" customHeight="1">
      <c r="A303" s="30">
        <v>293</v>
      </c>
      <c r="B303" s="290" t="s">
        <v>157</v>
      </c>
      <c r="C303" s="280">
        <v>753.7</v>
      </c>
      <c r="D303" s="281">
        <v>753.9</v>
      </c>
      <c r="E303" s="281">
        <v>748.3</v>
      </c>
      <c r="F303" s="281">
        <v>742.9</v>
      </c>
      <c r="G303" s="281">
        <v>737.3</v>
      </c>
      <c r="H303" s="281">
        <v>759.3</v>
      </c>
      <c r="I303" s="281">
        <v>764.90000000000009</v>
      </c>
      <c r="J303" s="281">
        <v>770.3</v>
      </c>
      <c r="K303" s="280">
        <v>759.5</v>
      </c>
      <c r="L303" s="280">
        <v>748.5</v>
      </c>
      <c r="M303" s="280">
        <v>2.6778400000000002</v>
      </c>
      <c r="N303" s="1"/>
      <c r="O303" s="1"/>
    </row>
    <row r="304" spans="1:15" ht="12.75" customHeight="1">
      <c r="A304" s="30">
        <v>294</v>
      </c>
      <c r="B304" s="290" t="s">
        <v>150</v>
      </c>
      <c r="C304" s="280">
        <v>186.7</v>
      </c>
      <c r="D304" s="281">
        <v>190.04999999999998</v>
      </c>
      <c r="E304" s="281">
        <v>182.64999999999998</v>
      </c>
      <c r="F304" s="281">
        <v>178.6</v>
      </c>
      <c r="G304" s="281">
        <v>171.2</v>
      </c>
      <c r="H304" s="281">
        <v>194.09999999999997</v>
      </c>
      <c r="I304" s="281">
        <v>201.5</v>
      </c>
      <c r="J304" s="281">
        <v>205.54999999999995</v>
      </c>
      <c r="K304" s="280">
        <v>197.45</v>
      </c>
      <c r="L304" s="280">
        <v>186</v>
      </c>
      <c r="M304" s="280">
        <v>104.39666</v>
      </c>
      <c r="N304" s="1"/>
      <c r="O304" s="1"/>
    </row>
    <row r="305" spans="1:15" ht="12.75" customHeight="1">
      <c r="A305" s="30">
        <v>295</v>
      </c>
      <c r="B305" s="290" t="s">
        <v>149</v>
      </c>
      <c r="C305" s="280">
        <v>1164.45</v>
      </c>
      <c r="D305" s="281">
        <v>1167.3</v>
      </c>
      <c r="E305" s="281">
        <v>1150.3999999999999</v>
      </c>
      <c r="F305" s="281">
        <v>1136.3499999999999</v>
      </c>
      <c r="G305" s="281">
        <v>1119.4499999999998</v>
      </c>
      <c r="H305" s="281">
        <v>1181.3499999999999</v>
      </c>
      <c r="I305" s="281">
        <v>1198.25</v>
      </c>
      <c r="J305" s="281">
        <v>1212.3</v>
      </c>
      <c r="K305" s="280">
        <v>1184.2</v>
      </c>
      <c r="L305" s="280">
        <v>1153.25</v>
      </c>
      <c r="M305" s="280">
        <v>22.305720000000001</v>
      </c>
      <c r="N305" s="1"/>
      <c r="O305" s="1"/>
    </row>
    <row r="306" spans="1:15" ht="12.75" customHeight="1">
      <c r="A306" s="30">
        <v>296</v>
      </c>
      <c r="B306" s="290" t="s">
        <v>426</v>
      </c>
      <c r="C306" s="280">
        <v>269.25</v>
      </c>
      <c r="D306" s="281">
        <v>267.58333333333331</v>
      </c>
      <c r="E306" s="281">
        <v>260.66666666666663</v>
      </c>
      <c r="F306" s="281">
        <v>252.08333333333331</v>
      </c>
      <c r="G306" s="281">
        <v>245.16666666666663</v>
      </c>
      <c r="H306" s="281">
        <v>276.16666666666663</v>
      </c>
      <c r="I306" s="281">
        <v>283.08333333333326</v>
      </c>
      <c r="J306" s="281">
        <v>291.66666666666663</v>
      </c>
      <c r="K306" s="280">
        <v>274.5</v>
      </c>
      <c r="L306" s="280">
        <v>259</v>
      </c>
      <c r="M306" s="280">
        <v>13.003640000000001</v>
      </c>
      <c r="N306" s="1"/>
      <c r="O306" s="1"/>
    </row>
    <row r="307" spans="1:15" ht="12.75" customHeight="1">
      <c r="A307" s="30">
        <v>297</v>
      </c>
      <c r="B307" s="290" t="s">
        <v>427</v>
      </c>
      <c r="C307" s="280">
        <v>234.35</v>
      </c>
      <c r="D307" s="281">
        <v>234.7166666666667</v>
      </c>
      <c r="E307" s="281">
        <v>231.43333333333339</v>
      </c>
      <c r="F307" s="281">
        <v>228.51666666666671</v>
      </c>
      <c r="G307" s="281">
        <v>225.23333333333341</v>
      </c>
      <c r="H307" s="281">
        <v>237.63333333333338</v>
      </c>
      <c r="I307" s="281">
        <v>240.91666666666669</v>
      </c>
      <c r="J307" s="281">
        <v>243.83333333333337</v>
      </c>
      <c r="K307" s="280">
        <v>238</v>
      </c>
      <c r="L307" s="280">
        <v>231.8</v>
      </c>
      <c r="M307" s="280">
        <v>1.7597400000000001</v>
      </c>
      <c r="N307" s="1"/>
      <c r="O307" s="1"/>
    </row>
    <row r="308" spans="1:15" ht="12.75" customHeight="1">
      <c r="A308" s="30">
        <v>298</v>
      </c>
      <c r="B308" s="290" t="s">
        <v>428</v>
      </c>
      <c r="C308" s="280">
        <v>465.75</v>
      </c>
      <c r="D308" s="281">
        <v>472.93333333333339</v>
      </c>
      <c r="E308" s="281">
        <v>452.9166666666668</v>
      </c>
      <c r="F308" s="281">
        <v>440.08333333333343</v>
      </c>
      <c r="G308" s="281">
        <v>420.06666666666683</v>
      </c>
      <c r="H308" s="281">
        <v>485.76666666666677</v>
      </c>
      <c r="I308" s="281">
        <v>505.78333333333342</v>
      </c>
      <c r="J308" s="281">
        <v>518.61666666666679</v>
      </c>
      <c r="K308" s="280">
        <v>492.95</v>
      </c>
      <c r="L308" s="280">
        <v>460.1</v>
      </c>
      <c r="M308" s="280">
        <v>4.9165400000000004</v>
      </c>
      <c r="N308" s="1"/>
      <c r="O308" s="1"/>
    </row>
    <row r="309" spans="1:15" ht="12.75" customHeight="1">
      <c r="A309" s="30">
        <v>299</v>
      </c>
      <c r="B309" s="290" t="s">
        <v>151</v>
      </c>
      <c r="C309" s="280">
        <v>98.35</v>
      </c>
      <c r="D309" s="281">
        <v>98.216666666666654</v>
      </c>
      <c r="E309" s="281">
        <v>96.633333333333312</v>
      </c>
      <c r="F309" s="281">
        <v>94.916666666666657</v>
      </c>
      <c r="G309" s="281">
        <v>93.333333333333314</v>
      </c>
      <c r="H309" s="281">
        <v>99.933333333333309</v>
      </c>
      <c r="I309" s="281">
        <v>101.51666666666665</v>
      </c>
      <c r="J309" s="281">
        <v>103.23333333333331</v>
      </c>
      <c r="K309" s="280">
        <v>99.8</v>
      </c>
      <c r="L309" s="280">
        <v>96.5</v>
      </c>
      <c r="M309" s="280">
        <v>78.943550000000002</v>
      </c>
      <c r="N309" s="1"/>
      <c r="O309" s="1"/>
    </row>
    <row r="310" spans="1:15" ht="12.75" customHeight="1">
      <c r="A310" s="30">
        <v>300</v>
      </c>
      <c r="B310" s="290" t="s">
        <v>429</v>
      </c>
      <c r="C310" s="280">
        <v>72.8</v>
      </c>
      <c r="D310" s="281">
        <v>73.25</v>
      </c>
      <c r="E310" s="281">
        <v>72.05</v>
      </c>
      <c r="F310" s="281">
        <v>71.3</v>
      </c>
      <c r="G310" s="281">
        <v>70.099999999999994</v>
      </c>
      <c r="H310" s="281">
        <v>74</v>
      </c>
      <c r="I310" s="281">
        <v>75.199999999999989</v>
      </c>
      <c r="J310" s="281">
        <v>75.95</v>
      </c>
      <c r="K310" s="280">
        <v>74.45</v>
      </c>
      <c r="L310" s="280">
        <v>72.5</v>
      </c>
      <c r="M310" s="280">
        <v>43.753399999999999</v>
      </c>
      <c r="N310" s="1"/>
      <c r="O310" s="1"/>
    </row>
    <row r="311" spans="1:15" ht="12.75" customHeight="1">
      <c r="A311" s="30">
        <v>301</v>
      </c>
      <c r="B311" s="290" t="s">
        <v>152</v>
      </c>
      <c r="C311" s="280">
        <v>518</v>
      </c>
      <c r="D311" s="281">
        <v>517.06666666666672</v>
      </c>
      <c r="E311" s="281">
        <v>513.48333333333346</v>
      </c>
      <c r="F311" s="281">
        <v>508.9666666666667</v>
      </c>
      <c r="G311" s="281">
        <v>505.38333333333344</v>
      </c>
      <c r="H311" s="281">
        <v>521.58333333333348</v>
      </c>
      <c r="I311" s="281">
        <v>525.16666666666674</v>
      </c>
      <c r="J311" s="281">
        <v>529.68333333333351</v>
      </c>
      <c r="K311" s="280">
        <v>520.65</v>
      </c>
      <c r="L311" s="280">
        <v>512.54999999999995</v>
      </c>
      <c r="M311" s="280">
        <v>14.7667</v>
      </c>
      <c r="N311" s="1"/>
      <c r="O311" s="1"/>
    </row>
    <row r="312" spans="1:15" ht="12.75" customHeight="1">
      <c r="A312" s="30">
        <v>302</v>
      </c>
      <c r="B312" s="290" t="s">
        <v>153</v>
      </c>
      <c r="C312" s="280">
        <v>8773.5499999999993</v>
      </c>
      <c r="D312" s="281">
        <v>8815.5166666666664</v>
      </c>
      <c r="E312" s="281">
        <v>8688.0333333333328</v>
      </c>
      <c r="F312" s="281">
        <v>8602.5166666666664</v>
      </c>
      <c r="G312" s="281">
        <v>8475.0333333333328</v>
      </c>
      <c r="H312" s="281">
        <v>8901.0333333333328</v>
      </c>
      <c r="I312" s="281">
        <v>9028.5166666666664</v>
      </c>
      <c r="J312" s="281">
        <v>9114.0333333333328</v>
      </c>
      <c r="K312" s="280">
        <v>8943</v>
      </c>
      <c r="L312" s="280">
        <v>8730</v>
      </c>
      <c r="M312" s="280">
        <v>8.2143200000000007</v>
      </c>
      <c r="N312" s="1"/>
      <c r="O312" s="1"/>
    </row>
    <row r="313" spans="1:15" ht="12.75" customHeight="1">
      <c r="A313" s="30">
        <v>303</v>
      </c>
      <c r="B313" s="290" t="s">
        <v>808</v>
      </c>
      <c r="C313" s="280">
        <v>2100.9499999999998</v>
      </c>
      <c r="D313" s="281">
        <v>2107.65</v>
      </c>
      <c r="E313" s="281">
        <v>2086.3000000000002</v>
      </c>
      <c r="F313" s="281">
        <v>2071.65</v>
      </c>
      <c r="G313" s="281">
        <v>2050.3000000000002</v>
      </c>
      <c r="H313" s="281">
        <v>2122.3000000000002</v>
      </c>
      <c r="I313" s="281">
        <v>2143.6499999999996</v>
      </c>
      <c r="J313" s="281">
        <v>2158.3000000000002</v>
      </c>
      <c r="K313" s="280">
        <v>2129</v>
      </c>
      <c r="L313" s="280">
        <v>2093</v>
      </c>
      <c r="M313" s="280">
        <v>0.64207999999999998</v>
      </c>
      <c r="N313" s="1"/>
      <c r="O313" s="1"/>
    </row>
    <row r="314" spans="1:15" ht="12.75" customHeight="1">
      <c r="A314" s="30">
        <v>304</v>
      </c>
      <c r="B314" s="290" t="s">
        <v>156</v>
      </c>
      <c r="C314" s="280">
        <v>860.25</v>
      </c>
      <c r="D314" s="281">
        <v>855.94999999999993</v>
      </c>
      <c r="E314" s="281">
        <v>833.39999999999986</v>
      </c>
      <c r="F314" s="281">
        <v>806.55</v>
      </c>
      <c r="G314" s="281">
        <v>783.99999999999989</v>
      </c>
      <c r="H314" s="281">
        <v>882.79999999999984</v>
      </c>
      <c r="I314" s="281">
        <v>905.3499999999998</v>
      </c>
      <c r="J314" s="281">
        <v>932.19999999999982</v>
      </c>
      <c r="K314" s="280">
        <v>878.5</v>
      </c>
      <c r="L314" s="280">
        <v>829.1</v>
      </c>
      <c r="M314" s="280">
        <v>8.9173200000000001</v>
      </c>
      <c r="N314" s="1"/>
      <c r="O314" s="1"/>
    </row>
    <row r="315" spans="1:15" ht="12.75" customHeight="1">
      <c r="A315" s="30">
        <v>305</v>
      </c>
      <c r="B315" s="290" t="s">
        <v>430</v>
      </c>
      <c r="C315" s="280">
        <v>369.65</v>
      </c>
      <c r="D315" s="281">
        <v>366.8</v>
      </c>
      <c r="E315" s="281">
        <v>363.6</v>
      </c>
      <c r="F315" s="281">
        <v>357.55</v>
      </c>
      <c r="G315" s="281">
        <v>354.35</v>
      </c>
      <c r="H315" s="281">
        <v>372.85</v>
      </c>
      <c r="I315" s="281">
        <v>376.04999999999995</v>
      </c>
      <c r="J315" s="281">
        <v>382.1</v>
      </c>
      <c r="K315" s="280">
        <v>370</v>
      </c>
      <c r="L315" s="280">
        <v>360.75</v>
      </c>
      <c r="M315" s="280">
        <v>5.1353400000000002</v>
      </c>
      <c r="N315" s="1"/>
      <c r="O315" s="1"/>
    </row>
    <row r="316" spans="1:15" ht="12.75" customHeight="1">
      <c r="A316" s="30">
        <v>306</v>
      </c>
      <c r="B316" s="290" t="s">
        <v>431</v>
      </c>
      <c r="C316" s="280">
        <v>278.3</v>
      </c>
      <c r="D316" s="281">
        <v>279.56666666666666</v>
      </c>
      <c r="E316" s="281">
        <v>275.73333333333335</v>
      </c>
      <c r="F316" s="281">
        <v>273.16666666666669</v>
      </c>
      <c r="G316" s="281">
        <v>269.33333333333337</v>
      </c>
      <c r="H316" s="281">
        <v>282.13333333333333</v>
      </c>
      <c r="I316" s="281">
        <v>285.9666666666667</v>
      </c>
      <c r="J316" s="281">
        <v>288.5333333333333</v>
      </c>
      <c r="K316" s="280">
        <v>283.39999999999998</v>
      </c>
      <c r="L316" s="280">
        <v>277</v>
      </c>
      <c r="M316" s="280">
        <v>1.3688100000000001</v>
      </c>
      <c r="N316" s="1"/>
      <c r="O316" s="1"/>
    </row>
    <row r="317" spans="1:15" ht="12.75" customHeight="1">
      <c r="A317" s="30">
        <v>307</v>
      </c>
      <c r="B317" s="290" t="s">
        <v>868</v>
      </c>
      <c r="C317" s="280">
        <v>741.9</v>
      </c>
      <c r="D317" s="281">
        <v>736.04999999999984</v>
      </c>
      <c r="E317" s="281">
        <v>727.54999999999973</v>
      </c>
      <c r="F317" s="281">
        <v>713.19999999999993</v>
      </c>
      <c r="G317" s="281">
        <v>704.69999999999982</v>
      </c>
      <c r="H317" s="281">
        <v>750.39999999999964</v>
      </c>
      <c r="I317" s="281">
        <v>758.89999999999986</v>
      </c>
      <c r="J317" s="281">
        <v>773.24999999999955</v>
      </c>
      <c r="K317" s="280">
        <v>744.55</v>
      </c>
      <c r="L317" s="280">
        <v>721.7</v>
      </c>
      <c r="M317" s="280">
        <v>0.40201999999999999</v>
      </c>
      <c r="N317" s="1"/>
      <c r="O317" s="1"/>
    </row>
    <row r="318" spans="1:15" ht="12.75" customHeight="1">
      <c r="A318" s="30">
        <v>308</v>
      </c>
      <c r="B318" s="290" t="s">
        <v>869</v>
      </c>
      <c r="C318" s="280">
        <v>639.75</v>
      </c>
      <c r="D318" s="281">
        <v>638.85</v>
      </c>
      <c r="E318" s="281">
        <v>628</v>
      </c>
      <c r="F318" s="281">
        <v>616.25</v>
      </c>
      <c r="G318" s="281">
        <v>605.4</v>
      </c>
      <c r="H318" s="281">
        <v>650.6</v>
      </c>
      <c r="I318" s="281">
        <v>661.45000000000016</v>
      </c>
      <c r="J318" s="281">
        <v>673.2</v>
      </c>
      <c r="K318" s="280">
        <v>649.70000000000005</v>
      </c>
      <c r="L318" s="280">
        <v>627.1</v>
      </c>
      <c r="M318" s="280">
        <v>5.6193600000000004</v>
      </c>
      <c r="N318" s="1"/>
      <c r="O318" s="1"/>
    </row>
    <row r="319" spans="1:15" ht="12.75" customHeight="1">
      <c r="A319" s="30">
        <v>309</v>
      </c>
      <c r="B319" s="290" t="s">
        <v>155</v>
      </c>
      <c r="C319" s="280">
        <v>1578.25</v>
      </c>
      <c r="D319" s="281">
        <v>1563.6000000000001</v>
      </c>
      <c r="E319" s="281">
        <v>1537.2000000000003</v>
      </c>
      <c r="F319" s="281">
        <v>1496.15</v>
      </c>
      <c r="G319" s="281">
        <v>1469.7500000000002</v>
      </c>
      <c r="H319" s="281">
        <v>1604.6500000000003</v>
      </c>
      <c r="I319" s="281">
        <v>1631.0500000000004</v>
      </c>
      <c r="J319" s="281">
        <v>1672.1000000000004</v>
      </c>
      <c r="K319" s="280">
        <v>1590</v>
      </c>
      <c r="L319" s="280">
        <v>1522.55</v>
      </c>
      <c r="M319" s="280">
        <v>3.0766100000000001</v>
      </c>
      <c r="N319" s="1"/>
      <c r="O319" s="1"/>
    </row>
    <row r="320" spans="1:15" ht="12.75" customHeight="1">
      <c r="A320" s="30">
        <v>310</v>
      </c>
      <c r="B320" s="290" t="s">
        <v>158</v>
      </c>
      <c r="C320" s="280">
        <v>3413.5</v>
      </c>
      <c r="D320" s="281">
        <v>3414.4</v>
      </c>
      <c r="E320" s="281">
        <v>3349.9</v>
      </c>
      <c r="F320" s="281">
        <v>3286.3</v>
      </c>
      <c r="G320" s="281">
        <v>3221.8</v>
      </c>
      <c r="H320" s="281">
        <v>3478</v>
      </c>
      <c r="I320" s="281">
        <v>3542.5</v>
      </c>
      <c r="J320" s="281">
        <v>3606.1</v>
      </c>
      <c r="K320" s="280">
        <v>3478.9</v>
      </c>
      <c r="L320" s="280">
        <v>3350.8</v>
      </c>
      <c r="M320" s="280">
        <v>15.11689</v>
      </c>
      <c r="N320" s="1"/>
      <c r="O320" s="1"/>
    </row>
    <row r="321" spans="1:15" ht="12.75" customHeight="1">
      <c r="A321" s="30">
        <v>311</v>
      </c>
      <c r="B321" s="290" t="s">
        <v>432</v>
      </c>
      <c r="C321" s="280">
        <v>508.8</v>
      </c>
      <c r="D321" s="281">
        <v>511.7166666666667</v>
      </c>
      <c r="E321" s="281">
        <v>504.43333333333339</v>
      </c>
      <c r="F321" s="281">
        <v>500.06666666666672</v>
      </c>
      <c r="G321" s="281">
        <v>492.78333333333342</v>
      </c>
      <c r="H321" s="281">
        <v>516.08333333333337</v>
      </c>
      <c r="I321" s="281">
        <v>523.36666666666667</v>
      </c>
      <c r="J321" s="281">
        <v>527.73333333333335</v>
      </c>
      <c r="K321" s="280">
        <v>519</v>
      </c>
      <c r="L321" s="280">
        <v>507.35</v>
      </c>
      <c r="M321" s="280">
        <v>2.7167699999999999</v>
      </c>
      <c r="N321" s="1"/>
      <c r="O321" s="1"/>
    </row>
    <row r="322" spans="1:15" ht="12.75" customHeight="1">
      <c r="A322" s="30">
        <v>312</v>
      </c>
      <c r="B322" s="290" t="s">
        <v>434</v>
      </c>
      <c r="C322" s="280">
        <v>760.7</v>
      </c>
      <c r="D322" s="281">
        <v>757.65</v>
      </c>
      <c r="E322" s="281">
        <v>750.05</v>
      </c>
      <c r="F322" s="281">
        <v>739.4</v>
      </c>
      <c r="G322" s="281">
        <v>731.8</v>
      </c>
      <c r="H322" s="281">
        <v>768.3</v>
      </c>
      <c r="I322" s="281">
        <v>775.90000000000009</v>
      </c>
      <c r="J322" s="281">
        <v>786.55</v>
      </c>
      <c r="K322" s="280">
        <v>765.25</v>
      </c>
      <c r="L322" s="280">
        <v>747</v>
      </c>
      <c r="M322" s="280">
        <v>1.3923399999999999</v>
      </c>
      <c r="N322" s="1"/>
      <c r="O322" s="1"/>
    </row>
    <row r="323" spans="1:15" ht="12.75" customHeight="1">
      <c r="A323" s="30">
        <v>313</v>
      </c>
      <c r="B323" s="290" t="s">
        <v>159</v>
      </c>
      <c r="C323" s="280">
        <v>2299.8000000000002</v>
      </c>
      <c r="D323" s="281">
        <v>2293.3666666666668</v>
      </c>
      <c r="E323" s="281">
        <v>2267.7333333333336</v>
      </c>
      <c r="F323" s="281">
        <v>2235.666666666667</v>
      </c>
      <c r="G323" s="281">
        <v>2210.0333333333338</v>
      </c>
      <c r="H323" s="281">
        <v>2325.4333333333334</v>
      </c>
      <c r="I323" s="281">
        <v>2351.0666666666666</v>
      </c>
      <c r="J323" s="281">
        <v>2383.1333333333332</v>
      </c>
      <c r="K323" s="280">
        <v>2319</v>
      </c>
      <c r="L323" s="280">
        <v>2261.3000000000002</v>
      </c>
      <c r="M323" s="280">
        <v>8.6762099999999993</v>
      </c>
      <c r="N323" s="1"/>
      <c r="O323" s="1"/>
    </row>
    <row r="324" spans="1:15" ht="12.75" customHeight="1">
      <c r="A324" s="30">
        <v>314</v>
      </c>
      <c r="B324" s="290" t="s">
        <v>435</v>
      </c>
      <c r="C324" s="280">
        <v>1396.9</v>
      </c>
      <c r="D324" s="281">
        <v>1398.1166666666668</v>
      </c>
      <c r="E324" s="281">
        <v>1383.7833333333335</v>
      </c>
      <c r="F324" s="281">
        <v>1370.6666666666667</v>
      </c>
      <c r="G324" s="281">
        <v>1356.3333333333335</v>
      </c>
      <c r="H324" s="281">
        <v>1411.2333333333336</v>
      </c>
      <c r="I324" s="281">
        <v>1425.5666666666666</v>
      </c>
      <c r="J324" s="281">
        <v>1438.6833333333336</v>
      </c>
      <c r="K324" s="280">
        <v>1412.45</v>
      </c>
      <c r="L324" s="280">
        <v>1385</v>
      </c>
      <c r="M324" s="280">
        <v>2.37385</v>
      </c>
      <c r="N324" s="1"/>
      <c r="O324" s="1"/>
    </row>
    <row r="325" spans="1:15" ht="12.75" customHeight="1">
      <c r="A325" s="30">
        <v>315</v>
      </c>
      <c r="B325" s="290" t="s">
        <v>161</v>
      </c>
      <c r="C325" s="280">
        <v>1065.6500000000001</v>
      </c>
      <c r="D325" s="281">
        <v>1072.1499999999999</v>
      </c>
      <c r="E325" s="281">
        <v>1052.9999999999998</v>
      </c>
      <c r="F325" s="281">
        <v>1040.3499999999999</v>
      </c>
      <c r="G325" s="281">
        <v>1021.1999999999998</v>
      </c>
      <c r="H325" s="281">
        <v>1084.7999999999997</v>
      </c>
      <c r="I325" s="281">
        <v>1103.9499999999998</v>
      </c>
      <c r="J325" s="281">
        <v>1116.5999999999997</v>
      </c>
      <c r="K325" s="280">
        <v>1091.3</v>
      </c>
      <c r="L325" s="280">
        <v>1059.5</v>
      </c>
      <c r="M325" s="280">
        <v>7.2093699999999998</v>
      </c>
      <c r="N325" s="1"/>
      <c r="O325" s="1"/>
    </row>
    <row r="326" spans="1:15" ht="12.75" customHeight="1">
      <c r="A326" s="30">
        <v>316</v>
      </c>
      <c r="B326" s="290" t="s">
        <v>267</v>
      </c>
      <c r="C326" s="280">
        <v>682.15</v>
      </c>
      <c r="D326" s="281">
        <v>680.69999999999993</v>
      </c>
      <c r="E326" s="281">
        <v>676.69999999999982</v>
      </c>
      <c r="F326" s="281">
        <v>671.24999999999989</v>
      </c>
      <c r="G326" s="281">
        <v>667.24999999999977</v>
      </c>
      <c r="H326" s="281">
        <v>686.14999999999986</v>
      </c>
      <c r="I326" s="281">
        <v>690.15000000000009</v>
      </c>
      <c r="J326" s="281">
        <v>695.59999999999991</v>
      </c>
      <c r="K326" s="280">
        <v>684.7</v>
      </c>
      <c r="L326" s="280">
        <v>675.25</v>
      </c>
      <c r="M326" s="280">
        <v>1.16933</v>
      </c>
      <c r="N326" s="1"/>
      <c r="O326" s="1"/>
    </row>
    <row r="327" spans="1:15" ht="12.75" customHeight="1">
      <c r="A327" s="30">
        <v>317</v>
      </c>
      <c r="B327" s="290" t="s">
        <v>436</v>
      </c>
      <c r="C327" s="280">
        <v>32.950000000000003</v>
      </c>
      <c r="D327" s="281">
        <v>33</v>
      </c>
      <c r="E327" s="281">
        <v>32.6</v>
      </c>
      <c r="F327" s="281">
        <v>32.25</v>
      </c>
      <c r="G327" s="281">
        <v>31.85</v>
      </c>
      <c r="H327" s="281">
        <v>33.35</v>
      </c>
      <c r="I327" s="281">
        <v>33.750000000000007</v>
      </c>
      <c r="J327" s="281">
        <v>34.1</v>
      </c>
      <c r="K327" s="280">
        <v>33.4</v>
      </c>
      <c r="L327" s="280">
        <v>32.65</v>
      </c>
      <c r="M327" s="280">
        <v>39.651829999999997</v>
      </c>
      <c r="N327" s="1"/>
      <c r="O327" s="1"/>
    </row>
    <row r="328" spans="1:15" ht="12.75" customHeight="1">
      <c r="A328" s="30">
        <v>318</v>
      </c>
      <c r="B328" s="290" t="s">
        <v>437</v>
      </c>
      <c r="C328" s="280">
        <v>58.6</v>
      </c>
      <c r="D328" s="281">
        <v>58.650000000000006</v>
      </c>
      <c r="E328" s="281">
        <v>58.100000000000009</v>
      </c>
      <c r="F328" s="281">
        <v>57.6</v>
      </c>
      <c r="G328" s="281">
        <v>57.050000000000004</v>
      </c>
      <c r="H328" s="281">
        <v>59.150000000000013</v>
      </c>
      <c r="I328" s="281">
        <v>59.70000000000001</v>
      </c>
      <c r="J328" s="281">
        <v>60.200000000000017</v>
      </c>
      <c r="K328" s="280">
        <v>59.2</v>
      </c>
      <c r="L328" s="280">
        <v>58.15</v>
      </c>
      <c r="M328" s="280">
        <v>15.301819999999999</v>
      </c>
      <c r="N328" s="1"/>
      <c r="O328" s="1"/>
    </row>
    <row r="329" spans="1:15" ht="12.75" customHeight="1">
      <c r="A329" s="30">
        <v>319</v>
      </c>
      <c r="B329" s="290" t="s">
        <v>438</v>
      </c>
      <c r="C329" s="280">
        <v>593.79999999999995</v>
      </c>
      <c r="D329" s="281">
        <v>587.23333333333323</v>
      </c>
      <c r="E329" s="281">
        <v>576.46666666666647</v>
      </c>
      <c r="F329" s="281">
        <v>559.13333333333321</v>
      </c>
      <c r="G329" s="281">
        <v>548.36666666666645</v>
      </c>
      <c r="H329" s="281">
        <v>604.56666666666649</v>
      </c>
      <c r="I329" s="281">
        <v>615.33333333333314</v>
      </c>
      <c r="J329" s="281">
        <v>632.66666666666652</v>
      </c>
      <c r="K329" s="280">
        <v>598</v>
      </c>
      <c r="L329" s="280">
        <v>569.9</v>
      </c>
      <c r="M329" s="280">
        <v>0.73073999999999995</v>
      </c>
      <c r="N329" s="1"/>
      <c r="O329" s="1"/>
    </row>
    <row r="330" spans="1:15" ht="12.75" customHeight="1">
      <c r="A330" s="30">
        <v>320</v>
      </c>
      <c r="B330" s="290" t="s">
        <v>439</v>
      </c>
      <c r="C330" s="280">
        <v>34.15</v>
      </c>
      <c r="D330" s="281">
        <v>34.233333333333334</v>
      </c>
      <c r="E330" s="281">
        <v>33.716666666666669</v>
      </c>
      <c r="F330" s="281">
        <v>33.283333333333331</v>
      </c>
      <c r="G330" s="281">
        <v>32.766666666666666</v>
      </c>
      <c r="H330" s="281">
        <v>34.666666666666671</v>
      </c>
      <c r="I330" s="281">
        <v>35.183333333333337</v>
      </c>
      <c r="J330" s="281">
        <v>35.616666666666674</v>
      </c>
      <c r="K330" s="280">
        <v>34.75</v>
      </c>
      <c r="L330" s="280">
        <v>33.799999999999997</v>
      </c>
      <c r="M330" s="280">
        <v>120.99065</v>
      </c>
      <c r="N330" s="1"/>
      <c r="O330" s="1"/>
    </row>
    <row r="331" spans="1:15" ht="12.75" customHeight="1">
      <c r="A331" s="30">
        <v>321</v>
      </c>
      <c r="B331" s="290" t="s">
        <v>440</v>
      </c>
      <c r="C331" s="280">
        <v>67.95</v>
      </c>
      <c r="D331" s="281">
        <v>67.63333333333334</v>
      </c>
      <c r="E331" s="281">
        <v>66.816666666666677</v>
      </c>
      <c r="F331" s="281">
        <v>65.683333333333337</v>
      </c>
      <c r="G331" s="281">
        <v>64.866666666666674</v>
      </c>
      <c r="H331" s="281">
        <v>68.76666666666668</v>
      </c>
      <c r="I331" s="281">
        <v>69.583333333333343</v>
      </c>
      <c r="J331" s="281">
        <v>70.716666666666683</v>
      </c>
      <c r="K331" s="280">
        <v>68.45</v>
      </c>
      <c r="L331" s="280">
        <v>66.5</v>
      </c>
      <c r="M331" s="280">
        <v>29.538900000000002</v>
      </c>
      <c r="N331" s="1"/>
      <c r="O331" s="1"/>
    </row>
    <row r="332" spans="1:15" ht="12.75" customHeight="1">
      <c r="A332" s="30">
        <v>322</v>
      </c>
      <c r="B332" s="290" t="s">
        <v>167</v>
      </c>
      <c r="C332" s="280">
        <v>107.8</v>
      </c>
      <c r="D332" s="281">
        <v>107.75</v>
      </c>
      <c r="E332" s="281">
        <v>106.2</v>
      </c>
      <c r="F332" s="281">
        <v>104.60000000000001</v>
      </c>
      <c r="G332" s="281">
        <v>103.05000000000001</v>
      </c>
      <c r="H332" s="281">
        <v>109.35</v>
      </c>
      <c r="I332" s="281">
        <v>110.9</v>
      </c>
      <c r="J332" s="281">
        <v>112.49999999999999</v>
      </c>
      <c r="K332" s="280">
        <v>109.3</v>
      </c>
      <c r="L332" s="280">
        <v>106.15</v>
      </c>
      <c r="M332" s="280">
        <v>117.05128000000001</v>
      </c>
      <c r="N332" s="1"/>
      <c r="O332" s="1"/>
    </row>
    <row r="333" spans="1:15" ht="12.75" customHeight="1">
      <c r="A333" s="30">
        <v>323</v>
      </c>
      <c r="B333" s="290" t="s">
        <v>441</v>
      </c>
      <c r="C333" s="280">
        <v>276.64999999999998</v>
      </c>
      <c r="D333" s="281">
        <v>281.05</v>
      </c>
      <c r="E333" s="281">
        <v>267.60000000000002</v>
      </c>
      <c r="F333" s="281">
        <v>258.55</v>
      </c>
      <c r="G333" s="281">
        <v>245.10000000000002</v>
      </c>
      <c r="H333" s="281">
        <v>290.10000000000002</v>
      </c>
      <c r="I333" s="281">
        <v>303.54999999999995</v>
      </c>
      <c r="J333" s="281">
        <v>312.60000000000002</v>
      </c>
      <c r="K333" s="280">
        <v>294.5</v>
      </c>
      <c r="L333" s="280">
        <v>272</v>
      </c>
      <c r="M333" s="280">
        <v>16.646840000000001</v>
      </c>
      <c r="N333" s="1"/>
      <c r="O333" s="1"/>
    </row>
    <row r="334" spans="1:15" ht="12.75" customHeight="1">
      <c r="A334" s="30">
        <v>324</v>
      </c>
      <c r="B334" s="290" t="s">
        <v>169</v>
      </c>
      <c r="C334" s="280">
        <v>152.94999999999999</v>
      </c>
      <c r="D334" s="281">
        <v>152.61666666666665</v>
      </c>
      <c r="E334" s="281">
        <v>150.7833333333333</v>
      </c>
      <c r="F334" s="281">
        <v>148.61666666666665</v>
      </c>
      <c r="G334" s="281">
        <v>146.7833333333333</v>
      </c>
      <c r="H334" s="281">
        <v>154.7833333333333</v>
      </c>
      <c r="I334" s="281">
        <v>156.61666666666662</v>
      </c>
      <c r="J334" s="281">
        <v>158.7833333333333</v>
      </c>
      <c r="K334" s="280">
        <v>154.44999999999999</v>
      </c>
      <c r="L334" s="280">
        <v>150.44999999999999</v>
      </c>
      <c r="M334" s="280">
        <v>117.71460999999999</v>
      </c>
      <c r="N334" s="1"/>
      <c r="O334" s="1"/>
    </row>
    <row r="335" spans="1:15" ht="12.75" customHeight="1">
      <c r="A335" s="30">
        <v>325</v>
      </c>
      <c r="B335" s="290" t="s">
        <v>442</v>
      </c>
      <c r="C335" s="280">
        <v>658.95</v>
      </c>
      <c r="D335" s="281">
        <v>657.25000000000011</v>
      </c>
      <c r="E335" s="281">
        <v>647.9000000000002</v>
      </c>
      <c r="F335" s="281">
        <v>636.85000000000014</v>
      </c>
      <c r="G335" s="281">
        <v>627.50000000000023</v>
      </c>
      <c r="H335" s="281">
        <v>668.30000000000018</v>
      </c>
      <c r="I335" s="281">
        <v>677.65000000000009</v>
      </c>
      <c r="J335" s="281">
        <v>688.70000000000016</v>
      </c>
      <c r="K335" s="280">
        <v>666.6</v>
      </c>
      <c r="L335" s="280">
        <v>646.20000000000005</v>
      </c>
      <c r="M335" s="280">
        <v>1.94248</v>
      </c>
      <c r="N335" s="1"/>
      <c r="O335" s="1"/>
    </row>
    <row r="336" spans="1:15" ht="12.75" customHeight="1">
      <c r="A336" s="30">
        <v>326</v>
      </c>
      <c r="B336" s="290" t="s">
        <v>163</v>
      </c>
      <c r="C336" s="280">
        <v>77.8</v>
      </c>
      <c r="D336" s="281">
        <v>77.333333333333329</v>
      </c>
      <c r="E336" s="281">
        <v>76.066666666666663</v>
      </c>
      <c r="F336" s="281">
        <v>74.333333333333329</v>
      </c>
      <c r="G336" s="281">
        <v>73.066666666666663</v>
      </c>
      <c r="H336" s="281">
        <v>79.066666666666663</v>
      </c>
      <c r="I336" s="281">
        <v>80.333333333333343</v>
      </c>
      <c r="J336" s="281">
        <v>82.066666666666663</v>
      </c>
      <c r="K336" s="280">
        <v>78.599999999999994</v>
      </c>
      <c r="L336" s="280">
        <v>75.599999999999994</v>
      </c>
      <c r="M336" s="280">
        <v>240.79718</v>
      </c>
      <c r="N336" s="1"/>
      <c r="O336" s="1"/>
    </row>
    <row r="337" spans="1:15" ht="12.75" customHeight="1">
      <c r="A337" s="30">
        <v>327</v>
      </c>
      <c r="B337" s="290" t="s">
        <v>165</v>
      </c>
      <c r="C337" s="280">
        <v>4383.3500000000004</v>
      </c>
      <c r="D337" s="281">
        <v>4357.7</v>
      </c>
      <c r="E337" s="281">
        <v>4283.75</v>
      </c>
      <c r="F337" s="281">
        <v>4184.1500000000005</v>
      </c>
      <c r="G337" s="281">
        <v>4110.2000000000007</v>
      </c>
      <c r="H337" s="281">
        <v>4457.2999999999993</v>
      </c>
      <c r="I337" s="281">
        <v>4531.2499999999982</v>
      </c>
      <c r="J337" s="281">
        <v>4630.8499999999985</v>
      </c>
      <c r="K337" s="280">
        <v>4431.6499999999996</v>
      </c>
      <c r="L337" s="280">
        <v>4258.1000000000004</v>
      </c>
      <c r="M337" s="280">
        <v>4.2029399999999999</v>
      </c>
      <c r="N337" s="1"/>
      <c r="O337" s="1"/>
    </row>
    <row r="338" spans="1:15" ht="12.75" customHeight="1">
      <c r="A338" s="30">
        <v>328</v>
      </c>
      <c r="B338" s="290" t="s">
        <v>809</v>
      </c>
      <c r="C338" s="280">
        <v>530.1</v>
      </c>
      <c r="D338" s="281">
        <v>532.88333333333333</v>
      </c>
      <c r="E338" s="281">
        <v>523.36666666666667</v>
      </c>
      <c r="F338" s="281">
        <v>516.63333333333333</v>
      </c>
      <c r="G338" s="281">
        <v>507.11666666666667</v>
      </c>
      <c r="H338" s="281">
        <v>539.61666666666667</v>
      </c>
      <c r="I338" s="281">
        <v>549.13333333333333</v>
      </c>
      <c r="J338" s="281">
        <v>555.86666666666667</v>
      </c>
      <c r="K338" s="280">
        <v>542.4</v>
      </c>
      <c r="L338" s="280">
        <v>526.15</v>
      </c>
      <c r="M338" s="280">
        <v>4.8762800000000004</v>
      </c>
      <c r="N338" s="1"/>
      <c r="O338" s="1"/>
    </row>
    <row r="339" spans="1:15" ht="12.75" customHeight="1">
      <c r="A339" s="30">
        <v>329</v>
      </c>
      <c r="B339" s="290" t="s">
        <v>166</v>
      </c>
      <c r="C339" s="280">
        <v>19359.099999999999</v>
      </c>
      <c r="D339" s="281">
        <v>19261.066666666666</v>
      </c>
      <c r="E339" s="281">
        <v>19099.083333333332</v>
      </c>
      <c r="F339" s="281">
        <v>18839.066666666666</v>
      </c>
      <c r="G339" s="281">
        <v>18677.083333333332</v>
      </c>
      <c r="H339" s="281">
        <v>19521.083333333332</v>
      </c>
      <c r="I339" s="281">
        <v>19683.066666666669</v>
      </c>
      <c r="J339" s="281">
        <v>19943.083333333332</v>
      </c>
      <c r="K339" s="280">
        <v>19423.05</v>
      </c>
      <c r="L339" s="280">
        <v>19001.05</v>
      </c>
      <c r="M339" s="280">
        <v>1.13825</v>
      </c>
      <c r="N339" s="1"/>
      <c r="O339" s="1"/>
    </row>
    <row r="340" spans="1:15" ht="12.75" customHeight="1">
      <c r="A340" s="30">
        <v>330</v>
      </c>
      <c r="B340" s="290" t="s">
        <v>443</v>
      </c>
      <c r="C340" s="280">
        <v>64.900000000000006</v>
      </c>
      <c r="D340" s="281">
        <v>65.13333333333334</v>
      </c>
      <c r="E340" s="281">
        <v>64.416666666666686</v>
      </c>
      <c r="F340" s="281">
        <v>63.933333333333351</v>
      </c>
      <c r="G340" s="281">
        <v>63.216666666666697</v>
      </c>
      <c r="H340" s="281">
        <v>65.616666666666674</v>
      </c>
      <c r="I340" s="281">
        <v>66.333333333333343</v>
      </c>
      <c r="J340" s="281">
        <v>66.816666666666663</v>
      </c>
      <c r="K340" s="280">
        <v>65.849999999999994</v>
      </c>
      <c r="L340" s="280">
        <v>64.650000000000006</v>
      </c>
      <c r="M340" s="280">
        <v>7.1801399999999997</v>
      </c>
      <c r="N340" s="1"/>
      <c r="O340" s="1"/>
    </row>
    <row r="341" spans="1:15" ht="12.75" customHeight="1">
      <c r="A341" s="30">
        <v>331</v>
      </c>
      <c r="B341" s="290" t="s">
        <v>162</v>
      </c>
      <c r="C341" s="280">
        <v>279.3</v>
      </c>
      <c r="D341" s="281">
        <v>282.03333333333336</v>
      </c>
      <c r="E341" s="281">
        <v>275.26666666666671</v>
      </c>
      <c r="F341" s="281">
        <v>271.23333333333335</v>
      </c>
      <c r="G341" s="281">
        <v>264.4666666666667</v>
      </c>
      <c r="H341" s="281">
        <v>286.06666666666672</v>
      </c>
      <c r="I341" s="281">
        <v>292.83333333333337</v>
      </c>
      <c r="J341" s="281">
        <v>296.86666666666673</v>
      </c>
      <c r="K341" s="280">
        <v>288.8</v>
      </c>
      <c r="L341" s="280">
        <v>278</v>
      </c>
      <c r="M341" s="280">
        <v>11.747450000000001</v>
      </c>
      <c r="N341" s="1"/>
      <c r="O341" s="1"/>
    </row>
    <row r="342" spans="1:15" ht="12.75" customHeight="1">
      <c r="A342" s="30">
        <v>332</v>
      </c>
      <c r="B342" s="290" t="s">
        <v>870</v>
      </c>
      <c r="C342" s="280">
        <v>331.1</v>
      </c>
      <c r="D342" s="281">
        <v>329.4666666666667</v>
      </c>
      <c r="E342" s="281">
        <v>324.68333333333339</v>
      </c>
      <c r="F342" s="281">
        <v>318.26666666666671</v>
      </c>
      <c r="G342" s="281">
        <v>313.48333333333341</v>
      </c>
      <c r="H342" s="281">
        <v>335.88333333333338</v>
      </c>
      <c r="I342" s="281">
        <v>340.66666666666669</v>
      </c>
      <c r="J342" s="281">
        <v>347.08333333333337</v>
      </c>
      <c r="K342" s="280">
        <v>334.25</v>
      </c>
      <c r="L342" s="280">
        <v>323.05</v>
      </c>
      <c r="M342" s="280">
        <v>5.9861300000000002</v>
      </c>
      <c r="N342" s="1"/>
      <c r="O342" s="1"/>
    </row>
    <row r="343" spans="1:15" ht="12.75" customHeight="1">
      <c r="A343" s="30">
        <v>333</v>
      </c>
      <c r="B343" s="290" t="s">
        <v>268</v>
      </c>
      <c r="C343" s="280">
        <v>910.15</v>
      </c>
      <c r="D343" s="281">
        <v>910.30000000000007</v>
      </c>
      <c r="E343" s="281">
        <v>899.85000000000014</v>
      </c>
      <c r="F343" s="281">
        <v>889.55000000000007</v>
      </c>
      <c r="G343" s="281">
        <v>879.10000000000014</v>
      </c>
      <c r="H343" s="281">
        <v>920.60000000000014</v>
      </c>
      <c r="I343" s="281">
        <v>931.05000000000018</v>
      </c>
      <c r="J343" s="281">
        <v>941.35000000000014</v>
      </c>
      <c r="K343" s="280">
        <v>920.75</v>
      </c>
      <c r="L343" s="280">
        <v>900</v>
      </c>
      <c r="M343" s="280">
        <v>7.9491699999999996</v>
      </c>
      <c r="N343" s="1"/>
      <c r="O343" s="1"/>
    </row>
    <row r="344" spans="1:15" ht="12.75" customHeight="1">
      <c r="A344" s="30">
        <v>334</v>
      </c>
      <c r="B344" s="290" t="s">
        <v>170</v>
      </c>
      <c r="C344" s="280">
        <v>134.15</v>
      </c>
      <c r="D344" s="281">
        <v>132.85</v>
      </c>
      <c r="E344" s="281">
        <v>131.19999999999999</v>
      </c>
      <c r="F344" s="281">
        <v>128.25</v>
      </c>
      <c r="G344" s="281">
        <v>126.6</v>
      </c>
      <c r="H344" s="281">
        <v>135.79999999999998</v>
      </c>
      <c r="I344" s="281">
        <v>137.45000000000002</v>
      </c>
      <c r="J344" s="281">
        <v>140.39999999999998</v>
      </c>
      <c r="K344" s="280">
        <v>134.5</v>
      </c>
      <c r="L344" s="280">
        <v>129.9</v>
      </c>
      <c r="M344" s="280">
        <v>197.38641999999999</v>
      </c>
      <c r="N344" s="1"/>
      <c r="O344" s="1"/>
    </row>
    <row r="345" spans="1:15" ht="12.75" customHeight="1">
      <c r="A345" s="30">
        <v>335</v>
      </c>
      <c r="B345" s="290" t="s">
        <v>269</v>
      </c>
      <c r="C345" s="280">
        <v>190</v>
      </c>
      <c r="D345" s="281">
        <v>189.01666666666665</v>
      </c>
      <c r="E345" s="281">
        <v>187.0333333333333</v>
      </c>
      <c r="F345" s="281">
        <v>184.06666666666666</v>
      </c>
      <c r="G345" s="281">
        <v>182.08333333333331</v>
      </c>
      <c r="H345" s="281">
        <v>191.98333333333329</v>
      </c>
      <c r="I345" s="281">
        <v>193.96666666666664</v>
      </c>
      <c r="J345" s="281">
        <v>196.93333333333328</v>
      </c>
      <c r="K345" s="280">
        <v>191</v>
      </c>
      <c r="L345" s="280">
        <v>186.05</v>
      </c>
      <c r="M345" s="280">
        <v>23.14762</v>
      </c>
      <c r="N345" s="1"/>
      <c r="O345" s="1"/>
    </row>
    <row r="346" spans="1:15" ht="12.75" customHeight="1">
      <c r="A346" s="30">
        <v>336</v>
      </c>
      <c r="B346" s="290" t="s">
        <v>851</v>
      </c>
      <c r="C346" s="280">
        <v>706.8</v>
      </c>
      <c r="D346" s="281">
        <v>712.26666666666677</v>
      </c>
      <c r="E346" s="281">
        <v>696.53333333333353</v>
      </c>
      <c r="F346" s="281">
        <v>686.26666666666677</v>
      </c>
      <c r="G346" s="281">
        <v>670.53333333333353</v>
      </c>
      <c r="H346" s="281">
        <v>722.53333333333353</v>
      </c>
      <c r="I346" s="281">
        <v>738.26666666666688</v>
      </c>
      <c r="J346" s="281">
        <v>748.53333333333353</v>
      </c>
      <c r="K346" s="280">
        <v>728</v>
      </c>
      <c r="L346" s="280">
        <v>702</v>
      </c>
      <c r="M346" s="280">
        <v>19.19162</v>
      </c>
      <c r="N346" s="1"/>
      <c r="O346" s="1"/>
    </row>
    <row r="347" spans="1:15" ht="12.75" customHeight="1">
      <c r="A347" s="30">
        <v>337</v>
      </c>
      <c r="B347" s="290" t="s">
        <v>444</v>
      </c>
      <c r="C347" s="280">
        <v>3144.05</v>
      </c>
      <c r="D347" s="281">
        <v>3152.6</v>
      </c>
      <c r="E347" s="281">
        <v>3110.2</v>
      </c>
      <c r="F347" s="281">
        <v>3076.35</v>
      </c>
      <c r="G347" s="281">
        <v>3033.95</v>
      </c>
      <c r="H347" s="281">
        <v>3186.45</v>
      </c>
      <c r="I347" s="281">
        <v>3228.8500000000004</v>
      </c>
      <c r="J347" s="281">
        <v>3262.7</v>
      </c>
      <c r="K347" s="280">
        <v>3195</v>
      </c>
      <c r="L347" s="280">
        <v>3118.75</v>
      </c>
      <c r="M347" s="280">
        <v>0.83923999999999999</v>
      </c>
      <c r="N347" s="1"/>
      <c r="O347" s="1"/>
    </row>
    <row r="348" spans="1:15" ht="12.75" customHeight="1">
      <c r="A348" s="30">
        <v>338</v>
      </c>
      <c r="B348" s="290" t="s">
        <v>445</v>
      </c>
      <c r="C348" s="280">
        <v>259.89999999999998</v>
      </c>
      <c r="D348" s="281">
        <v>261.06666666666666</v>
      </c>
      <c r="E348" s="281">
        <v>257.63333333333333</v>
      </c>
      <c r="F348" s="281">
        <v>255.36666666666667</v>
      </c>
      <c r="G348" s="281">
        <v>251.93333333333334</v>
      </c>
      <c r="H348" s="281">
        <v>263.33333333333331</v>
      </c>
      <c r="I348" s="281">
        <v>266.76666666666659</v>
      </c>
      <c r="J348" s="281">
        <v>269.0333333333333</v>
      </c>
      <c r="K348" s="280">
        <v>264.5</v>
      </c>
      <c r="L348" s="280">
        <v>258.8</v>
      </c>
      <c r="M348" s="280">
        <v>2.1389900000000002</v>
      </c>
      <c r="N348" s="1"/>
      <c r="O348" s="1"/>
    </row>
    <row r="349" spans="1:15" ht="12.75" customHeight="1">
      <c r="A349" s="30">
        <v>339</v>
      </c>
      <c r="B349" s="290" t="s">
        <v>852</v>
      </c>
      <c r="C349" s="280">
        <v>468.25</v>
      </c>
      <c r="D349" s="281">
        <v>466.43333333333334</v>
      </c>
      <c r="E349" s="281">
        <v>461.31666666666666</v>
      </c>
      <c r="F349" s="281">
        <v>454.38333333333333</v>
      </c>
      <c r="G349" s="281">
        <v>449.26666666666665</v>
      </c>
      <c r="H349" s="281">
        <v>473.36666666666667</v>
      </c>
      <c r="I349" s="281">
        <v>478.48333333333335</v>
      </c>
      <c r="J349" s="281">
        <v>485.41666666666669</v>
      </c>
      <c r="K349" s="280">
        <v>471.55</v>
      </c>
      <c r="L349" s="280">
        <v>459.5</v>
      </c>
      <c r="M349" s="280">
        <v>6.23055</v>
      </c>
      <c r="N349" s="1"/>
      <c r="O349" s="1"/>
    </row>
    <row r="350" spans="1:15" ht="12.75" customHeight="1">
      <c r="A350" s="30">
        <v>340</v>
      </c>
      <c r="B350" s="290" t="s">
        <v>826</v>
      </c>
      <c r="C350" s="280">
        <v>122.15</v>
      </c>
      <c r="D350" s="281">
        <v>122.68333333333334</v>
      </c>
      <c r="E350" s="281">
        <v>120.61666666666667</v>
      </c>
      <c r="F350" s="281">
        <v>119.08333333333334</v>
      </c>
      <c r="G350" s="281">
        <v>117.01666666666668</v>
      </c>
      <c r="H350" s="281">
        <v>124.21666666666667</v>
      </c>
      <c r="I350" s="281">
        <v>126.28333333333333</v>
      </c>
      <c r="J350" s="281">
        <v>127.81666666666666</v>
      </c>
      <c r="K350" s="280">
        <v>124.75</v>
      </c>
      <c r="L350" s="280">
        <v>121.15</v>
      </c>
      <c r="M350" s="280">
        <v>13.33811</v>
      </c>
      <c r="N350" s="1"/>
      <c r="O350" s="1"/>
    </row>
    <row r="351" spans="1:15" ht="12.75" customHeight="1">
      <c r="A351" s="30">
        <v>341</v>
      </c>
      <c r="B351" s="290" t="s">
        <v>177</v>
      </c>
      <c r="C351" s="280">
        <v>3089.9</v>
      </c>
      <c r="D351" s="281">
        <v>3096.5</v>
      </c>
      <c r="E351" s="281">
        <v>3058.4</v>
      </c>
      <c r="F351" s="281">
        <v>3026.9</v>
      </c>
      <c r="G351" s="281">
        <v>2988.8</v>
      </c>
      <c r="H351" s="281">
        <v>3128</v>
      </c>
      <c r="I351" s="281">
        <v>3166.1000000000004</v>
      </c>
      <c r="J351" s="281">
        <v>3197.6</v>
      </c>
      <c r="K351" s="280">
        <v>3134.6</v>
      </c>
      <c r="L351" s="280">
        <v>3065</v>
      </c>
      <c r="M351" s="280">
        <v>2.4608400000000001</v>
      </c>
      <c r="N351" s="1"/>
      <c r="O351" s="1"/>
    </row>
    <row r="352" spans="1:15" ht="12.75" customHeight="1">
      <c r="A352" s="30">
        <v>342</v>
      </c>
      <c r="B352" s="290" t="s">
        <v>447</v>
      </c>
      <c r="C352" s="280">
        <v>351.8</v>
      </c>
      <c r="D352" s="281">
        <v>351.08333333333331</v>
      </c>
      <c r="E352" s="281">
        <v>347.16666666666663</v>
      </c>
      <c r="F352" s="281">
        <v>342.5333333333333</v>
      </c>
      <c r="G352" s="281">
        <v>338.61666666666662</v>
      </c>
      <c r="H352" s="281">
        <v>355.71666666666664</v>
      </c>
      <c r="I352" s="281">
        <v>359.63333333333327</v>
      </c>
      <c r="J352" s="281">
        <v>364.26666666666665</v>
      </c>
      <c r="K352" s="280">
        <v>355</v>
      </c>
      <c r="L352" s="280">
        <v>346.45</v>
      </c>
      <c r="M352" s="280">
        <v>2.4778500000000001</v>
      </c>
      <c r="N352" s="1"/>
      <c r="O352" s="1"/>
    </row>
    <row r="353" spans="1:15" ht="12.75" customHeight="1">
      <c r="A353" s="30">
        <v>343</v>
      </c>
      <c r="B353" s="290" t="s">
        <v>448</v>
      </c>
      <c r="C353" s="280">
        <v>255.5</v>
      </c>
      <c r="D353" s="281">
        <v>255.5333333333333</v>
      </c>
      <c r="E353" s="281">
        <v>250.26666666666659</v>
      </c>
      <c r="F353" s="281">
        <v>245.0333333333333</v>
      </c>
      <c r="G353" s="281">
        <v>239.76666666666659</v>
      </c>
      <c r="H353" s="281">
        <v>260.76666666666659</v>
      </c>
      <c r="I353" s="281">
        <v>266.03333333333325</v>
      </c>
      <c r="J353" s="281">
        <v>271.26666666666659</v>
      </c>
      <c r="K353" s="280">
        <v>260.8</v>
      </c>
      <c r="L353" s="280">
        <v>250.3</v>
      </c>
      <c r="M353" s="280">
        <v>5.8577899999999996</v>
      </c>
      <c r="N353" s="1"/>
      <c r="O353" s="1"/>
    </row>
    <row r="354" spans="1:15" ht="12.75" customHeight="1">
      <c r="A354" s="30">
        <v>344</v>
      </c>
      <c r="B354" s="290" t="s">
        <v>181</v>
      </c>
      <c r="C354" s="280">
        <v>2144.25</v>
      </c>
      <c r="D354" s="281">
        <v>2116.7000000000003</v>
      </c>
      <c r="E354" s="281">
        <v>2079.5500000000006</v>
      </c>
      <c r="F354" s="281">
        <v>2014.8500000000004</v>
      </c>
      <c r="G354" s="281">
        <v>1977.7000000000007</v>
      </c>
      <c r="H354" s="281">
        <v>2181.4000000000005</v>
      </c>
      <c r="I354" s="281">
        <v>2218.5500000000002</v>
      </c>
      <c r="J354" s="281">
        <v>2283.2500000000005</v>
      </c>
      <c r="K354" s="280">
        <v>2153.85</v>
      </c>
      <c r="L354" s="280">
        <v>2052</v>
      </c>
      <c r="M354" s="280">
        <v>12.26543</v>
      </c>
      <c r="N354" s="1"/>
      <c r="O354" s="1"/>
    </row>
    <row r="355" spans="1:15" ht="12.75" customHeight="1">
      <c r="A355" s="30">
        <v>345</v>
      </c>
      <c r="B355" s="290" t="s">
        <v>171</v>
      </c>
      <c r="C355" s="280">
        <v>48873</v>
      </c>
      <c r="D355" s="281">
        <v>48623.866666666669</v>
      </c>
      <c r="E355" s="281">
        <v>48112.133333333339</v>
      </c>
      <c r="F355" s="281">
        <v>47351.26666666667</v>
      </c>
      <c r="G355" s="281">
        <v>46839.53333333334</v>
      </c>
      <c r="H355" s="281">
        <v>49384.733333333337</v>
      </c>
      <c r="I355" s="281">
        <v>49896.466666666674</v>
      </c>
      <c r="J355" s="281">
        <v>50657.333333333336</v>
      </c>
      <c r="K355" s="280">
        <v>49135.6</v>
      </c>
      <c r="L355" s="280">
        <v>47863</v>
      </c>
      <c r="M355" s="280">
        <v>0.17419999999999999</v>
      </c>
      <c r="N355" s="1"/>
      <c r="O355" s="1"/>
    </row>
    <row r="356" spans="1:15" ht="12.75" customHeight="1">
      <c r="A356" s="30">
        <v>346</v>
      </c>
      <c r="B356" s="290" t="s">
        <v>449</v>
      </c>
      <c r="C356" s="280">
        <v>3632.85</v>
      </c>
      <c r="D356" s="281">
        <v>3616.15</v>
      </c>
      <c r="E356" s="281">
        <v>3566.7000000000003</v>
      </c>
      <c r="F356" s="281">
        <v>3500.55</v>
      </c>
      <c r="G356" s="281">
        <v>3451.1000000000004</v>
      </c>
      <c r="H356" s="281">
        <v>3682.3</v>
      </c>
      <c r="I356" s="281">
        <v>3731.75</v>
      </c>
      <c r="J356" s="281">
        <v>3797.9</v>
      </c>
      <c r="K356" s="280">
        <v>3665.6</v>
      </c>
      <c r="L356" s="280">
        <v>3550</v>
      </c>
      <c r="M356" s="280">
        <v>5.3670200000000001</v>
      </c>
      <c r="N356" s="1"/>
      <c r="O356" s="1"/>
    </row>
    <row r="357" spans="1:15" ht="12.75" customHeight="1">
      <c r="A357" s="30">
        <v>347</v>
      </c>
      <c r="B357" s="290" t="s">
        <v>173</v>
      </c>
      <c r="C357" s="280">
        <v>219.95</v>
      </c>
      <c r="D357" s="281">
        <v>220</v>
      </c>
      <c r="E357" s="281">
        <v>218.65</v>
      </c>
      <c r="F357" s="281">
        <v>217.35</v>
      </c>
      <c r="G357" s="281">
        <v>216</v>
      </c>
      <c r="H357" s="281">
        <v>221.3</v>
      </c>
      <c r="I357" s="281">
        <v>222.65000000000003</v>
      </c>
      <c r="J357" s="281">
        <v>223.95000000000002</v>
      </c>
      <c r="K357" s="280">
        <v>221.35</v>
      </c>
      <c r="L357" s="280">
        <v>218.7</v>
      </c>
      <c r="M357" s="280">
        <v>17.9407</v>
      </c>
      <c r="N357" s="1"/>
      <c r="O357" s="1"/>
    </row>
    <row r="358" spans="1:15" ht="12.75" customHeight="1">
      <c r="A358" s="30">
        <v>348</v>
      </c>
      <c r="B358" s="290" t="s">
        <v>175</v>
      </c>
      <c r="C358" s="280">
        <v>4183.7</v>
      </c>
      <c r="D358" s="281">
        <v>4186.2</v>
      </c>
      <c r="E358" s="281">
        <v>4172.5</v>
      </c>
      <c r="F358" s="281">
        <v>4161.3</v>
      </c>
      <c r="G358" s="281">
        <v>4147.6000000000004</v>
      </c>
      <c r="H358" s="281">
        <v>4197.3999999999996</v>
      </c>
      <c r="I358" s="281">
        <v>4211.0999999999985</v>
      </c>
      <c r="J358" s="281">
        <v>4222.2999999999993</v>
      </c>
      <c r="K358" s="280">
        <v>4199.8999999999996</v>
      </c>
      <c r="L358" s="280">
        <v>4175</v>
      </c>
      <c r="M358" s="280">
        <v>8.2830000000000001E-2</v>
      </c>
      <c r="N358" s="1"/>
      <c r="O358" s="1"/>
    </row>
    <row r="359" spans="1:15" ht="12.75" customHeight="1">
      <c r="A359" s="30">
        <v>349</v>
      </c>
      <c r="B359" s="290" t="s">
        <v>451</v>
      </c>
      <c r="C359" s="280">
        <v>1254</v>
      </c>
      <c r="D359" s="281">
        <v>1251.0333333333333</v>
      </c>
      <c r="E359" s="281">
        <v>1243.0666666666666</v>
      </c>
      <c r="F359" s="281">
        <v>1232.1333333333332</v>
      </c>
      <c r="G359" s="281">
        <v>1224.1666666666665</v>
      </c>
      <c r="H359" s="281">
        <v>1261.9666666666667</v>
      </c>
      <c r="I359" s="281">
        <v>1269.9333333333334</v>
      </c>
      <c r="J359" s="281">
        <v>1280.8666666666668</v>
      </c>
      <c r="K359" s="280">
        <v>1259</v>
      </c>
      <c r="L359" s="280">
        <v>1240.0999999999999</v>
      </c>
      <c r="M359" s="280">
        <v>0.67827000000000004</v>
      </c>
      <c r="N359" s="1"/>
      <c r="O359" s="1"/>
    </row>
    <row r="360" spans="1:15" ht="12.75" customHeight="1">
      <c r="A360" s="30">
        <v>350</v>
      </c>
      <c r="B360" s="290" t="s">
        <v>176</v>
      </c>
      <c r="C360" s="280">
        <v>2451.25</v>
      </c>
      <c r="D360" s="281">
        <v>2439.65</v>
      </c>
      <c r="E360" s="281">
        <v>2419.3000000000002</v>
      </c>
      <c r="F360" s="281">
        <v>2387.35</v>
      </c>
      <c r="G360" s="281">
        <v>2367</v>
      </c>
      <c r="H360" s="281">
        <v>2471.6000000000004</v>
      </c>
      <c r="I360" s="281">
        <v>2491.9499999999998</v>
      </c>
      <c r="J360" s="281">
        <v>2523.9000000000005</v>
      </c>
      <c r="K360" s="280">
        <v>2460</v>
      </c>
      <c r="L360" s="280">
        <v>2407.6999999999998</v>
      </c>
      <c r="M360" s="280">
        <v>3.4145300000000001</v>
      </c>
      <c r="N360" s="1"/>
      <c r="O360" s="1"/>
    </row>
    <row r="361" spans="1:15" ht="12.75" customHeight="1">
      <c r="A361" s="30">
        <v>351</v>
      </c>
      <c r="B361" s="290" t="s">
        <v>172</v>
      </c>
      <c r="C361" s="280">
        <v>1770.05</v>
      </c>
      <c r="D361" s="281">
        <v>1790.6666666666667</v>
      </c>
      <c r="E361" s="281">
        <v>1709.9333333333334</v>
      </c>
      <c r="F361" s="281">
        <v>1649.8166666666666</v>
      </c>
      <c r="G361" s="281">
        <v>1569.0833333333333</v>
      </c>
      <c r="H361" s="281">
        <v>1850.7833333333335</v>
      </c>
      <c r="I361" s="281">
        <v>1931.5166666666667</v>
      </c>
      <c r="J361" s="281">
        <v>1991.6333333333337</v>
      </c>
      <c r="K361" s="280">
        <v>1871.4</v>
      </c>
      <c r="L361" s="280">
        <v>1730.55</v>
      </c>
      <c r="M361" s="280">
        <v>11.149789999999999</v>
      </c>
      <c r="N361" s="1"/>
      <c r="O361" s="1"/>
    </row>
    <row r="362" spans="1:15" ht="12.75" customHeight="1">
      <c r="A362" s="30">
        <v>352</v>
      </c>
      <c r="B362" s="290" t="s">
        <v>452</v>
      </c>
      <c r="C362" s="280">
        <v>730.25</v>
      </c>
      <c r="D362" s="281">
        <v>735.7833333333333</v>
      </c>
      <c r="E362" s="281">
        <v>717.61666666666656</v>
      </c>
      <c r="F362" s="281">
        <v>704.98333333333323</v>
      </c>
      <c r="G362" s="281">
        <v>686.81666666666649</v>
      </c>
      <c r="H362" s="281">
        <v>748.41666666666663</v>
      </c>
      <c r="I362" s="281">
        <v>766.58333333333337</v>
      </c>
      <c r="J362" s="281">
        <v>779.2166666666667</v>
      </c>
      <c r="K362" s="280">
        <v>753.95</v>
      </c>
      <c r="L362" s="280">
        <v>723.15</v>
      </c>
      <c r="M362" s="280">
        <v>0.34802</v>
      </c>
      <c r="N362" s="1"/>
      <c r="O362" s="1"/>
    </row>
    <row r="363" spans="1:15" ht="12.75" customHeight="1">
      <c r="A363" s="30">
        <v>353</v>
      </c>
      <c r="B363" s="290" t="s">
        <v>270</v>
      </c>
      <c r="C363" s="280">
        <v>2317.4499999999998</v>
      </c>
      <c r="D363" s="281">
        <v>2313.5499999999997</v>
      </c>
      <c r="E363" s="281">
        <v>2291.0999999999995</v>
      </c>
      <c r="F363" s="281">
        <v>2264.7499999999995</v>
      </c>
      <c r="G363" s="281">
        <v>2242.2999999999993</v>
      </c>
      <c r="H363" s="281">
        <v>2339.8999999999996</v>
      </c>
      <c r="I363" s="281">
        <v>2362.3499999999995</v>
      </c>
      <c r="J363" s="281">
        <v>2388.6999999999998</v>
      </c>
      <c r="K363" s="280">
        <v>2336</v>
      </c>
      <c r="L363" s="280">
        <v>2287.1999999999998</v>
      </c>
      <c r="M363" s="280">
        <v>4.9154900000000001</v>
      </c>
      <c r="N363" s="1"/>
      <c r="O363" s="1"/>
    </row>
    <row r="364" spans="1:15" ht="12.75" customHeight="1">
      <c r="A364" s="30">
        <v>354</v>
      </c>
      <c r="B364" s="290" t="s">
        <v>453</v>
      </c>
      <c r="C364" s="280">
        <v>2332.4499999999998</v>
      </c>
      <c r="D364" s="281">
        <v>2333.85</v>
      </c>
      <c r="E364" s="281">
        <v>2308.1</v>
      </c>
      <c r="F364" s="281">
        <v>2283.75</v>
      </c>
      <c r="G364" s="281">
        <v>2258</v>
      </c>
      <c r="H364" s="281">
        <v>2358.1999999999998</v>
      </c>
      <c r="I364" s="281">
        <v>2383.9499999999998</v>
      </c>
      <c r="J364" s="281">
        <v>2408.2999999999997</v>
      </c>
      <c r="K364" s="280">
        <v>2359.6</v>
      </c>
      <c r="L364" s="280">
        <v>2309.5</v>
      </c>
      <c r="M364" s="280">
        <v>1.1443700000000001</v>
      </c>
      <c r="N364" s="1"/>
      <c r="O364" s="1"/>
    </row>
    <row r="365" spans="1:15" ht="12.75" customHeight="1">
      <c r="A365" s="30">
        <v>355</v>
      </c>
      <c r="B365" s="290" t="s">
        <v>810</v>
      </c>
      <c r="C365" s="280">
        <v>266.8</v>
      </c>
      <c r="D365" s="281">
        <v>268.16666666666669</v>
      </c>
      <c r="E365" s="281">
        <v>263.73333333333335</v>
      </c>
      <c r="F365" s="281">
        <v>260.66666666666669</v>
      </c>
      <c r="G365" s="281">
        <v>256.23333333333335</v>
      </c>
      <c r="H365" s="281">
        <v>271.23333333333335</v>
      </c>
      <c r="I365" s="281">
        <v>275.66666666666663</v>
      </c>
      <c r="J365" s="281">
        <v>278.73333333333335</v>
      </c>
      <c r="K365" s="280">
        <v>272.60000000000002</v>
      </c>
      <c r="L365" s="280">
        <v>265.10000000000002</v>
      </c>
      <c r="M365" s="280">
        <v>20.510280000000002</v>
      </c>
      <c r="N365" s="1"/>
      <c r="O365" s="1"/>
    </row>
    <row r="366" spans="1:15" ht="12.75" customHeight="1">
      <c r="A366" s="30">
        <v>356</v>
      </c>
      <c r="B366" s="290" t="s">
        <v>174</v>
      </c>
      <c r="C366" s="280">
        <v>115.95</v>
      </c>
      <c r="D366" s="281">
        <v>115.66666666666667</v>
      </c>
      <c r="E366" s="281">
        <v>114.93333333333334</v>
      </c>
      <c r="F366" s="281">
        <v>113.91666666666667</v>
      </c>
      <c r="G366" s="281">
        <v>113.18333333333334</v>
      </c>
      <c r="H366" s="281">
        <v>116.68333333333334</v>
      </c>
      <c r="I366" s="281">
        <v>117.41666666666666</v>
      </c>
      <c r="J366" s="281">
        <v>118.43333333333334</v>
      </c>
      <c r="K366" s="280">
        <v>116.4</v>
      </c>
      <c r="L366" s="280">
        <v>114.65</v>
      </c>
      <c r="M366" s="280">
        <v>28.639479999999999</v>
      </c>
      <c r="N366" s="1"/>
      <c r="O366" s="1"/>
    </row>
    <row r="367" spans="1:15" ht="12.75" customHeight="1">
      <c r="A367" s="30">
        <v>357</v>
      </c>
      <c r="B367" s="290" t="s">
        <v>179</v>
      </c>
      <c r="C367" s="280">
        <v>213.95</v>
      </c>
      <c r="D367" s="281">
        <v>214.86666666666667</v>
      </c>
      <c r="E367" s="281">
        <v>211.93333333333334</v>
      </c>
      <c r="F367" s="281">
        <v>209.91666666666666</v>
      </c>
      <c r="G367" s="281">
        <v>206.98333333333332</v>
      </c>
      <c r="H367" s="281">
        <v>216.88333333333335</v>
      </c>
      <c r="I367" s="281">
        <v>219.81666666666669</v>
      </c>
      <c r="J367" s="281">
        <v>221.83333333333337</v>
      </c>
      <c r="K367" s="280">
        <v>217.8</v>
      </c>
      <c r="L367" s="280">
        <v>212.85</v>
      </c>
      <c r="M367" s="280">
        <v>115.74800999999999</v>
      </c>
      <c r="N367" s="1"/>
      <c r="O367" s="1"/>
    </row>
    <row r="368" spans="1:15" ht="12.75" customHeight="1">
      <c r="A368" s="30">
        <v>358</v>
      </c>
      <c r="B368" s="290" t="s">
        <v>811</v>
      </c>
      <c r="C368" s="280">
        <v>394.8</v>
      </c>
      <c r="D368" s="281">
        <v>395.26666666666665</v>
      </c>
      <c r="E368" s="281">
        <v>391.73333333333329</v>
      </c>
      <c r="F368" s="281">
        <v>388.66666666666663</v>
      </c>
      <c r="G368" s="281">
        <v>385.13333333333327</v>
      </c>
      <c r="H368" s="281">
        <v>398.33333333333331</v>
      </c>
      <c r="I368" s="281">
        <v>401.86666666666662</v>
      </c>
      <c r="J368" s="281">
        <v>404.93333333333334</v>
      </c>
      <c r="K368" s="280">
        <v>398.8</v>
      </c>
      <c r="L368" s="280">
        <v>392.2</v>
      </c>
      <c r="M368" s="280">
        <v>3.8906499999999999</v>
      </c>
      <c r="N368" s="1"/>
      <c r="O368" s="1"/>
    </row>
    <row r="369" spans="1:15" ht="12.75" customHeight="1">
      <c r="A369" s="30">
        <v>359</v>
      </c>
      <c r="B369" s="290" t="s">
        <v>271</v>
      </c>
      <c r="C369" s="280">
        <v>413.65</v>
      </c>
      <c r="D369" s="281">
        <v>417.7833333333333</v>
      </c>
      <c r="E369" s="281">
        <v>407.86666666666662</v>
      </c>
      <c r="F369" s="281">
        <v>402.08333333333331</v>
      </c>
      <c r="G369" s="281">
        <v>392.16666666666663</v>
      </c>
      <c r="H369" s="281">
        <v>423.56666666666661</v>
      </c>
      <c r="I369" s="281">
        <v>433.48333333333335</v>
      </c>
      <c r="J369" s="281">
        <v>439.26666666666659</v>
      </c>
      <c r="K369" s="280">
        <v>427.7</v>
      </c>
      <c r="L369" s="280">
        <v>412</v>
      </c>
      <c r="M369" s="280">
        <v>3.0936499999999998</v>
      </c>
      <c r="N369" s="1"/>
      <c r="O369" s="1"/>
    </row>
    <row r="370" spans="1:15" ht="12.75" customHeight="1">
      <c r="A370" s="30">
        <v>360</v>
      </c>
      <c r="B370" s="290" t="s">
        <v>454</v>
      </c>
      <c r="C370" s="280">
        <v>604.6</v>
      </c>
      <c r="D370" s="281">
        <v>602.86666666666667</v>
      </c>
      <c r="E370" s="281">
        <v>597.73333333333335</v>
      </c>
      <c r="F370" s="281">
        <v>590.86666666666667</v>
      </c>
      <c r="G370" s="281">
        <v>585.73333333333335</v>
      </c>
      <c r="H370" s="281">
        <v>609.73333333333335</v>
      </c>
      <c r="I370" s="281">
        <v>614.86666666666679</v>
      </c>
      <c r="J370" s="281">
        <v>621.73333333333335</v>
      </c>
      <c r="K370" s="280">
        <v>608</v>
      </c>
      <c r="L370" s="280">
        <v>596</v>
      </c>
      <c r="M370" s="280">
        <v>1.34596</v>
      </c>
      <c r="N370" s="1"/>
      <c r="O370" s="1"/>
    </row>
    <row r="371" spans="1:15" ht="12.75" customHeight="1">
      <c r="A371" s="30">
        <v>361</v>
      </c>
      <c r="B371" s="290" t="s">
        <v>455</v>
      </c>
      <c r="C371" s="280">
        <v>121.5</v>
      </c>
      <c r="D371" s="281">
        <v>120.81666666666668</v>
      </c>
      <c r="E371" s="281">
        <v>119.33333333333336</v>
      </c>
      <c r="F371" s="281">
        <v>117.16666666666669</v>
      </c>
      <c r="G371" s="281">
        <v>115.68333333333337</v>
      </c>
      <c r="H371" s="281">
        <v>122.98333333333335</v>
      </c>
      <c r="I371" s="281">
        <v>124.46666666666667</v>
      </c>
      <c r="J371" s="281">
        <v>126.63333333333334</v>
      </c>
      <c r="K371" s="280">
        <v>122.3</v>
      </c>
      <c r="L371" s="280">
        <v>118.65</v>
      </c>
      <c r="M371" s="280">
        <v>3.5961400000000001</v>
      </c>
      <c r="N371" s="1"/>
      <c r="O371" s="1"/>
    </row>
    <row r="372" spans="1:15" ht="12.75" customHeight="1">
      <c r="A372" s="30">
        <v>362</v>
      </c>
      <c r="B372" s="290" t="s">
        <v>871</v>
      </c>
      <c r="C372" s="280">
        <v>1245.3499999999999</v>
      </c>
      <c r="D372" s="281">
        <v>1248.0166666666667</v>
      </c>
      <c r="E372" s="281">
        <v>1227.3333333333333</v>
      </c>
      <c r="F372" s="281">
        <v>1209.3166666666666</v>
      </c>
      <c r="G372" s="281">
        <v>1188.6333333333332</v>
      </c>
      <c r="H372" s="281">
        <v>1266.0333333333333</v>
      </c>
      <c r="I372" s="281">
        <v>1286.7166666666667</v>
      </c>
      <c r="J372" s="281">
        <v>1304.7333333333333</v>
      </c>
      <c r="K372" s="280">
        <v>1268.7</v>
      </c>
      <c r="L372" s="280">
        <v>1230</v>
      </c>
      <c r="M372" s="280">
        <v>0.14313999999999999</v>
      </c>
      <c r="N372" s="1"/>
      <c r="O372" s="1"/>
    </row>
    <row r="373" spans="1:15" ht="12.75" customHeight="1">
      <c r="A373" s="30">
        <v>363</v>
      </c>
      <c r="B373" s="290" t="s">
        <v>456</v>
      </c>
      <c r="C373" s="280">
        <v>4432.8999999999996</v>
      </c>
      <c r="D373" s="281">
        <v>4428.5166666666664</v>
      </c>
      <c r="E373" s="281">
        <v>4382.0333333333328</v>
      </c>
      <c r="F373" s="281">
        <v>4331.1666666666661</v>
      </c>
      <c r="G373" s="281">
        <v>4284.6833333333325</v>
      </c>
      <c r="H373" s="281">
        <v>4479.3833333333332</v>
      </c>
      <c r="I373" s="281">
        <v>4525.8666666666668</v>
      </c>
      <c r="J373" s="281">
        <v>4576.7333333333336</v>
      </c>
      <c r="K373" s="280">
        <v>4475</v>
      </c>
      <c r="L373" s="280">
        <v>4377.6499999999996</v>
      </c>
      <c r="M373" s="280">
        <v>4.6710000000000002E-2</v>
      </c>
      <c r="N373" s="1"/>
      <c r="O373" s="1"/>
    </row>
    <row r="374" spans="1:15" ht="12.75" customHeight="1">
      <c r="A374" s="30">
        <v>364</v>
      </c>
      <c r="B374" s="290" t="s">
        <v>272</v>
      </c>
      <c r="C374" s="280">
        <v>14488.9</v>
      </c>
      <c r="D374" s="281">
        <v>14422.233333333332</v>
      </c>
      <c r="E374" s="281">
        <v>14244.466666666664</v>
      </c>
      <c r="F374" s="281">
        <v>14000.033333333331</v>
      </c>
      <c r="G374" s="281">
        <v>13822.266666666663</v>
      </c>
      <c r="H374" s="281">
        <v>14666.666666666664</v>
      </c>
      <c r="I374" s="281">
        <v>14844.433333333331</v>
      </c>
      <c r="J374" s="281">
        <v>15088.866666666665</v>
      </c>
      <c r="K374" s="280">
        <v>14600</v>
      </c>
      <c r="L374" s="280">
        <v>14177.8</v>
      </c>
      <c r="M374" s="280">
        <v>3.9359999999999999E-2</v>
      </c>
      <c r="N374" s="1"/>
      <c r="O374" s="1"/>
    </row>
    <row r="375" spans="1:15" ht="12.75" customHeight="1">
      <c r="A375" s="30">
        <v>365</v>
      </c>
      <c r="B375" s="290" t="s">
        <v>178</v>
      </c>
      <c r="C375" s="280">
        <v>31.35</v>
      </c>
      <c r="D375" s="281">
        <v>31.75</v>
      </c>
      <c r="E375" s="281">
        <v>30.9</v>
      </c>
      <c r="F375" s="281">
        <v>30.45</v>
      </c>
      <c r="G375" s="281">
        <v>29.599999999999998</v>
      </c>
      <c r="H375" s="281">
        <v>32.200000000000003</v>
      </c>
      <c r="I375" s="281">
        <v>33.049999999999997</v>
      </c>
      <c r="J375" s="281">
        <v>33.5</v>
      </c>
      <c r="K375" s="280">
        <v>32.6</v>
      </c>
      <c r="L375" s="280">
        <v>31.3</v>
      </c>
      <c r="M375" s="280">
        <v>499.31761</v>
      </c>
      <c r="N375" s="1"/>
      <c r="O375" s="1"/>
    </row>
    <row r="376" spans="1:15" ht="12.75" customHeight="1">
      <c r="A376" s="30">
        <v>366</v>
      </c>
      <c r="B376" s="290" t="s">
        <v>457</v>
      </c>
      <c r="C376" s="280">
        <v>590.20000000000005</v>
      </c>
      <c r="D376" s="281">
        <v>582.83333333333337</v>
      </c>
      <c r="E376" s="281">
        <v>573.06666666666672</v>
      </c>
      <c r="F376" s="281">
        <v>555.93333333333339</v>
      </c>
      <c r="G376" s="281">
        <v>546.16666666666674</v>
      </c>
      <c r="H376" s="281">
        <v>599.9666666666667</v>
      </c>
      <c r="I376" s="281">
        <v>609.73333333333335</v>
      </c>
      <c r="J376" s="281">
        <v>626.86666666666667</v>
      </c>
      <c r="K376" s="280">
        <v>592.6</v>
      </c>
      <c r="L376" s="280">
        <v>565.70000000000005</v>
      </c>
      <c r="M376" s="280">
        <v>2.82287</v>
      </c>
      <c r="N376" s="1"/>
      <c r="O376" s="1"/>
    </row>
    <row r="377" spans="1:15" ht="12.75" customHeight="1">
      <c r="A377" s="30">
        <v>367</v>
      </c>
      <c r="B377" s="290" t="s">
        <v>183</v>
      </c>
      <c r="C377" s="280">
        <v>92.25</v>
      </c>
      <c r="D377" s="281">
        <v>92.333333333333329</v>
      </c>
      <c r="E377" s="281">
        <v>90.966666666666654</v>
      </c>
      <c r="F377" s="281">
        <v>89.683333333333323</v>
      </c>
      <c r="G377" s="281">
        <v>88.316666666666649</v>
      </c>
      <c r="H377" s="281">
        <v>93.61666666666666</v>
      </c>
      <c r="I377" s="281">
        <v>94.983333333333334</v>
      </c>
      <c r="J377" s="281">
        <v>96.266666666666666</v>
      </c>
      <c r="K377" s="280">
        <v>93.7</v>
      </c>
      <c r="L377" s="280">
        <v>91.05</v>
      </c>
      <c r="M377" s="280">
        <v>120.07512</v>
      </c>
      <c r="N377" s="1"/>
      <c r="O377" s="1"/>
    </row>
    <row r="378" spans="1:15" ht="12.75" customHeight="1">
      <c r="A378" s="30">
        <v>368</v>
      </c>
      <c r="B378" s="290" t="s">
        <v>184</v>
      </c>
      <c r="C378" s="280">
        <v>131</v>
      </c>
      <c r="D378" s="281">
        <v>130.76666666666668</v>
      </c>
      <c r="E378" s="281">
        <v>129.98333333333335</v>
      </c>
      <c r="F378" s="281">
        <v>128.96666666666667</v>
      </c>
      <c r="G378" s="281">
        <v>128.18333333333334</v>
      </c>
      <c r="H378" s="281">
        <v>131.78333333333336</v>
      </c>
      <c r="I378" s="281">
        <v>132.56666666666672</v>
      </c>
      <c r="J378" s="281">
        <v>133.58333333333337</v>
      </c>
      <c r="K378" s="280">
        <v>131.55000000000001</v>
      </c>
      <c r="L378" s="280">
        <v>129.75</v>
      </c>
      <c r="M378" s="280">
        <v>30.354330000000001</v>
      </c>
      <c r="N378" s="1"/>
      <c r="O378" s="1"/>
    </row>
    <row r="379" spans="1:15" ht="12.75" customHeight="1">
      <c r="A379" s="30">
        <v>369</v>
      </c>
      <c r="B379" s="290" t="s">
        <v>813</v>
      </c>
      <c r="C379" s="280">
        <v>520.25</v>
      </c>
      <c r="D379" s="281">
        <v>523.19999999999993</v>
      </c>
      <c r="E379" s="281">
        <v>509.39999999999986</v>
      </c>
      <c r="F379" s="281">
        <v>498.54999999999995</v>
      </c>
      <c r="G379" s="281">
        <v>484.74999999999989</v>
      </c>
      <c r="H379" s="281">
        <v>534.04999999999984</v>
      </c>
      <c r="I379" s="281">
        <v>547.8499999999998</v>
      </c>
      <c r="J379" s="281">
        <v>558.69999999999982</v>
      </c>
      <c r="K379" s="280">
        <v>537</v>
      </c>
      <c r="L379" s="280">
        <v>512.35</v>
      </c>
      <c r="M379" s="280">
        <v>1.7479499999999999</v>
      </c>
      <c r="N379" s="1"/>
      <c r="O379" s="1"/>
    </row>
    <row r="380" spans="1:15" ht="12.75" customHeight="1">
      <c r="A380" s="30">
        <v>370</v>
      </c>
      <c r="B380" s="290" t="s">
        <v>458</v>
      </c>
      <c r="C380" s="280">
        <v>263.05</v>
      </c>
      <c r="D380" s="281">
        <v>263.46666666666664</v>
      </c>
      <c r="E380" s="281">
        <v>259.93333333333328</v>
      </c>
      <c r="F380" s="281">
        <v>256.81666666666666</v>
      </c>
      <c r="G380" s="281">
        <v>253.2833333333333</v>
      </c>
      <c r="H380" s="281">
        <v>266.58333333333326</v>
      </c>
      <c r="I380" s="281">
        <v>270.11666666666667</v>
      </c>
      <c r="J380" s="281">
        <v>273.23333333333323</v>
      </c>
      <c r="K380" s="280">
        <v>267</v>
      </c>
      <c r="L380" s="280">
        <v>260.35000000000002</v>
      </c>
      <c r="M380" s="280">
        <v>4.5447499999999996</v>
      </c>
      <c r="N380" s="1"/>
      <c r="O380" s="1"/>
    </row>
    <row r="381" spans="1:15" ht="12.75" customHeight="1">
      <c r="A381" s="30">
        <v>371</v>
      </c>
      <c r="B381" s="290" t="s">
        <v>459</v>
      </c>
      <c r="C381" s="280">
        <v>940.75</v>
      </c>
      <c r="D381" s="281">
        <v>952.56666666666661</v>
      </c>
      <c r="E381" s="281">
        <v>927.18333333333317</v>
      </c>
      <c r="F381" s="281">
        <v>913.61666666666656</v>
      </c>
      <c r="G381" s="281">
        <v>888.23333333333312</v>
      </c>
      <c r="H381" s="281">
        <v>966.13333333333321</v>
      </c>
      <c r="I381" s="281">
        <v>991.51666666666665</v>
      </c>
      <c r="J381" s="281">
        <v>1005.0833333333333</v>
      </c>
      <c r="K381" s="280">
        <v>977.95</v>
      </c>
      <c r="L381" s="280">
        <v>939</v>
      </c>
      <c r="M381" s="280">
        <v>2.4742299999999999</v>
      </c>
      <c r="N381" s="1"/>
      <c r="O381" s="1"/>
    </row>
    <row r="382" spans="1:15" ht="12.75" customHeight="1">
      <c r="A382" s="30">
        <v>372</v>
      </c>
      <c r="B382" s="290" t="s">
        <v>460</v>
      </c>
      <c r="C382" s="280">
        <v>30.95</v>
      </c>
      <c r="D382" s="281">
        <v>31.083333333333332</v>
      </c>
      <c r="E382" s="281">
        <v>30.766666666666666</v>
      </c>
      <c r="F382" s="281">
        <v>30.583333333333332</v>
      </c>
      <c r="G382" s="281">
        <v>30.266666666666666</v>
      </c>
      <c r="H382" s="281">
        <v>31.266666666666666</v>
      </c>
      <c r="I382" s="281">
        <v>31.583333333333336</v>
      </c>
      <c r="J382" s="281">
        <v>31.766666666666666</v>
      </c>
      <c r="K382" s="280">
        <v>31.4</v>
      </c>
      <c r="L382" s="280">
        <v>30.9</v>
      </c>
      <c r="M382" s="280">
        <v>13.88156</v>
      </c>
      <c r="N382" s="1"/>
      <c r="O382" s="1"/>
    </row>
    <row r="383" spans="1:15" ht="12.75" customHeight="1">
      <c r="A383" s="30">
        <v>373</v>
      </c>
      <c r="B383" s="290" t="s">
        <v>812</v>
      </c>
      <c r="C383" s="280">
        <v>97.35</v>
      </c>
      <c r="D383" s="281">
        <v>96.95</v>
      </c>
      <c r="E383" s="281">
        <v>95.9</v>
      </c>
      <c r="F383" s="281">
        <v>94.45</v>
      </c>
      <c r="G383" s="281">
        <v>93.4</v>
      </c>
      <c r="H383" s="281">
        <v>98.4</v>
      </c>
      <c r="I383" s="281">
        <v>99.449999999999989</v>
      </c>
      <c r="J383" s="281">
        <v>100.9</v>
      </c>
      <c r="K383" s="280">
        <v>98</v>
      </c>
      <c r="L383" s="280">
        <v>95.5</v>
      </c>
      <c r="M383" s="280">
        <v>3.6899000000000002</v>
      </c>
      <c r="N383" s="1"/>
      <c r="O383" s="1"/>
    </row>
    <row r="384" spans="1:15" ht="12.75" customHeight="1">
      <c r="A384" s="30">
        <v>374</v>
      </c>
      <c r="B384" s="290" t="s">
        <v>461</v>
      </c>
      <c r="C384" s="280">
        <v>176.25</v>
      </c>
      <c r="D384" s="281">
        <v>173.85</v>
      </c>
      <c r="E384" s="281">
        <v>170.45</v>
      </c>
      <c r="F384" s="281">
        <v>164.65</v>
      </c>
      <c r="G384" s="281">
        <v>161.25</v>
      </c>
      <c r="H384" s="281">
        <v>179.64999999999998</v>
      </c>
      <c r="I384" s="281">
        <v>183.05</v>
      </c>
      <c r="J384" s="281">
        <v>188.84999999999997</v>
      </c>
      <c r="K384" s="280">
        <v>177.25</v>
      </c>
      <c r="L384" s="280">
        <v>168.05</v>
      </c>
      <c r="M384" s="280">
        <v>64.72851</v>
      </c>
      <c r="N384" s="1"/>
      <c r="O384" s="1"/>
    </row>
    <row r="385" spans="1:15" ht="12.75" customHeight="1">
      <c r="A385" s="30">
        <v>375</v>
      </c>
      <c r="B385" s="290" t="s">
        <v>462</v>
      </c>
      <c r="C385" s="280">
        <v>593.29999999999995</v>
      </c>
      <c r="D385" s="281">
        <v>601.70000000000005</v>
      </c>
      <c r="E385" s="281">
        <v>579.30000000000007</v>
      </c>
      <c r="F385" s="281">
        <v>565.30000000000007</v>
      </c>
      <c r="G385" s="281">
        <v>542.90000000000009</v>
      </c>
      <c r="H385" s="281">
        <v>615.70000000000005</v>
      </c>
      <c r="I385" s="281">
        <v>638.10000000000014</v>
      </c>
      <c r="J385" s="281">
        <v>652.1</v>
      </c>
      <c r="K385" s="280">
        <v>624.1</v>
      </c>
      <c r="L385" s="280">
        <v>587.70000000000005</v>
      </c>
      <c r="M385" s="280">
        <v>2.8006199999999999</v>
      </c>
      <c r="N385" s="1"/>
      <c r="O385" s="1"/>
    </row>
    <row r="386" spans="1:15" ht="12.75" customHeight="1">
      <c r="A386" s="30">
        <v>376</v>
      </c>
      <c r="B386" s="290" t="s">
        <v>463</v>
      </c>
      <c r="C386" s="280">
        <v>212.5</v>
      </c>
      <c r="D386" s="281">
        <v>212.98333333333335</v>
      </c>
      <c r="E386" s="281">
        <v>211.01666666666671</v>
      </c>
      <c r="F386" s="281">
        <v>209.53333333333336</v>
      </c>
      <c r="G386" s="281">
        <v>207.56666666666672</v>
      </c>
      <c r="H386" s="281">
        <v>214.4666666666667</v>
      </c>
      <c r="I386" s="281">
        <v>216.43333333333334</v>
      </c>
      <c r="J386" s="281">
        <v>217.91666666666669</v>
      </c>
      <c r="K386" s="280">
        <v>214.95</v>
      </c>
      <c r="L386" s="280">
        <v>211.5</v>
      </c>
      <c r="M386" s="280">
        <v>2.41811</v>
      </c>
      <c r="N386" s="1"/>
      <c r="O386" s="1"/>
    </row>
    <row r="387" spans="1:15" ht="12.75" customHeight="1">
      <c r="A387" s="30">
        <v>377</v>
      </c>
      <c r="B387" s="290" t="s">
        <v>464</v>
      </c>
      <c r="C387" s="280">
        <v>87.7</v>
      </c>
      <c r="D387" s="281">
        <v>87.183333333333323</v>
      </c>
      <c r="E387" s="281">
        <v>86.116666666666646</v>
      </c>
      <c r="F387" s="281">
        <v>84.533333333333317</v>
      </c>
      <c r="G387" s="281">
        <v>83.46666666666664</v>
      </c>
      <c r="H387" s="281">
        <v>88.766666666666652</v>
      </c>
      <c r="I387" s="281">
        <v>89.833333333333343</v>
      </c>
      <c r="J387" s="281">
        <v>91.416666666666657</v>
      </c>
      <c r="K387" s="280">
        <v>88.25</v>
      </c>
      <c r="L387" s="280">
        <v>85.6</v>
      </c>
      <c r="M387" s="280">
        <v>34.075719999999997</v>
      </c>
      <c r="N387" s="1"/>
      <c r="O387" s="1"/>
    </row>
    <row r="388" spans="1:15" ht="12.75" customHeight="1">
      <c r="A388" s="30">
        <v>378</v>
      </c>
      <c r="B388" s="290" t="s">
        <v>465</v>
      </c>
      <c r="C388" s="280">
        <v>1698.7</v>
      </c>
      <c r="D388" s="281">
        <v>1694.5666666666666</v>
      </c>
      <c r="E388" s="281">
        <v>1669.3333333333333</v>
      </c>
      <c r="F388" s="281">
        <v>1639.9666666666667</v>
      </c>
      <c r="G388" s="281">
        <v>1614.7333333333333</v>
      </c>
      <c r="H388" s="281">
        <v>1723.9333333333332</v>
      </c>
      <c r="I388" s="281">
        <v>1749.1666666666667</v>
      </c>
      <c r="J388" s="281">
        <v>1778.5333333333331</v>
      </c>
      <c r="K388" s="280">
        <v>1719.8</v>
      </c>
      <c r="L388" s="280">
        <v>1665.2</v>
      </c>
      <c r="M388" s="280">
        <v>0.40605000000000002</v>
      </c>
      <c r="N388" s="1"/>
      <c r="O388" s="1"/>
    </row>
    <row r="389" spans="1:15" ht="12.75" customHeight="1">
      <c r="A389" s="30">
        <v>379</v>
      </c>
      <c r="B389" s="290" t="s">
        <v>872</v>
      </c>
      <c r="C389" s="280">
        <v>43.5</v>
      </c>
      <c r="D389" s="281">
        <v>42.949999999999996</v>
      </c>
      <c r="E389" s="281">
        <v>42.349999999999994</v>
      </c>
      <c r="F389" s="281">
        <v>41.199999999999996</v>
      </c>
      <c r="G389" s="281">
        <v>40.599999999999994</v>
      </c>
      <c r="H389" s="281">
        <v>44.099999999999994</v>
      </c>
      <c r="I389" s="281">
        <v>44.7</v>
      </c>
      <c r="J389" s="281">
        <v>45.849999999999994</v>
      </c>
      <c r="K389" s="280">
        <v>43.55</v>
      </c>
      <c r="L389" s="280">
        <v>41.8</v>
      </c>
      <c r="M389" s="280">
        <v>22.23977</v>
      </c>
      <c r="N389" s="1"/>
      <c r="O389" s="1"/>
    </row>
    <row r="390" spans="1:15" ht="12.75" customHeight="1">
      <c r="A390" s="30">
        <v>380</v>
      </c>
      <c r="B390" s="290" t="s">
        <v>466</v>
      </c>
      <c r="C390" s="280">
        <v>124.65</v>
      </c>
      <c r="D390" s="281">
        <v>124.91666666666667</v>
      </c>
      <c r="E390" s="281">
        <v>123.78333333333335</v>
      </c>
      <c r="F390" s="281">
        <v>122.91666666666667</v>
      </c>
      <c r="G390" s="281">
        <v>121.78333333333335</v>
      </c>
      <c r="H390" s="281">
        <v>125.78333333333335</v>
      </c>
      <c r="I390" s="281">
        <v>126.91666666666667</v>
      </c>
      <c r="J390" s="281">
        <v>127.78333333333335</v>
      </c>
      <c r="K390" s="280">
        <v>126.05</v>
      </c>
      <c r="L390" s="280">
        <v>124.05</v>
      </c>
      <c r="M390" s="280">
        <v>22.812149999999999</v>
      </c>
      <c r="N390" s="1"/>
      <c r="O390" s="1"/>
    </row>
    <row r="391" spans="1:15" ht="12.75" customHeight="1">
      <c r="A391" s="30">
        <v>381</v>
      </c>
      <c r="B391" s="290" t="s">
        <v>467</v>
      </c>
      <c r="C391" s="280">
        <v>982.7</v>
      </c>
      <c r="D391" s="281">
        <v>987.19999999999993</v>
      </c>
      <c r="E391" s="281">
        <v>975.39999999999986</v>
      </c>
      <c r="F391" s="281">
        <v>968.09999999999991</v>
      </c>
      <c r="G391" s="281">
        <v>956.29999999999984</v>
      </c>
      <c r="H391" s="281">
        <v>994.49999999999989</v>
      </c>
      <c r="I391" s="281">
        <v>1006.2999999999998</v>
      </c>
      <c r="J391" s="281">
        <v>1013.5999999999999</v>
      </c>
      <c r="K391" s="280">
        <v>999</v>
      </c>
      <c r="L391" s="280">
        <v>979.9</v>
      </c>
      <c r="M391" s="280">
        <v>1.7724599999999999</v>
      </c>
      <c r="N391" s="1"/>
      <c r="O391" s="1"/>
    </row>
    <row r="392" spans="1:15" ht="12.75" customHeight="1">
      <c r="A392" s="30">
        <v>382</v>
      </c>
      <c r="B392" s="290" t="s">
        <v>185</v>
      </c>
      <c r="C392" s="280">
        <v>2509.4499999999998</v>
      </c>
      <c r="D392" s="281">
        <v>2496.85</v>
      </c>
      <c r="E392" s="281">
        <v>2476.6</v>
      </c>
      <c r="F392" s="281">
        <v>2443.75</v>
      </c>
      <c r="G392" s="281">
        <v>2423.5</v>
      </c>
      <c r="H392" s="281">
        <v>2529.6999999999998</v>
      </c>
      <c r="I392" s="281">
        <v>2549.9499999999998</v>
      </c>
      <c r="J392" s="281">
        <v>2582.7999999999997</v>
      </c>
      <c r="K392" s="280">
        <v>2517.1</v>
      </c>
      <c r="L392" s="280">
        <v>2464</v>
      </c>
      <c r="M392" s="280">
        <v>69.82808</v>
      </c>
      <c r="N392" s="1"/>
      <c r="O392" s="1"/>
    </row>
    <row r="393" spans="1:15" ht="12.75" customHeight="1">
      <c r="A393" s="30">
        <v>383</v>
      </c>
      <c r="B393" s="290" t="s">
        <v>827</v>
      </c>
      <c r="C393" s="280">
        <v>119.95</v>
      </c>
      <c r="D393" s="281">
        <v>119</v>
      </c>
      <c r="E393" s="281">
        <v>117.4</v>
      </c>
      <c r="F393" s="281">
        <v>114.85000000000001</v>
      </c>
      <c r="G393" s="281">
        <v>113.25000000000001</v>
      </c>
      <c r="H393" s="281">
        <v>121.55</v>
      </c>
      <c r="I393" s="281">
        <v>123.14999999999999</v>
      </c>
      <c r="J393" s="281">
        <v>125.69999999999999</v>
      </c>
      <c r="K393" s="280">
        <v>120.6</v>
      </c>
      <c r="L393" s="280">
        <v>116.45</v>
      </c>
      <c r="M393" s="280">
        <v>15.78091</v>
      </c>
      <c r="N393" s="1"/>
      <c r="O393" s="1"/>
    </row>
    <row r="394" spans="1:15" ht="12.75" customHeight="1">
      <c r="A394" s="30">
        <v>384</v>
      </c>
      <c r="B394" s="290" t="s">
        <v>468</v>
      </c>
      <c r="C394" s="280">
        <v>899.55</v>
      </c>
      <c r="D394" s="281">
        <v>896.0333333333333</v>
      </c>
      <c r="E394" s="281">
        <v>884.06666666666661</v>
      </c>
      <c r="F394" s="281">
        <v>868.58333333333326</v>
      </c>
      <c r="G394" s="281">
        <v>856.61666666666656</v>
      </c>
      <c r="H394" s="281">
        <v>911.51666666666665</v>
      </c>
      <c r="I394" s="281">
        <v>923.48333333333335</v>
      </c>
      <c r="J394" s="281">
        <v>938.9666666666667</v>
      </c>
      <c r="K394" s="280">
        <v>908</v>
      </c>
      <c r="L394" s="280">
        <v>880.55</v>
      </c>
      <c r="M394" s="280">
        <v>0.61534</v>
      </c>
      <c r="N394" s="1"/>
      <c r="O394" s="1"/>
    </row>
    <row r="395" spans="1:15" ht="12.75" customHeight="1">
      <c r="A395" s="30">
        <v>385</v>
      </c>
      <c r="B395" s="290" t="s">
        <v>469</v>
      </c>
      <c r="C395" s="280">
        <v>1400.6</v>
      </c>
      <c r="D395" s="281">
        <v>1364.9833333333333</v>
      </c>
      <c r="E395" s="281">
        <v>1280.9666666666667</v>
      </c>
      <c r="F395" s="281">
        <v>1161.3333333333333</v>
      </c>
      <c r="G395" s="281">
        <v>1077.3166666666666</v>
      </c>
      <c r="H395" s="281">
        <v>1484.6166666666668</v>
      </c>
      <c r="I395" s="281">
        <v>1568.6333333333337</v>
      </c>
      <c r="J395" s="281">
        <v>1688.2666666666669</v>
      </c>
      <c r="K395" s="280">
        <v>1449</v>
      </c>
      <c r="L395" s="280">
        <v>1245.3499999999999</v>
      </c>
      <c r="M395" s="280">
        <v>29.514530000000001</v>
      </c>
      <c r="N395" s="1"/>
      <c r="O395" s="1"/>
    </row>
    <row r="396" spans="1:15" ht="12.75" customHeight="1">
      <c r="A396" s="30">
        <v>386</v>
      </c>
      <c r="B396" s="290" t="s">
        <v>273</v>
      </c>
      <c r="C396" s="280">
        <v>939.25</v>
      </c>
      <c r="D396" s="281">
        <v>945.75</v>
      </c>
      <c r="E396" s="281">
        <v>922.75</v>
      </c>
      <c r="F396" s="281">
        <v>906.25</v>
      </c>
      <c r="G396" s="281">
        <v>883.25</v>
      </c>
      <c r="H396" s="281">
        <v>962.25</v>
      </c>
      <c r="I396" s="281">
        <v>985.25</v>
      </c>
      <c r="J396" s="281">
        <v>1001.75</v>
      </c>
      <c r="K396" s="280">
        <v>968.75</v>
      </c>
      <c r="L396" s="280">
        <v>929.25</v>
      </c>
      <c r="M396" s="280">
        <v>38.029179999999997</v>
      </c>
      <c r="N396" s="1"/>
      <c r="O396" s="1"/>
    </row>
    <row r="397" spans="1:15" ht="12.75" customHeight="1">
      <c r="A397" s="30">
        <v>387</v>
      </c>
      <c r="B397" s="290" t="s">
        <v>187</v>
      </c>
      <c r="C397" s="280">
        <v>1294.4000000000001</v>
      </c>
      <c r="D397" s="281">
        <v>1280.0333333333335</v>
      </c>
      <c r="E397" s="281">
        <v>1255.366666666667</v>
      </c>
      <c r="F397" s="281">
        <v>1216.3333333333335</v>
      </c>
      <c r="G397" s="281">
        <v>1191.666666666667</v>
      </c>
      <c r="H397" s="281">
        <v>1319.0666666666671</v>
      </c>
      <c r="I397" s="281">
        <v>1343.7333333333336</v>
      </c>
      <c r="J397" s="281">
        <v>1382.7666666666671</v>
      </c>
      <c r="K397" s="280">
        <v>1304.7</v>
      </c>
      <c r="L397" s="280">
        <v>1241</v>
      </c>
      <c r="M397" s="280">
        <v>76.283510000000007</v>
      </c>
      <c r="N397" s="1"/>
      <c r="O397" s="1"/>
    </row>
    <row r="398" spans="1:15" ht="12.75" customHeight="1">
      <c r="A398" s="30">
        <v>388</v>
      </c>
      <c r="B398" s="290" t="s">
        <v>470</v>
      </c>
      <c r="C398" s="280">
        <v>447.05</v>
      </c>
      <c r="D398" s="281">
        <v>447.31666666666666</v>
      </c>
      <c r="E398" s="281">
        <v>442.73333333333335</v>
      </c>
      <c r="F398" s="281">
        <v>438.41666666666669</v>
      </c>
      <c r="G398" s="281">
        <v>433.83333333333337</v>
      </c>
      <c r="H398" s="281">
        <v>451.63333333333333</v>
      </c>
      <c r="I398" s="281">
        <v>456.2166666666667</v>
      </c>
      <c r="J398" s="281">
        <v>460.5333333333333</v>
      </c>
      <c r="K398" s="280">
        <v>451.9</v>
      </c>
      <c r="L398" s="280">
        <v>443</v>
      </c>
      <c r="M398" s="280">
        <v>0.54601</v>
      </c>
      <c r="N398" s="1"/>
      <c r="O398" s="1"/>
    </row>
    <row r="399" spans="1:15" ht="12.75" customHeight="1">
      <c r="A399" s="30">
        <v>389</v>
      </c>
      <c r="B399" s="290" t="s">
        <v>471</v>
      </c>
      <c r="C399" s="280">
        <v>28.35</v>
      </c>
      <c r="D399" s="281">
        <v>28.316666666666666</v>
      </c>
      <c r="E399" s="281">
        <v>28.083333333333332</v>
      </c>
      <c r="F399" s="281">
        <v>27.816666666666666</v>
      </c>
      <c r="G399" s="281">
        <v>27.583333333333332</v>
      </c>
      <c r="H399" s="281">
        <v>28.583333333333332</v>
      </c>
      <c r="I399" s="281">
        <v>28.816666666666666</v>
      </c>
      <c r="J399" s="281">
        <v>29.083333333333332</v>
      </c>
      <c r="K399" s="280">
        <v>28.55</v>
      </c>
      <c r="L399" s="280">
        <v>28.05</v>
      </c>
      <c r="M399" s="280">
        <v>10.711069999999999</v>
      </c>
      <c r="N399" s="1"/>
      <c r="O399" s="1"/>
    </row>
    <row r="400" spans="1:15" ht="12.75" customHeight="1">
      <c r="A400" s="30">
        <v>390</v>
      </c>
      <c r="B400" s="290" t="s">
        <v>472</v>
      </c>
      <c r="C400" s="280">
        <v>4238.95</v>
      </c>
      <c r="D400" s="281">
        <v>4214.9833333333336</v>
      </c>
      <c r="E400" s="281">
        <v>4129.9666666666672</v>
      </c>
      <c r="F400" s="281">
        <v>4020.9833333333336</v>
      </c>
      <c r="G400" s="281">
        <v>3935.9666666666672</v>
      </c>
      <c r="H400" s="281">
        <v>4323.9666666666672</v>
      </c>
      <c r="I400" s="281">
        <v>4408.9833333333336</v>
      </c>
      <c r="J400" s="281">
        <v>4517.9666666666672</v>
      </c>
      <c r="K400" s="280">
        <v>4300</v>
      </c>
      <c r="L400" s="280">
        <v>4106</v>
      </c>
      <c r="M400" s="280">
        <v>0.96403000000000005</v>
      </c>
      <c r="N400" s="1"/>
      <c r="O400" s="1"/>
    </row>
    <row r="401" spans="1:15" ht="12.75" customHeight="1">
      <c r="A401" s="30">
        <v>391</v>
      </c>
      <c r="B401" s="290" t="s">
        <v>191</v>
      </c>
      <c r="C401" s="280">
        <v>2428.3000000000002</v>
      </c>
      <c r="D401" s="281">
        <v>2427.8500000000004</v>
      </c>
      <c r="E401" s="281">
        <v>2406.8000000000006</v>
      </c>
      <c r="F401" s="281">
        <v>2385.3000000000002</v>
      </c>
      <c r="G401" s="281">
        <v>2364.2500000000005</v>
      </c>
      <c r="H401" s="281">
        <v>2449.3500000000008</v>
      </c>
      <c r="I401" s="281">
        <v>2470.4</v>
      </c>
      <c r="J401" s="281">
        <v>2491.900000000001</v>
      </c>
      <c r="K401" s="280">
        <v>2448.9</v>
      </c>
      <c r="L401" s="280">
        <v>2406.35</v>
      </c>
      <c r="M401" s="280">
        <v>4.1995300000000002</v>
      </c>
      <c r="N401" s="1"/>
      <c r="O401" s="1"/>
    </row>
    <row r="402" spans="1:15" ht="12.75" customHeight="1">
      <c r="A402" s="30">
        <v>392</v>
      </c>
      <c r="B402" s="290" t="s">
        <v>274</v>
      </c>
      <c r="C402" s="280">
        <v>6335</v>
      </c>
      <c r="D402" s="281">
        <v>6347.666666666667</v>
      </c>
      <c r="E402" s="281">
        <v>6315.3333333333339</v>
      </c>
      <c r="F402" s="281">
        <v>6295.666666666667</v>
      </c>
      <c r="G402" s="281">
        <v>6263.3333333333339</v>
      </c>
      <c r="H402" s="281">
        <v>6367.3333333333339</v>
      </c>
      <c r="I402" s="281">
        <v>6399.6666666666679</v>
      </c>
      <c r="J402" s="281">
        <v>6419.3333333333339</v>
      </c>
      <c r="K402" s="280">
        <v>6380</v>
      </c>
      <c r="L402" s="280">
        <v>6328</v>
      </c>
      <c r="M402" s="280">
        <v>0.33561000000000002</v>
      </c>
      <c r="N402" s="1"/>
      <c r="O402" s="1"/>
    </row>
    <row r="403" spans="1:15" ht="12.75" customHeight="1">
      <c r="A403" s="30">
        <v>393</v>
      </c>
      <c r="B403" s="290" t="s">
        <v>873</v>
      </c>
      <c r="C403" s="280">
        <v>1147.5999999999999</v>
      </c>
      <c r="D403" s="281">
        <v>1139.6666666666667</v>
      </c>
      <c r="E403" s="281">
        <v>1121.6833333333334</v>
      </c>
      <c r="F403" s="281">
        <v>1095.7666666666667</v>
      </c>
      <c r="G403" s="281">
        <v>1077.7833333333333</v>
      </c>
      <c r="H403" s="281">
        <v>1165.5833333333335</v>
      </c>
      <c r="I403" s="281">
        <v>1183.5666666666666</v>
      </c>
      <c r="J403" s="281">
        <v>1209.4833333333336</v>
      </c>
      <c r="K403" s="280">
        <v>1157.6500000000001</v>
      </c>
      <c r="L403" s="280">
        <v>1113.75</v>
      </c>
      <c r="M403" s="280">
        <v>1.92831</v>
      </c>
      <c r="N403" s="1"/>
      <c r="O403" s="1"/>
    </row>
    <row r="404" spans="1:15" ht="12.75" customHeight="1">
      <c r="A404" s="30">
        <v>394</v>
      </c>
      <c r="B404" s="290" t="s">
        <v>874</v>
      </c>
      <c r="C404" s="280">
        <v>417.6</v>
      </c>
      <c r="D404" s="281">
        <v>412.55</v>
      </c>
      <c r="E404" s="281">
        <v>405.1</v>
      </c>
      <c r="F404" s="281">
        <v>392.6</v>
      </c>
      <c r="G404" s="281">
        <v>385.15000000000003</v>
      </c>
      <c r="H404" s="281">
        <v>425.05</v>
      </c>
      <c r="I404" s="281">
        <v>432.49999999999994</v>
      </c>
      <c r="J404" s="281">
        <v>445</v>
      </c>
      <c r="K404" s="280">
        <v>420</v>
      </c>
      <c r="L404" s="280">
        <v>400.05</v>
      </c>
      <c r="M404" s="280">
        <v>1.46279</v>
      </c>
      <c r="N404" s="1"/>
      <c r="O404" s="1"/>
    </row>
    <row r="405" spans="1:15" ht="12.75" customHeight="1">
      <c r="A405" s="30">
        <v>395</v>
      </c>
      <c r="B405" s="290" t="s">
        <v>473</v>
      </c>
      <c r="C405" s="280">
        <v>2780.5</v>
      </c>
      <c r="D405" s="281">
        <v>2747.2166666666667</v>
      </c>
      <c r="E405" s="281">
        <v>2634.4333333333334</v>
      </c>
      <c r="F405" s="281">
        <v>2488.3666666666668</v>
      </c>
      <c r="G405" s="281">
        <v>2375.5833333333335</v>
      </c>
      <c r="H405" s="281">
        <v>2893.2833333333333</v>
      </c>
      <c r="I405" s="281">
        <v>3006.0666666666671</v>
      </c>
      <c r="J405" s="281">
        <v>3152.1333333333332</v>
      </c>
      <c r="K405" s="280">
        <v>2860</v>
      </c>
      <c r="L405" s="280">
        <v>2601.15</v>
      </c>
      <c r="M405" s="280">
        <v>6.0281099999999999</v>
      </c>
      <c r="N405" s="1"/>
      <c r="O405" s="1"/>
    </row>
    <row r="406" spans="1:15" ht="12.75" customHeight="1">
      <c r="A406" s="30">
        <v>396</v>
      </c>
      <c r="B406" s="290" t="s">
        <v>474</v>
      </c>
      <c r="C406" s="280">
        <v>127.75</v>
      </c>
      <c r="D406" s="281">
        <v>124.98333333333335</v>
      </c>
      <c r="E406" s="281">
        <v>120.6166666666667</v>
      </c>
      <c r="F406" s="281">
        <v>113.48333333333335</v>
      </c>
      <c r="G406" s="281">
        <v>109.1166666666667</v>
      </c>
      <c r="H406" s="281">
        <v>132.1166666666667</v>
      </c>
      <c r="I406" s="281">
        <v>136.48333333333335</v>
      </c>
      <c r="J406" s="281">
        <v>143.6166666666667</v>
      </c>
      <c r="K406" s="280">
        <v>129.35</v>
      </c>
      <c r="L406" s="280">
        <v>117.85</v>
      </c>
      <c r="M406" s="280">
        <v>46.242280000000001</v>
      </c>
      <c r="N406" s="1"/>
      <c r="O406" s="1"/>
    </row>
    <row r="407" spans="1:15" ht="12.75" customHeight="1">
      <c r="A407" s="30">
        <v>397</v>
      </c>
      <c r="B407" s="290" t="s">
        <v>475</v>
      </c>
      <c r="C407" s="280">
        <v>2820.65</v>
      </c>
      <c r="D407" s="281">
        <v>2848.0333333333333</v>
      </c>
      <c r="E407" s="281">
        <v>2772.5166666666664</v>
      </c>
      <c r="F407" s="281">
        <v>2724.3833333333332</v>
      </c>
      <c r="G407" s="281">
        <v>2648.8666666666663</v>
      </c>
      <c r="H407" s="281">
        <v>2896.1666666666665</v>
      </c>
      <c r="I407" s="281">
        <v>2971.6833333333338</v>
      </c>
      <c r="J407" s="281">
        <v>3019.8166666666666</v>
      </c>
      <c r="K407" s="280">
        <v>2923.55</v>
      </c>
      <c r="L407" s="280">
        <v>2799.9</v>
      </c>
      <c r="M407" s="280">
        <v>9.579E-2</v>
      </c>
      <c r="N407" s="1"/>
      <c r="O407" s="1"/>
    </row>
    <row r="408" spans="1:15" ht="12.75" customHeight="1">
      <c r="A408" s="30">
        <v>398</v>
      </c>
      <c r="B408" s="290" t="s">
        <v>476</v>
      </c>
      <c r="C408" s="280">
        <v>411.75</v>
      </c>
      <c r="D408" s="281">
        <v>411.90000000000003</v>
      </c>
      <c r="E408" s="281">
        <v>409.85000000000008</v>
      </c>
      <c r="F408" s="281">
        <v>407.95000000000005</v>
      </c>
      <c r="G408" s="281">
        <v>405.90000000000009</v>
      </c>
      <c r="H408" s="281">
        <v>413.80000000000007</v>
      </c>
      <c r="I408" s="281">
        <v>415.85</v>
      </c>
      <c r="J408" s="281">
        <v>417.75000000000006</v>
      </c>
      <c r="K408" s="280">
        <v>413.95</v>
      </c>
      <c r="L408" s="280">
        <v>410</v>
      </c>
      <c r="M408" s="280">
        <v>0.42901</v>
      </c>
      <c r="N408" s="1"/>
      <c r="O408" s="1"/>
    </row>
    <row r="409" spans="1:15" ht="12.75" customHeight="1">
      <c r="A409" s="30">
        <v>399</v>
      </c>
      <c r="B409" s="290" t="s">
        <v>477</v>
      </c>
      <c r="C409" s="280">
        <v>104.2</v>
      </c>
      <c r="D409" s="281">
        <v>104.08333333333333</v>
      </c>
      <c r="E409" s="281">
        <v>102.86666666666666</v>
      </c>
      <c r="F409" s="281">
        <v>101.53333333333333</v>
      </c>
      <c r="G409" s="281">
        <v>100.31666666666666</v>
      </c>
      <c r="H409" s="281">
        <v>105.41666666666666</v>
      </c>
      <c r="I409" s="281">
        <v>106.63333333333333</v>
      </c>
      <c r="J409" s="281">
        <v>107.96666666666665</v>
      </c>
      <c r="K409" s="280">
        <v>105.3</v>
      </c>
      <c r="L409" s="280">
        <v>102.75</v>
      </c>
      <c r="M409" s="280">
        <v>9.0637299999999996</v>
      </c>
      <c r="N409" s="1"/>
      <c r="O409" s="1"/>
    </row>
    <row r="410" spans="1:15" ht="12.75" customHeight="1">
      <c r="A410" s="30">
        <v>400</v>
      </c>
      <c r="B410" s="290" t="s">
        <v>189</v>
      </c>
      <c r="C410" s="280">
        <v>20498</v>
      </c>
      <c r="D410" s="281">
        <v>20461.783333333336</v>
      </c>
      <c r="E410" s="281">
        <v>20208.666666666672</v>
      </c>
      <c r="F410" s="281">
        <v>19919.333333333336</v>
      </c>
      <c r="G410" s="281">
        <v>19666.216666666671</v>
      </c>
      <c r="H410" s="281">
        <v>20751.116666666672</v>
      </c>
      <c r="I410" s="281">
        <v>21004.233333333334</v>
      </c>
      <c r="J410" s="281">
        <v>21293.566666666673</v>
      </c>
      <c r="K410" s="280">
        <v>20714.900000000001</v>
      </c>
      <c r="L410" s="280">
        <v>20172.45</v>
      </c>
      <c r="M410" s="280">
        <v>0.54332999999999998</v>
      </c>
      <c r="N410" s="1"/>
      <c r="O410" s="1"/>
    </row>
    <row r="411" spans="1:15" ht="12.75" customHeight="1">
      <c r="A411" s="30">
        <v>401</v>
      </c>
      <c r="B411" s="290" t="s">
        <v>875</v>
      </c>
      <c r="C411" s="280">
        <v>49.45</v>
      </c>
      <c r="D411" s="281">
        <v>49.366666666666667</v>
      </c>
      <c r="E411" s="281">
        <v>48.733333333333334</v>
      </c>
      <c r="F411" s="281">
        <v>48.016666666666666</v>
      </c>
      <c r="G411" s="281">
        <v>47.383333333333333</v>
      </c>
      <c r="H411" s="281">
        <v>50.083333333333336</v>
      </c>
      <c r="I411" s="281">
        <v>50.716666666666676</v>
      </c>
      <c r="J411" s="281">
        <v>51.433333333333337</v>
      </c>
      <c r="K411" s="280">
        <v>50</v>
      </c>
      <c r="L411" s="280">
        <v>48.65</v>
      </c>
      <c r="M411" s="280">
        <v>138.23594</v>
      </c>
      <c r="N411" s="1"/>
      <c r="O411" s="1"/>
    </row>
    <row r="412" spans="1:15" ht="12.75" customHeight="1">
      <c r="A412" s="30">
        <v>402</v>
      </c>
      <c r="B412" s="290" t="s">
        <v>478</v>
      </c>
      <c r="C412" s="280">
        <v>1941.65</v>
      </c>
      <c r="D412" s="281">
        <v>1942.2333333333333</v>
      </c>
      <c r="E412" s="281">
        <v>1890.7166666666667</v>
      </c>
      <c r="F412" s="281">
        <v>1839.7833333333333</v>
      </c>
      <c r="G412" s="281">
        <v>1788.2666666666667</v>
      </c>
      <c r="H412" s="281">
        <v>1993.1666666666667</v>
      </c>
      <c r="I412" s="281">
        <v>2044.6833333333336</v>
      </c>
      <c r="J412" s="281">
        <v>2095.6166666666668</v>
      </c>
      <c r="K412" s="280">
        <v>1993.75</v>
      </c>
      <c r="L412" s="280">
        <v>1891.3</v>
      </c>
      <c r="M412" s="280">
        <v>2.94068</v>
      </c>
      <c r="N412" s="1"/>
      <c r="O412" s="1"/>
    </row>
    <row r="413" spans="1:15" ht="12.75" customHeight="1">
      <c r="A413" s="30">
        <v>403</v>
      </c>
      <c r="B413" s="290" t="s">
        <v>192</v>
      </c>
      <c r="C413" s="280">
        <v>1379.75</v>
      </c>
      <c r="D413" s="281">
        <v>1410.0833333333333</v>
      </c>
      <c r="E413" s="281">
        <v>1340.1666666666665</v>
      </c>
      <c r="F413" s="281">
        <v>1300.5833333333333</v>
      </c>
      <c r="G413" s="281">
        <v>1230.6666666666665</v>
      </c>
      <c r="H413" s="281">
        <v>1449.6666666666665</v>
      </c>
      <c r="I413" s="281">
        <v>1519.583333333333</v>
      </c>
      <c r="J413" s="281">
        <v>1559.1666666666665</v>
      </c>
      <c r="K413" s="280">
        <v>1480</v>
      </c>
      <c r="L413" s="280">
        <v>1370.5</v>
      </c>
      <c r="M413" s="280">
        <v>18.593139999999998</v>
      </c>
      <c r="N413" s="1"/>
      <c r="O413" s="1"/>
    </row>
    <row r="414" spans="1:15" ht="12.75" customHeight="1">
      <c r="A414" s="30">
        <v>404</v>
      </c>
      <c r="B414" s="290" t="s">
        <v>876</v>
      </c>
      <c r="C414" s="280">
        <v>301.85000000000002</v>
      </c>
      <c r="D414" s="281">
        <v>300.95</v>
      </c>
      <c r="E414" s="281">
        <v>297.89999999999998</v>
      </c>
      <c r="F414" s="281">
        <v>293.95</v>
      </c>
      <c r="G414" s="281">
        <v>290.89999999999998</v>
      </c>
      <c r="H414" s="281">
        <v>304.89999999999998</v>
      </c>
      <c r="I414" s="281">
        <v>307.95000000000005</v>
      </c>
      <c r="J414" s="281">
        <v>311.89999999999998</v>
      </c>
      <c r="K414" s="280">
        <v>304</v>
      </c>
      <c r="L414" s="280">
        <v>297</v>
      </c>
      <c r="M414" s="280">
        <v>1.4960500000000001</v>
      </c>
      <c r="N414" s="1"/>
      <c r="O414" s="1"/>
    </row>
    <row r="415" spans="1:15" ht="12.75" customHeight="1">
      <c r="A415" s="30">
        <v>405</v>
      </c>
      <c r="B415" s="290" t="s">
        <v>190</v>
      </c>
      <c r="C415" s="280">
        <v>2694.2</v>
      </c>
      <c r="D415" s="281">
        <v>2693.1666666666665</v>
      </c>
      <c r="E415" s="281">
        <v>2656.333333333333</v>
      </c>
      <c r="F415" s="281">
        <v>2618.4666666666667</v>
      </c>
      <c r="G415" s="281">
        <v>2581.6333333333332</v>
      </c>
      <c r="H415" s="281">
        <v>2731.0333333333328</v>
      </c>
      <c r="I415" s="281">
        <v>2767.8666666666659</v>
      </c>
      <c r="J415" s="281">
        <v>2805.7333333333327</v>
      </c>
      <c r="K415" s="280">
        <v>2730</v>
      </c>
      <c r="L415" s="280">
        <v>2655.3</v>
      </c>
      <c r="M415" s="280">
        <v>4.2873900000000003</v>
      </c>
      <c r="N415" s="1"/>
      <c r="O415" s="1"/>
    </row>
    <row r="416" spans="1:15" ht="12.75" customHeight="1">
      <c r="A416" s="30">
        <v>406</v>
      </c>
      <c r="B416" s="290" t="s">
        <v>479</v>
      </c>
      <c r="C416" s="280">
        <v>700.15</v>
      </c>
      <c r="D416" s="281">
        <v>696.58333333333337</v>
      </c>
      <c r="E416" s="281">
        <v>691.56666666666672</v>
      </c>
      <c r="F416" s="281">
        <v>682.98333333333335</v>
      </c>
      <c r="G416" s="281">
        <v>677.9666666666667</v>
      </c>
      <c r="H416" s="281">
        <v>705.16666666666674</v>
      </c>
      <c r="I416" s="281">
        <v>710.18333333333339</v>
      </c>
      <c r="J416" s="281">
        <v>718.76666666666677</v>
      </c>
      <c r="K416" s="280">
        <v>701.6</v>
      </c>
      <c r="L416" s="280">
        <v>688</v>
      </c>
      <c r="M416" s="280">
        <v>2.87357</v>
      </c>
      <c r="N416" s="1"/>
      <c r="O416" s="1"/>
    </row>
    <row r="417" spans="1:15" ht="12.75" customHeight="1">
      <c r="A417" s="30">
        <v>407</v>
      </c>
      <c r="B417" s="290" t="s">
        <v>480</v>
      </c>
      <c r="C417" s="280">
        <v>2742.1</v>
      </c>
      <c r="D417" s="281">
        <v>2764.8666666666668</v>
      </c>
      <c r="E417" s="281">
        <v>2710.2333333333336</v>
      </c>
      <c r="F417" s="281">
        <v>2678.3666666666668</v>
      </c>
      <c r="G417" s="281">
        <v>2623.7333333333336</v>
      </c>
      <c r="H417" s="281">
        <v>2796.7333333333336</v>
      </c>
      <c r="I417" s="281">
        <v>2851.3666666666668</v>
      </c>
      <c r="J417" s="281">
        <v>2883.2333333333336</v>
      </c>
      <c r="K417" s="280">
        <v>2819.5</v>
      </c>
      <c r="L417" s="280">
        <v>2733</v>
      </c>
      <c r="M417" s="280">
        <v>0.42914000000000002</v>
      </c>
      <c r="N417" s="1"/>
      <c r="O417" s="1"/>
    </row>
    <row r="418" spans="1:15" ht="12.75" customHeight="1">
      <c r="A418" s="30">
        <v>408</v>
      </c>
      <c r="B418" s="290" t="s">
        <v>481</v>
      </c>
      <c r="C418" s="280">
        <v>382.55</v>
      </c>
      <c r="D418" s="281">
        <v>379.8</v>
      </c>
      <c r="E418" s="281">
        <v>374.75</v>
      </c>
      <c r="F418" s="281">
        <v>366.95</v>
      </c>
      <c r="G418" s="281">
        <v>361.9</v>
      </c>
      <c r="H418" s="281">
        <v>387.6</v>
      </c>
      <c r="I418" s="281">
        <v>392.65000000000009</v>
      </c>
      <c r="J418" s="281">
        <v>400.45000000000005</v>
      </c>
      <c r="K418" s="280">
        <v>384.85</v>
      </c>
      <c r="L418" s="280">
        <v>372</v>
      </c>
      <c r="M418" s="280">
        <v>2.1162100000000001</v>
      </c>
      <c r="N418" s="1"/>
      <c r="O418" s="1"/>
    </row>
    <row r="419" spans="1:15" ht="12.75" customHeight="1">
      <c r="A419" s="30">
        <v>409</v>
      </c>
      <c r="B419" s="290" t="s">
        <v>828</v>
      </c>
      <c r="C419" s="280">
        <v>568.35</v>
      </c>
      <c r="D419" s="281">
        <v>563.93333333333339</v>
      </c>
      <c r="E419" s="281">
        <v>552.06666666666683</v>
      </c>
      <c r="F419" s="281">
        <v>535.78333333333342</v>
      </c>
      <c r="G419" s="281">
        <v>523.91666666666686</v>
      </c>
      <c r="H419" s="281">
        <v>580.21666666666681</v>
      </c>
      <c r="I419" s="281">
        <v>592.08333333333337</v>
      </c>
      <c r="J419" s="281">
        <v>608.36666666666679</v>
      </c>
      <c r="K419" s="280">
        <v>575.79999999999995</v>
      </c>
      <c r="L419" s="280">
        <v>547.65</v>
      </c>
      <c r="M419" s="280">
        <v>10.36849</v>
      </c>
      <c r="N419" s="1"/>
      <c r="O419" s="1"/>
    </row>
    <row r="420" spans="1:15" ht="12.75" customHeight="1">
      <c r="A420" s="30">
        <v>410</v>
      </c>
      <c r="B420" s="290" t="s">
        <v>482</v>
      </c>
      <c r="C420" s="280">
        <v>705.25</v>
      </c>
      <c r="D420" s="281">
        <v>703.63333333333321</v>
      </c>
      <c r="E420" s="281">
        <v>699.1666666666664</v>
      </c>
      <c r="F420" s="281">
        <v>693.08333333333314</v>
      </c>
      <c r="G420" s="281">
        <v>688.61666666666633</v>
      </c>
      <c r="H420" s="281">
        <v>709.71666666666647</v>
      </c>
      <c r="I420" s="281">
        <v>714.18333333333317</v>
      </c>
      <c r="J420" s="281">
        <v>720.26666666666654</v>
      </c>
      <c r="K420" s="280">
        <v>708.1</v>
      </c>
      <c r="L420" s="280">
        <v>697.55</v>
      </c>
      <c r="M420" s="280">
        <v>1.3954200000000001</v>
      </c>
      <c r="N420" s="1"/>
      <c r="O420" s="1"/>
    </row>
    <row r="421" spans="1:15" ht="12.75" customHeight="1">
      <c r="A421" s="30">
        <v>411</v>
      </c>
      <c r="B421" s="290" t="s">
        <v>483</v>
      </c>
      <c r="C421" s="280">
        <v>38.35</v>
      </c>
      <c r="D421" s="281">
        <v>38.133333333333333</v>
      </c>
      <c r="E421" s="281">
        <v>37.466666666666669</v>
      </c>
      <c r="F421" s="281">
        <v>36.583333333333336</v>
      </c>
      <c r="G421" s="281">
        <v>35.916666666666671</v>
      </c>
      <c r="H421" s="281">
        <v>39.016666666666666</v>
      </c>
      <c r="I421" s="281">
        <v>39.683333333333337</v>
      </c>
      <c r="J421" s="281">
        <v>40.566666666666663</v>
      </c>
      <c r="K421" s="280">
        <v>38.799999999999997</v>
      </c>
      <c r="L421" s="280">
        <v>37.25</v>
      </c>
      <c r="M421" s="280">
        <v>23.274640000000002</v>
      </c>
      <c r="N421" s="1"/>
      <c r="O421" s="1"/>
    </row>
    <row r="422" spans="1:15" ht="12.75" customHeight="1">
      <c r="A422" s="30">
        <v>412</v>
      </c>
      <c r="B422" s="290" t="s">
        <v>877</v>
      </c>
      <c r="C422" s="280">
        <v>747.2</v>
      </c>
      <c r="D422" s="281">
        <v>739.7166666666667</v>
      </c>
      <c r="E422" s="281">
        <v>717.48333333333335</v>
      </c>
      <c r="F422" s="281">
        <v>687.76666666666665</v>
      </c>
      <c r="G422" s="281">
        <v>665.5333333333333</v>
      </c>
      <c r="H422" s="281">
        <v>769.43333333333339</v>
      </c>
      <c r="I422" s="281">
        <v>791.66666666666674</v>
      </c>
      <c r="J422" s="281">
        <v>821.38333333333344</v>
      </c>
      <c r="K422" s="280">
        <v>761.95</v>
      </c>
      <c r="L422" s="280">
        <v>710</v>
      </c>
      <c r="M422" s="280">
        <v>6.1118600000000001</v>
      </c>
      <c r="N422" s="1"/>
      <c r="O422" s="1"/>
    </row>
    <row r="423" spans="1:15" ht="12.75" customHeight="1">
      <c r="A423" s="30">
        <v>413</v>
      </c>
      <c r="B423" s="290" t="s">
        <v>188</v>
      </c>
      <c r="C423" s="280">
        <v>528.35</v>
      </c>
      <c r="D423" s="281">
        <v>530.69999999999993</v>
      </c>
      <c r="E423" s="281">
        <v>524.39999999999986</v>
      </c>
      <c r="F423" s="281">
        <v>520.44999999999993</v>
      </c>
      <c r="G423" s="281">
        <v>514.14999999999986</v>
      </c>
      <c r="H423" s="281">
        <v>534.64999999999986</v>
      </c>
      <c r="I423" s="281">
        <v>540.94999999999982</v>
      </c>
      <c r="J423" s="281">
        <v>544.89999999999986</v>
      </c>
      <c r="K423" s="280">
        <v>537</v>
      </c>
      <c r="L423" s="280">
        <v>526.75</v>
      </c>
      <c r="M423" s="280">
        <v>119.21057999999999</v>
      </c>
      <c r="N423" s="1"/>
      <c r="O423" s="1"/>
    </row>
    <row r="424" spans="1:15" ht="12.75" customHeight="1">
      <c r="A424" s="30">
        <v>414</v>
      </c>
      <c r="B424" s="290" t="s">
        <v>186</v>
      </c>
      <c r="C424" s="280">
        <v>77.150000000000006</v>
      </c>
      <c r="D424" s="281">
        <v>76.366666666666674</v>
      </c>
      <c r="E424" s="281">
        <v>75.283333333333346</v>
      </c>
      <c r="F424" s="281">
        <v>73.416666666666671</v>
      </c>
      <c r="G424" s="281">
        <v>72.333333333333343</v>
      </c>
      <c r="H424" s="281">
        <v>78.233333333333348</v>
      </c>
      <c r="I424" s="281">
        <v>79.316666666666663</v>
      </c>
      <c r="J424" s="281">
        <v>81.183333333333351</v>
      </c>
      <c r="K424" s="280">
        <v>77.45</v>
      </c>
      <c r="L424" s="280">
        <v>74.5</v>
      </c>
      <c r="M424" s="280">
        <v>412.24551000000002</v>
      </c>
      <c r="N424" s="1"/>
      <c r="O424" s="1"/>
    </row>
    <row r="425" spans="1:15" ht="12.75" customHeight="1">
      <c r="A425" s="30">
        <v>415</v>
      </c>
      <c r="B425" s="290" t="s">
        <v>484</v>
      </c>
      <c r="C425" s="280">
        <v>285.39999999999998</v>
      </c>
      <c r="D425" s="281">
        <v>284.34999999999997</v>
      </c>
      <c r="E425" s="281">
        <v>281.79999999999995</v>
      </c>
      <c r="F425" s="281">
        <v>278.2</v>
      </c>
      <c r="G425" s="281">
        <v>275.64999999999998</v>
      </c>
      <c r="H425" s="281">
        <v>287.94999999999993</v>
      </c>
      <c r="I425" s="281">
        <v>290.5</v>
      </c>
      <c r="J425" s="281">
        <v>294.09999999999991</v>
      </c>
      <c r="K425" s="280">
        <v>286.89999999999998</v>
      </c>
      <c r="L425" s="280">
        <v>280.75</v>
      </c>
      <c r="M425" s="280">
        <v>1.66794</v>
      </c>
      <c r="N425" s="1"/>
      <c r="O425" s="1"/>
    </row>
    <row r="426" spans="1:15" ht="12.75" customHeight="1">
      <c r="A426" s="30">
        <v>416</v>
      </c>
      <c r="B426" s="290" t="s">
        <v>485</v>
      </c>
      <c r="C426" s="280">
        <v>141.85</v>
      </c>
      <c r="D426" s="281">
        <v>141.78333333333333</v>
      </c>
      <c r="E426" s="281">
        <v>139.56666666666666</v>
      </c>
      <c r="F426" s="281">
        <v>137.28333333333333</v>
      </c>
      <c r="G426" s="281">
        <v>135.06666666666666</v>
      </c>
      <c r="H426" s="281">
        <v>144.06666666666666</v>
      </c>
      <c r="I426" s="281">
        <v>146.2833333333333</v>
      </c>
      <c r="J426" s="281">
        <v>148.56666666666666</v>
      </c>
      <c r="K426" s="280">
        <v>144</v>
      </c>
      <c r="L426" s="280">
        <v>139.5</v>
      </c>
      <c r="M426" s="280">
        <v>8.9332100000000008</v>
      </c>
      <c r="N426" s="1"/>
      <c r="O426" s="1"/>
    </row>
    <row r="427" spans="1:15" ht="12.75" customHeight="1">
      <c r="A427" s="30">
        <v>417</v>
      </c>
      <c r="B427" s="290" t="s">
        <v>486</v>
      </c>
      <c r="C427" s="280">
        <v>331.45</v>
      </c>
      <c r="D427" s="281">
        <v>331.34999999999997</v>
      </c>
      <c r="E427" s="281">
        <v>322.74999999999994</v>
      </c>
      <c r="F427" s="281">
        <v>314.04999999999995</v>
      </c>
      <c r="G427" s="281">
        <v>305.44999999999993</v>
      </c>
      <c r="H427" s="281">
        <v>340.04999999999995</v>
      </c>
      <c r="I427" s="281">
        <v>348.65</v>
      </c>
      <c r="J427" s="281">
        <v>357.34999999999997</v>
      </c>
      <c r="K427" s="280">
        <v>339.95</v>
      </c>
      <c r="L427" s="280">
        <v>322.64999999999998</v>
      </c>
      <c r="M427" s="280">
        <v>10.029019999999999</v>
      </c>
      <c r="N427" s="1"/>
      <c r="O427" s="1"/>
    </row>
    <row r="428" spans="1:15" ht="12.75" customHeight="1">
      <c r="A428" s="30">
        <v>418</v>
      </c>
      <c r="B428" s="290" t="s">
        <v>487</v>
      </c>
      <c r="C428" s="280">
        <v>472.2</v>
      </c>
      <c r="D428" s="281">
        <v>468.56666666666666</v>
      </c>
      <c r="E428" s="281">
        <v>463.63333333333333</v>
      </c>
      <c r="F428" s="281">
        <v>455.06666666666666</v>
      </c>
      <c r="G428" s="281">
        <v>450.13333333333333</v>
      </c>
      <c r="H428" s="281">
        <v>477.13333333333333</v>
      </c>
      <c r="I428" s="281">
        <v>482.06666666666661</v>
      </c>
      <c r="J428" s="281">
        <v>490.63333333333333</v>
      </c>
      <c r="K428" s="280">
        <v>473.5</v>
      </c>
      <c r="L428" s="280">
        <v>460</v>
      </c>
      <c r="M428" s="280">
        <v>0.83072999999999997</v>
      </c>
      <c r="N428" s="1"/>
      <c r="O428" s="1"/>
    </row>
    <row r="429" spans="1:15" ht="12.75" customHeight="1">
      <c r="A429" s="30">
        <v>419</v>
      </c>
      <c r="B429" s="290" t="s">
        <v>488</v>
      </c>
      <c r="C429" s="280">
        <v>451.65</v>
      </c>
      <c r="D429" s="281">
        <v>455.39999999999992</v>
      </c>
      <c r="E429" s="281">
        <v>446.39999999999986</v>
      </c>
      <c r="F429" s="281">
        <v>441.14999999999992</v>
      </c>
      <c r="G429" s="281">
        <v>432.14999999999986</v>
      </c>
      <c r="H429" s="281">
        <v>460.64999999999986</v>
      </c>
      <c r="I429" s="281">
        <v>469.65</v>
      </c>
      <c r="J429" s="281">
        <v>474.89999999999986</v>
      </c>
      <c r="K429" s="280">
        <v>464.4</v>
      </c>
      <c r="L429" s="280">
        <v>450.15</v>
      </c>
      <c r="M429" s="280">
        <v>2.9384800000000002</v>
      </c>
      <c r="N429" s="1"/>
      <c r="O429" s="1"/>
    </row>
    <row r="430" spans="1:15" ht="12.75" customHeight="1">
      <c r="A430" s="30">
        <v>420</v>
      </c>
      <c r="B430" s="290" t="s">
        <v>489</v>
      </c>
      <c r="C430" s="280">
        <v>227.5</v>
      </c>
      <c r="D430" s="281">
        <v>226.75</v>
      </c>
      <c r="E430" s="281">
        <v>222.65</v>
      </c>
      <c r="F430" s="281">
        <v>217.8</v>
      </c>
      <c r="G430" s="281">
        <v>213.70000000000002</v>
      </c>
      <c r="H430" s="281">
        <v>231.6</v>
      </c>
      <c r="I430" s="281">
        <v>235.70000000000002</v>
      </c>
      <c r="J430" s="281">
        <v>240.54999999999998</v>
      </c>
      <c r="K430" s="280">
        <v>230.85</v>
      </c>
      <c r="L430" s="280">
        <v>221.9</v>
      </c>
      <c r="M430" s="280">
        <v>8.0878599999999992</v>
      </c>
      <c r="N430" s="1"/>
      <c r="O430" s="1"/>
    </row>
    <row r="431" spans="1:15" ht="12.75" customHeight="1">
      <c r="A431" s="30">
        <v>421</v>
      </c>
      <c r="B431" s="290" t="s">
        <v>193</v>
      </c>
      <c r="C431" s="280">
        <v>943.2</v>
      </c>
      <c r="D431" s="281">
        <v>924.7166666666667</v>
      </c>
      <c r="E431" s="281">
        <v>897.48333333333335</v>
      </c>
      <c r="F431" s="281">
        <v>851.76666666666665</v>
      </c>
      <c r="G431" s="281">
        <v>824.5333333333333</v>
      </c>
      <c r="H431" s="281">
        <v>970.43333333333339</v>
      </c>
      <c r="I431" s="281">
        <v>997.66666666666674</v>
      </c>
      <c r="J431" s="281">
        <v>1043.3833333333334</v>
      </c>
      <c r="K431" s="280">
        <v>951.95</v>
      </c>
      <c r="L431" s="280">
        <v>879</v>
      </c>
      <c r="M431" s="280">
        <v>113.158</v>
      </c>
      <c r="N431" s="1"/>
      <c r="O431" s="1"/>
    </row>
    <row r="432" spans="1:15" ht="12.75" customHeight="1">
      <c r="A432" s="30">
        <v>422</v>
      </c>
      <c r="B432" s="290" t="s">
        <v>194</v>
      </c>
      <c r="C432" s="280">
        <v>472.2</v>
      </c>
      <c r="D432" s="281">
        <v>474.16666666666669</v>
      </c>
      <c r="E432" s="281">
        <v>468.03333333333336</v>
      </c>
      <c r="F432" s="281">
        <v>463.86666666666667</v>
      </c>
      <c r="G432" s="281">
        <v>457.73333333333335</v>
      </c>
      <c r="H432" s="281">
        <v>478.33333333333337</v>
      </c>
      <c r="I432" s="281">
        <v>484.4666666666667</v>
      </c>
      <c r="J432" s="281">
        <v>488.63333333333338</v>
      </c>
      <c r="K432" s="280">
        <v>480.3</v>
      </c>
      <c r="L432" s="280">
        <v>470</v>
      </c>
      <c r="M432" s="280">
        <v>8.1237999999999992</v>
      </c>
      <c r="N432" s="1"/>
      <c r="O432" s="1"/>
    </row>
    <row r="433" spans="1:15" ht="12.75" customHeight="1">
      <c r="A433" s="30">
        <v>423</v>
      </c>
      <c r="B433" s="290" t="s">
        <v>490</v>
      </c>
      <c r="C433" s="280">
        <v>2047.3</v>
      </c>
      <c r="D433" s="281">
        <v>2040.1000000000001</v>
      </c>
      <c r="E433" s="281">
        <v>2017.2000000000003</v>
      </c>
      <c r="F433" s="281">
        <v>1987.1000000000001</v>
      </c>
      <c r="G433" s="281">
        <v>1964.2000000000003</v>
      </c>
      <c r="H433" s="281">
        <v>2070.2000000000003</v>
      </c>
      <c r="I433" s="281">
        <v>2093.1000000000004</v>
      </c>
      <c r="J433" s="281">
        <v>2123.2000000000003</v>
      </c>
      <c r="K433" s="280">
        <v>2063</v>
      </c>
      <c r="L433" s="280">
        <v>2010</v>
      </c>
      <c r="M433" s="280">
        <v>0.46561999999999998</v>
      </c>
      <c r="N433" s="1"/>
      <c r="O433" s="1"/>
    </row>
    <row r="434" spans="1:15" ht="12.75" customHeight="1">
      <c r="A434" s="30">
        <v>424</v>
      </c>
      <c r="B434" s="290" t="s">
        <v>491</v>
      </c>
      <c r="C434" s="280">
        <v>829.35</v>
      </c>
      <c r="D434" s="281">
        <v>824.81666666666661</v>
      </c>
      <c r="E434" s="281">
        <v>799.63333333333321</v>
      </c>
      <c r="F434" s="281">
        <v>769.91666666666663</v>
      </c>
      <c r="G434" s="281">
        <v>744.73333333333323</v>
      </c>
      <c r="H434" s="281">
        <v>854.53333333333319</v>
      </c>
      <c r="I434" s="281">
        <v>879.71666666666658</v>
      </c>
      <c r="J434" s="281">
        <v>909.43333333333317</v>
      </c>
      <c r="K434" s="280">
        <v>850</v>
      </c>
      <c r="L434" s="280">
        <v>795.1</v>
      </c>
      <c r="M434" s="280">
        <v>2.06229</v>
      </c>
      <c r="N434" s="1"/>
      <c r="O434" s="1"/>
    </row>
    <row r="435" spans="1:15" ht="12.75" customHeight="1">
      <c r="A435" s="30">
        <v>425</v>
      </c>
      <c r="B435" s="290" t="s">
        <v>492</v>
      </c>
      <c r="C435" s="280">
        <v>518.25</v>
      </c>
      <c r="D435" s="281">
        <v>516.11666666666667</v>
      </c>
      <c r="E435" s="281">
        <v>508.0333333333333</v>
      </c>
      <c r="F435" s="281">
        <v>497.81666666666661</v>
      </c>
      <c r="G435" s="281">
        <v>489.73333333333323</v>
      </c>
      <c r="H435" s="281">
        <v>526.33333333333337</v>
      </c>
      <c r="I435" s="281">
        <v>534.41666666666663</v>
      </c>
      <c r="J435" s="281">
        <v>544.63333333333344</v>
      </c>
      <c r="K435" s="280">
        <v>524.20000000000005</v>
      </c>
      <c r="L435" s="280">
        <v>505.9</v>
      </c>
      <c r="M435" s="280">
        <v>2.9923299999999999</v>
      </c>
      <c r="N435" s="1"/>
      <c r="O435" s="1"/>
    </row>
    <row r="436" spans="1:15" ht="12.75" customHeight="1">
      <c r="A436" s="30">
        <v>426</v>
      </c>
      <c r="B436" s="290" t="s">
        <v>493</v>
      </c>
      <c r="C436" s="280">
        <v>339.2</v>
      </c>
      <c r="D436" s="281">
        <v>340.96666666666664</v>
      </c>
      <c r="E436" s="281">
        <v>336.23333333333329</v>
      </c>
      <c r="F436" s="281">
        <v>333.26666666666665</v>
      </c>
      <c r="G436" s="281">
        <v>328.5333333333333</v>
      </c>
      <c r="H436" s="281">
        <v>343.93333333333328</v>
      </c>
      <c r="I436" s="281">
        <v>348.66666666666663</v>
      </c>
      <c r="J436" s="281">
        <v>351.63333333333327</v>
      </c>
      <c r="K436" s="280">
        <v>345.7</v>
      </c>
      <c r="L436" s="280">
        <v>338</v>
      </c>
      <c r="M436" s="280">
        <v>2.0312700000000001</v>
      </c>
      <c r="N436" s="1"/>
      <c r="O436" s="1"/>
    </row>
    <row r="437" spans="1:15" ht="12.75" customHeight="1">
      <c r="A437" s="30">
        <v>427</v>
      </c>
      <c r="B437" s="290" t="s">
        <v>494</v>
      </c>
      <c r="C437" s="280">
        <v>1897.1</v>
      </c>
      <c r="D437" s="281">
        <v>1891.5166666666664</v>
      </c>
      <c r="E437" s="281">
        <v>1870.9833333333329</v>
      </c>
      <c r="F437" s="281">
        <v>1844.8666666666666</v>
      </c>
      <c r="G437" s="281">
        <v>1824.333333333333</v>
      </c>
      <c r="H437" s="281">
        <v>1917.6333333333328</v>
      </c>
      <c r="I437" s="281">
        <v>1938.1666666666665</v>
      </c>
      <c r="J437" s="281">
        <v>1964.2833333333326</v>
      </c>
      <c r="K437" s="280">
        <v>1912.05</v>
      </c>
      <c r="L437" s="280">
        <v>1865.4</v>
      </c>
      <c r="M437" s="280">
        <v>0.75094000000000005</v>
      </c>
      <c r="N437" s="1"/>
      <c r="O437" s="1"/>
    </row>
    <row r="438" spans="1:15" ht="12.75" customHeight="1">
      <c r="A438" s="30">
        <v>428</v>
      </c>
      <c r="B438" s="290" t="s">
        <v>495</v>
      </c>
      <c r="C438" s="280">
        <v>478.35</v>
      </c>
      <c r="D438" s="281">
        <v>477.2833333333333</v>
      </c>
      <c r="E438" s="281">
        <v>466.56666666666661</v>
      </c>
      <c r="F438" s="281">
        <v>454.7833333333333</v>
      </c>
      <c r="G438" s="281">
        <v>444.06666666666661</v>
      </c>
      <c r="H438" s="281">
        <v>489.06666666666661</v>
      </c>
      <c r="I438" s="281">
        <v>499.7833333333333</v>
      </c>
      <c r="J438" s="281">
        <v>511.56666666666661</v>
      </c>
      <c r="K438" s="280">
        <v>488</v>
      </c>
      <c r="L438" s="280">
        <v>465.5</v>
      </c>
      <c r="M438" s="280">
        <v>3.44232</v>
      </c>
      <c r="N438" s="1"/>
      <c r="O438" s="1"/>
    </row>
    <row r="439" spans="1:15" ht="12.75" customHeight="1">
      <c r="A439" s="30">
        <v>429</v>
      </c>
      <c r="B439" s="290" t="s">
        <v>496</v>
      </c>
      <c r="C439" s="280">
        <v>6.6</v>
      </c>
      <c r="D439" s="281">
        <v>6.4666666666666659</v>
      </c>
      <c r="E439" s="281">
        <v>6.2333333333333316</v>
      </c>
      <c r="F439" s="281">
        <v>5.8666666666666654</v>
      </c>
      <c r="G439" s="281">
        <v>5.6333333333333311</v>
      </c>
      <c r="H439" s="281">
        <v>6.8333333333333321</v>
      </c>
      <c r="I439" s="281">
        <v>7.0666666666666664</v>
      </c>
      <c r="J439" s="281">
        <v>7.4333333333333327</v>
      </c>
      <c r="K439" s="280">
        <v>6.7</v>
      </c>
      <c r="L439" s="280">
        <v>6.1</v>
      </c>
      <c r="M439" s="280">
        <v>659.90709000000004</v>
      </c>
      <c r="N439" s="1"/>
      <c r="O439" s="1"/>
    </row>
    <row r="440" spans="1:15" ht="12.75" customHeight="1">
      <c r="A440" s="30">
        <v>430</v>
      </c>
      <c r="B440" s="290" t="s">
        <v>497</v>
      </c>
      <c r="C440" s="280">
        <v>938.9</v>
      </c>
      <c r="D440" s="281">
        <v>942.96666666666658</v>
      </c>
      <c r="E440" s="281">
        <v>925.98333333333312</v>
      </c>
      <c r="F440" s="281">
        <v>913.06666666666649</v>
      </c>
      <c r="G440" s="281">
        <v>896.08333333333303</v>
      </c>
      <c r="H440" s="281">
        <v>955.88333333333321</v>
      </c>
      <c r="I440" s="281">
        <v>972.86666666666656</v>
      </c>
      <c r="J440" s="281">
        <v>985.7833333333333</v>
      </c>
      <c r="K440" s="280">
        <v>959.95</v>
      </c>
      <c r="L440" s="280">
        <v>930.05</v>
      </c>
      <c r="M440" s="280">
        <v>0.12325999999999999</v>
      </c>
      <c r="N440" s="1"/>
      <c r="O440" s="1"/>
    </row>
    <row r="441" spans="1:15" ht="12.75" customHeight="1">
      <c r="A441" s="30">
        <v>431</v>
      </c>
      <c r="B441" s="290" t="s">
        <v>275</v>
      </c>
      <c r="C441" s="280">
        <v>567.95000000000005</v>
      </c>
      <c r="D441" s="281">
        <v>569.5</v>
      </c>
      <c r="E441" s="281">
        <v>560.70000000000005</v>
      </c>
      <c r="F441" s="281">
        <v>553.45000000000005</v>
      </c>
      <c r="G441" s="281">
        <v>544.65000000000009</v>
      </c>
      <c r="H441" s="281">
        <v>576.75</v>
      </c>
      <c r="I441" s="281">
        <v>585.54999999999995</v>
      </c>
      <c r="J441" s="281">
        <v>592.79999999999995</v>
      </c>
      <c r="K441" s="280">
        <v>578.29999999999995</v>
      </c>
      <c r="L441" s="280">
        <v>562.25</v>
      </c>
      <c r="M441" s="280">
        <v>2.9384999999999999</v>
      </c>
      <c r="N441" s="1"/>
      <c r="O441" s="1"/>
    </row>
    <row r="442" spans="1:15" ht="12.75" customHeight="1">
      <c r="A442" s="30">
        <v>432</v>
      </c>
      <c r="B442" s="290" t="s">
        <v>498</v>
      </c>
      <c r="C442" s="280">
        <v>1770.1</v>
      </c>
      <c r="D442" s="281">
        <v>1761.6499999999999</v>
      </c>
      <c r="E442" s="281">
        <v>1733.2999999999997</v>
      </c>
      <c r="F442" s="281">
        <v>1696.4999999999998</v>
      </c>
      <c r="G442" s="281">
        <v>1668.1499999999996</v>
      </c>
      <c r="H442" s="281">
        <v>1798.4499999999998</v>
      </c>
      <c r="I442" s="281">
        <v>1826.7999999999997</v>
      </c>
      <c r="J442" s="281">
        <v>1863.6</v>
      </c>
      <c r="K442" s="280">
        <v>1790</v>
      </c>
      <c r="L442" s="280">
        <v>1724.85</v>
      </c>
      <c r="M442" s="280">
        <v>0.37140000000000001</v>
      </c>
      <c r="N442" s="1"/>
      <c r="O442" s="1"/>
    </row>
    <row r="443" spans="1:15" ht="12.75" customHeight="1">
      <c r="A443" s="30">
        <v>433</v>
      </c>
      <c r="B443" s="290" t="s">
        <v>499</v>
      </c>
      <c r="C443" s="280">
        <v>582.4</v>
      </c>
      <c r="D443" s="281">
        <v>586.68333333333328</v>
      </c>
      <c r="E443" s="281">
        <v>576.91666666666652</v>
      </c>
      <c r="F443" s="281">
        <v>571.43333333333328</v>
      </c>
      <c r="G443" s="281">
        <v>561.66666666666652</v>
      </c>
      <c r="H443" s="281">
        <v>592.16666666666652</v>
      </c>
      <c r="I443" s="281">
        <v>601.93333333333317</v>
      </c>
      <c r="J443" s="281">
        <v>607.41666666666652</v>
      </c>
      <c r="K443" s="280">
        <v>596.45000000000005</v>
      </c>
      <c r="L443" s="280">
        <v>581.20000000000005</v>
      </c>
      <c r="M443" s="280">
        <v>0.17297000000000001</v>
      </c>
      <c r="N443" s="1"/>
      <c r="O443" s="1"/>
    </row>
    <row r="444" spans="1:15" ht="12.75" customHeight="1">
      <c r="A444" s="30">
        <v>434</v>
      </c>
      <c r="B444" s="290" t="s">
        <v>500</v>
      </c>
      <c r="C444" s="280">
        <v>887.65</v>
      </c>
      <c r="D444" s="281">
        <v>890.5333333333333</v>
      </c>
      <c r="E444" s="281">
        <v>877.11666666666656</v>
      </c>
      <c r="F444" s="281">
        <v>866.58333333333326</v>
      </c>
      <c r="G444" s="281">
        <v>853.16666666666652</v>
      </c>
      <c r="H444" s="281">
        <v>901.06666666666661</v>
      </c>
      <c r="I444" s="281">
        <v>914.48333333333335</v>
      </c>
      <c r="J444" s="281">
        <v>925.01666666666665</v>
      </c>
      <c r="K444" s="280">
        <v>903.95</v>
      </c>
      <c r="L444" s="280">
        <v>880</v>
      </c>
      <c r="M444" s="280">
        <v>0.82103999999999999</v>
      </c>
      <c r="N444" s="1"/>
      <c r="O444" s="1"/>
    </row>
    <row r="445" spans="1:15" ht="12.75" customHeight="1">
      <c r="A445" s="30">
        <v>435</v>
      </c>
      <c r="B445" s="290" t="s">
        <v>501</v>
      </c>
      <c r="C445" s="280">
        <v>37.049999999999997</v>
      </c>
      <c r="D445" s="281">
        <v>37.25</v>
      </c>
      <c r="E445" s="281">
        <v>36.700000000000003</v>
      </c>
      <c r="F445" s="281">
        <v>36.35</v>
      </c>
      <c r="G445" s="281">
        <v>35.800000000000004</v>
      </c>
      <c r="H445" s="281">
        <v>37.6</v>
      </c>
      <c r="I445" s="281">
        <v>38.15</v>
      </c>
      <c r="J445" s="281">
        <v>38.5</v>
      </c>
      <c r="K445" s="280">
        <v>37.799999999999997</v>
      </c>
      <c r="L445" s="280">
        <v>36.9</v>
      </c>
      <c r="M445" s="280">
        <v>58.771120000000003</v>
      </c>
      <c r="N445" s="1"/>
      <c r="O445" s="1"/>
    </row>
    <row r="446" spans="1:15" ht="12.75" customHeight="1">
      <c r="A446" s="30">
        <v>436</v>
      </c>
      <c r="B446" s="290" t="s">
        <v>206</v>
      </c>
      <c r="C446" s="280">
        <v>908.05</v>
      </c>
      <c r="D446" s="281">
        <v>919.41666666666663</v>
      </c>
      <c r="E446" s="281">
        <v>885.63333333333321</v>
      </c>
      <c r="F446" s="281">
        <v>863.21666666666658</v>
      </c>
      <c r="G446" s="281">
        <v>829.43333333333317</v>
      </c>
      <c r="H446" s="281">
        <v>941.83333333333326</v>
      </c>
      <c r="I446" s="281">
        <v>975.61666666666679</v>
      </c>
      <c r="J446" s="281">
        <v>998.0333333333333</v>
      </c>
      <c r="K446" s="280">
        <v>953.2</v>
      </c>
      <c r="L446" s="280">
        <v>897</v>
      </c>
      <c r="M446" s="280">
        <v>94.803780000000003</v>
      </c>
      <c r="N446" s="1"/>
      <c r="O446" s="1"/>
    </row>
    <row r="447" spans="1:15" ht="12.75" customHeight="1">
      <c r="A447" s="30">
        <v>437</v>
      </c>
      <c r="B447" s="290" t="s">
        <v>502</v>
      </c>
      <c r="C447" s="280">
        <v>694.5</v>
      </c>
      <c r="D447" s="281">
        <v>676.86666666666667</v>
      </c>
      <c r="E447" s="281">
        <v>653.83333333333337</v>
      </c>
      <c r="F447" s="281">
        <v>613.16666666666674</v>
      </c>
      <c r="G447" s="281">
        <v>590.13333333333344</v>
      </c>
      <c r="H447" s="281">
        <v>717.5333333333333</v>
      </c>
      <c r="I447" s="281">
        <v>740.56666666666661</v>
      </c>
      <c r="J447" s="281">
        <v>781.23333333333323</v>
      </c>
      <c r="K447" s="280">
        <v>699.9</v>
      </c>
      <c r="L447" s="280">
        <v>636.20000000000005</v>
      </c>
      <c r="M447" s="280">
        <v>35.124189999999999</v>
      </c>
      <c r="N447" s="1"/>
      <c r="O447" s="1"/>
    </row>
    <row r="448" spans="1:15" ht="12.75" customHeight="1">
      <c r="A448" s="30">
        <v>438</v>
      </c>
      <c r="B448" s="290" t="s">
        <v>195</v>
      </c>
      <c r="C448" s="280">
        <v>909.9</v>
      </c>
      <c r="D448" s="281">
        <v>906.41666666666663</v>
      </c>
      <c r="E448" s="281">
        <v>899.83333333333326</v>
      </c>
      <c r="F448" s="281">
        <v>889.76666666666665</v>
      </c>
      <c r="G448" s="281">
        <v>883.18333333333328</v>
      </c>
      <c r="H448" s="281">
        <v>916.48333333333323</v>
      </c>
      <c r="I448" s="281">
        <v>923.06666666666649</v>
      </c>
      <c r="J448" s="281">
        <v>933.13333333333321</v>
      </c>
      <c r="K448" s="280">
        <v>913</v>
      </c>
      <c r="L448" s="280">
        <v>896.35</v>
      </c>
      <c r="M448" s="280">
        <v>11.769360000000001</v>
      </c>
      <c r="N448" s="1"/>
      <c r="O448" s="1"/>
    </row>
    <row r="449" spans="1:15" ht="12.75" customHeight="1">
      <c r="A449" s="30">
        <v>439</v>
      </c>
      <c r="B449" s="290" t="s">
        <v>503</v>
      </c>
      <c r="C449" s="280">
        <v>221.3</v>
      </c>
      <c r="D449" s="281">
        <v>221.06666666666669</v>
      </c>
      <c r="E449" s="281">
        <v>220.13333333333338</v>
      </c>
      <c r="F449" s="281">
        <v>218.9666666666667</v>
      </c>
      <c r="G449" s="281">
        <v>218.03333333333339</v>
      </c>
      <c r="H449" s="281">
        <v>222.23333333333338</v>
      </c>
      <c r="I449" s="281">
        <v>223.16666666666671</v>
      </c>
      <c r="J449" s="281">
        <v>224.33333333333337</v>
      </c>
      <c r="K449" s="280">
        <v>222</v>
      </c>
      <c r="L449" s="280">
        <v>219.9</v>
      </c>
      <c r="M449" s="280">
        <v>8.1533800000000003</v>
      </c>
      <c r="N449" s="1"/>
      <c r="O449" s="1"/>
    </row>
    <row r="450" spans="1:15" ht="12.75" customHeight="1">
      <c r="A450" s="30">
        <v>440</v>
      </c>
      <c r="B450" s="290" t="s">
        <v>504</v>
      </c>
      <c r="C450" s="280">
        <v>1045.9000000000001</v>
      </c>
      <c r="D450" s="281">
        <v>1044.1499999999999</v>
      </c>
      <c r="E450" s="281">
        <v>1034.7499999999998</v>
      </c>
      <c r="F450" s="281">
        <v>1023.5999999999999</v>
      </c>
      <c r="G450" s="281">
        <v>1014.1999999999998</v>
      </c>
      <c r="H450" s="281">
        <v>1055.2999999999997</v>
      </c>
      <c r="I450" s="281">
        <v>1064.6999999999998</v>
      </c>
      <c r="J450" s="281">
        <v>1075.8499999999997</v>
      </c>
      <c r="K450" s="280">
        <v>1053.55</v>
      </c>
      <c r="L450" s="280">
        <v>1033</v>
      </c>
      <c r="M450" s="280">
        <v>5.2925300000000002</v>
      </c>
      <c r="N450" s="1"/>
      <c r="O450" s="1"/>
    </row>
    <row r="451" spans="1:15" ht="12.75" customHeight="1">
      <c r="A451" s="30">
        <v>441</v>
      </c>
      <c r="B451" s="290" t="s">
        <v>200</v>
      </c>
      <c r="C451" s="280">
        <v>3301.9</v>
      </c>
      <c r="D451" s="281">
        <v>3298.0666666666671</v>
      </c>
      <c r="E451" s="281">
        <v>3278.8333333333339</v>
      </c>
      <c r="F451" s="281">
        <v>3255.7666666666669</v>
      </c>
      <c r="G451" s="281">
        <v>3236.5333333333338</v>
      </c>
      <c r="H451" s="281">
        <v>3321.1333333333341</v>
      </c>
      <c r="I451" s="281">
        <v>3340.3666666666668</v>
      </c>
      <c r="J451" s="281">
        <v>3363.4333333333343</v>
      </c>
      <c r="K451" s="280">
        <v>3317.3</v>
      </c>
      <c r="L451" s="280">
        <v>3275</v>
      </c>
      <c r="M451" s="280">
        <v>24.302569999999999</v>
      </c>
      <c r="N451" s="1"/>
      <c r="O451" s="1"/>
    </row>
    <row r="452" spans="1:15" ht="12.75" customHeight="1">
      <c r="A452" s="30">
        <v>442</v>
      </c>
      <c r="B452" s="290" t="s">
        <v>196</v>
      </c>
      <c r="C452" s="280">
        <v>811.65</v>
      </c>
      <c r="D452" s="281">
        <v>810.04999999999984</v>
      </c>
      <c r="E452" s="281">
        <v>805.39999999999964</v>
      </c>
      <c r="F452" s="281">
        <v>799.14999999999975</v>
      </c>
      <c r="G452" s="281">
        <v>794.49999999999955</v>
      </c>
      <c r="H452" s="281">
        <v>816.29999999999973</v>
      </c>
      <c r="I452" s="281">
        <v>820.95</v>
      </c>
      <c r="J452" s="281">
        <v>827.19999999999982</v>
      </c>
      <c r="K452" s="280">
        <v>814.7</v>
      </c>
      <c r="L452" s="280">
        <v>803.8</v>
      </c>
      <c r="M452" s="280">
        <v>8.6743900000000007</v>
      </c>
      <c r="N452" s="1"/>
      <c r="O452" s="1"/>
    </row>
    <row r="453" spans="1:15" ht="12.75" customHeight="1">
      <c r="A453" s="30">
        <v>443</v>
      </c>
      <c r="B453" s="290" t="s">
        <v>276</v>
      </c>
      <c r="C453" s="280">
        <v>8690.0499999999993</v>
      </c>
      <c r="D453" s="281">
        <v>8647.0166666666664</v>
      </c>
      <c r="E453" s="281">
        <v>8594.0333333333328</v>
      </c>
      <c r="F453" s="281">
        <v>8498.0166666666664</v>
      </c>
      <c r="G453" s="281">
        <v>8445.0333333333328</v>
      </c>
      <c r="H453" s="281">
        <v>8743.0333333333328</v>
      </c>
      <c r="I453" s="281">
        <v>8796.0166666666664</v>
      </c>
      <c r="J453" s="281">
        <v>8892.0333333333328</v>
      </c>
      <c r="K453" s="280">
        <v>8700</v>
      </c>
      <c r="L453" s="280">
        <v>8551</v>
      </c>
      <c r="M453" s="280">
        <v>2.40863</v>
      </c>
      <c r="N453" s="1"/>
      <c r="O453" s="1"/>
    </row>
    <row r="454" spans="1:15" ht="12.75" customHeight="1">
      <c r="A454" s="30">
        <v>444</v>
      </c>
      <c r="B454" s="290" t="s">
        <v>878</v>
      </c>
      <c r="C454" s="280">
        <v>1473.6</v>
      </c>
      <c r="D454" s="281">
        <v>1475.5333333333335</v>
      </c>
      <c r="E454" s="281">
        <v>1466.0666666666671</v>
      </c>
      <c r="F454" s="281">
        <v>1458.5333333333335</v>
      </c>
      <c r="G454" s="281">
        <v>1449.0666666666671</v>
      </c>
      <c r="H454" s="281">
        <v>1483.0666666666671</v>
      </c>
      <c r="I454" s="281">
        <v>1492.5333333333338</v>
      </c>
      <c r="J454" s="281">
        <v>1500.0666666666671</v>
      </c>
      <c r="K454" s="280">
        <v>1485</v>
      </c>
      <c r="L454" s="280">
        <v>1468</v>
      </c>
      <c r="M454" s="280">
        <v>0.20613000000000001</v>
      </c>
      <c r="N454" s="1"/>
      <c r="O454" s="1"/>
    </row>
    <row r="455" spans="1:15" ht="12.75" customHeight="1">
      <c r="A455" s="30">
        <v>445</v>
      </c>
      <c r="B455" s="290" t="s">
        <v>505</v>
      </c>
      <c r="C455" s="280">
        <v>221.2</v>
      </c>
      <c r="D455" s="281">
        <v>221.28333333333333</v>
      </c>
      <c r="E455" s="281">
        <v>219.51666666666665</v>
      </c>
      <c r="F455" s="281">
        <v>217.83333333333331</v>
      </c>
      <c r="G455" s="281">
        <v>216.06666666666663</v>
      </c>
      <c r="H455" s="281">
        <v>222.96666666666667</v>
      </c>
      <c r="I455" s="281">
        <v>224.73333333333338</v>
      </c>
      <c r="J455" s="281">
        <v>226.41666666666669</v>
      </c>
      <c r="K455" s="280">
        <v>223.05</v>
      </c>
      <c r="L455" s="280">
        <v>219.6</v>
      </c>
      <c r="M455" s="280">
        <v>23.034479999999999</v>
      </c>
      <c r="N455" s="1"/>
      <c r="O455" s="1"/>
    </row>
    <row r="456" spans="1:15" ht="12.75" customHeight="1">
      <c r="A456" s="30">
        <v>446</v>
      </c>
      <c r="B456" s="290" t="s">
        <v>197</v>
      </c>
      <c r="C456" s="280">
        <v>449.6</v>
      </c>
      <c r="D456" s="281">
        <v>449.14999999999992</v>
      </c>
      <c r="E456" s="281">
        <v>445.59999999999985</v>
      </c>
      <c r="F456" s="281">
        <v>441.59999999999991</v>
      </c>
      <c r="G456" s="281">
        <v>438.04999999999984</v>
      </c>
      <c r="H456" s="281">
        <v>453.14999999999986</v>
      </c>
      <c r="I456" s="281">
        <v>456.69999999999993</v>
      </c>
      <c r="J456" s="281">
        <v>460.69999999999987</v>
      </c>
      <c r="K456" s="280">
        <v>452.7</v>
      </c>
      <c r="L456" s="280">
        <v>445.15</v>
      </c>
      <c r="M456" s="280">
        <v>160.04096000000001</v>
      </c>
      <c r="N456" s="1"/>
      <c r="O456" s="1"/>
    </row>
    <row r="457" spans="1:15" ht="12.75" customHeight="1">
      <c r="A457" s="30">
        <v>447</v>
      </c>
      <c r="B457" s="290" t="s">
        <v>198</v>
      </c>
      <c r="C457" s="280">
        <v>221.9</v>
      </c>
      <c r="D457" s="281">
        <v>221.13333333333333</v>
      </c>
      <c r="E457" s="281">
        <v>219.61666666666665</v>
      </c>
      <c r="F457" s="281">
        <v>217.33333333333331</v>
      </c>
      <c r="G457" s="281">
        <v>215.81666666666663</v>
      </c>
      <c r="H457" s="281">
        <v>223.41666666666666</v>
      </c>
      <c r="I457" s="281">
        <v>224.93333333333331</v>
      </c>
      <c r="J457" s="281">
        <v>227.21666666666667</v>
      </c>
      <c r="K457" s="280">
        <v>222.65</v>
      </c>
      <c r="L457" s="280">
        <v>218.85</v>
      </c>
      <c r="M457" s="280">
        <v>190.06987000000001</v>
      </c>
      <c r="N457" s="1"/>
      <c r="O457" s="1"/>
    </row>
    <row r="458" spans="1:15" ht="12.75" customHeight="1">
      <c r="A458" s="30">
        <v>448</v>
      </c>
      <c r="B458" s="290" t="s">
        <v>814</v>
      </c>
      <c r="C458" s="280">
        <v>591.9</v>
      </c>
      <c r="D458" s="281">
        <v>591.68333333333328</v>
      </c>
      <c r="E458" s="281">
        <v>577.16666666666652</v>
      </c>
      <c r="F458" s="281">
        <v>562.43333333333328</v>
      </c>
      <c r="G458" s="281">
        <v>547.91666666666652</v>
      </c>
      <c r="H458" s="281">
        <v>606.41666666666652</v>
      </c>
      <c r="I458" s="281">
        <v>620.93333333333317</v>
      </c>
      <c r="J458" s="281">
        <v>635.66666666666652</v>
      </c>
      <c r="K458" s="280">
        <v>606.20000000000005</v>
      </c>
      <c r="L458" s="280">
        <v>576.95000000000005</v>
      </c>
      <c r="M458" s="280">
        <v>0.83259000000000005</v>
      </c>
      <c r="N458" s="1"/>
      <c r="O458" s="1"/>
    </row>
    <row r="459" spans="1:15" ht="12.75" customHeight="1">
      <c r="A459" s="30">
        <v>449</v>
      </c>
      <c r="B459" s="290" t="s">
        <v>199</v>
      </c>
      <c r="C459" s="280">
        <v>107.6</v>
      </c>
      <c r="D459" s="281">
        <v>106.34999999999998</v>
      </c>
      <c r="E459" s="281">
        <v>103.39999999999996</v>
      </c>
      <c r="F459" s="281">
        <v>99.199999999999989</v>
      </c>
      <c r="G459" s="281">
        <v>96.249999999999972</v>
      </c>
      <c r="H459" s="281">
        <v>110.54999999999995</v>
      </c>
      <c r="I459" s="281">
        <v>113.49999999999997</v>
      </c>
      <c r="J459" s="281">
        <v>117.69999999999995</v>
      </c>
      <c r="K459" s="280">
        <v>109.3</v>
      </c>
      <c r="L459" s="280">
        <v>102.15</v>
      </c>
      <c r="M459" s="280">
        <v>1669.59934</v>
      </c>
      <c r="N459" s="1"/>
      <c r="O459" s="1"/>
    </row>
    <row r="460" spans="1:15" ht="12.75" customHeight="1">
      <c r="A460" s="30">
        <v>450</v>
      </c>
      <c r="B460" s="290" t="s">
        <v>815</v>
      </c>
      <c r="C460" s="280">
        <v>107.7</v>
      </c>
      <c r="D460" s="281">
        <v>108.28333333333335</v>
      </c>
      <c r="E460" s="281">
        <v>105.56666666666669</v>
      </c>
      <c r="F460" s="281">
        <v>103.43333333333335</v>
      </c>
      <c r="G460" s="281">
        <v>100.7166666666667</v>
      </c>
      <c r="H460" s="281">
        <v>110.41666666666669</v>
      </c>
      <c r="I460" s="281">
        <v>113.13333333333335</v>
      </c>
      <c r="J460" s="281">
        <v>115.26666666666668</v>
      </c>
      <c r="K460" s="280">
        <v>111</v>
      </c>
      <c r="L460" s="280">
        <v>106.15</v>
      </c>
      <c r="M460" s="280">
        <v>34.44961</v>
      </c>
      <c r="N460" s="1"/>
      <c r="O460" s="1"/>
    </row>
    <row r="461" spans="1:15" ht="12.75" customHeight="1">
      <c r="A461" s="30">
        <v>451</v>
      </c>
      <c r="B461" s="290" t="s">
        <v>506</v>
      </c>
      <c r="C461" s="280">
        <v>3500.25</v>
      </c>
      <c r="D461" s="281">
        <v>3553.4166666666665</v>
      </c>
      <c r="E461" s="281">
        <v>3406.9333333333329</v>
      </c>
      <c r="F461" s="281">
        <v>3313.6166666666663</v>
      </c>
      <c r="G461" s="281">
        <v>3167.1333333333328</v>
      </c>
      <c r="H461" s="281">
        <v>3646.7333333333331</v>
      </c>
      <c r="I461" s="281">
        <v>3793.2166666666667</v>
      </c>
      <c r="J461" s="281">
        <v>3886.5333333333333</v>
      </c>
      <c r="K461" s="280">
        <v>3699.9</v>
      </c>
      <c r="L461" s="280">
        <v>3460.1</v>
      </c>
      <c r="M461" s="280">
        <v>0.51815</v>
      </c>
      <c r="N461" s="1"/>
      <c r="O461" s="1"/>
    </row>
    <row r="462" spans="1:15" ht="12.75" customHeight="1">
      <c r="A462" s="30">
        <v>452</v>
      </c>
      <c r="B462" s="290" t="s">
        <v>201</v>
      </c>
      <c r="C462" s="280">
        <v>1048.6500000000001</v>
      </c>
      <c r="D462" s="281">
        <v>1053.5833333333333</v>
      </c>
      <c r="E462" s="281">
        <v>1039.1666666666665</v>
      </c>
      <c r="F462" s="281">
        <v>1029.6833333333332</v>
      </c>
      <c r="G462" s="281">
        <v>1015.2666666666664</v>
      </c>
      <c r="H462" s="281">
        <v>1063.0666666666666</v>
      </c>
      <c r="I462" s="281">
        <v>1077.4833333333331</v>
      </c>
      <c r="J462" s="281">
        <v>1086.9666666666667</v>
      </c>
      <c r="K462" s="280">
        <v>1068</v>
      </c>
      <c r="L462" s="280">
        <v>1044.0999999999999</v>
      </c>
      <c r="M462" s="280">
        <v>61.859090000000002</v>
      </c>
      <c r="N462" s="1"/>
      <c r="O462" s="1"/>
    </row>
    <row r="463" spans="1:15" ht="12.75" customHeight="1">
      <c r="A463" s="30">
        <v>453</v>
      </c>
      <c r="B463" s="290" t="s">
        <v>507</v>
      </c>
      <c r="C463" s="280">
        <v>82.15</v>
      </c>
      <c r="D463" s="281">
        <v>82.05</v>
      </c>
      <c r="E463" s="281">
        <v>81.599999999999994</v>
      </c>
      <c r="F463" s="281">
        <v>81.05</v>
      </c>
      <c r="G463" s="281">
        <v>80.599999999999994</v>
      </c>
      <c r="H463" s="281">
        <v>82.6</v>
      </c>
      <c r="I463" s="281">
        <v>83.050000000000011</v>
      </c>
      <c r="J463" s="281">
        <v>83.6</v>
      </c>
      <c r="K463" s="280">
        <v>82.5</v>
      </c>
      <c r="L463" s="280">
        <v>81.5</v>
      </c>
      <c r="M463" s="280">
        <v>4.6073199999999996</v>
      </c>
      <c r="N463" s="1"/>
      <c r="O463" s="1"/>
    </row>
    <row r="464" spans="1:15" ht="12.75" customHeight="1">
      <c r="A464" s="30">
        <v>454</v>
      </c>
      <c r="B464" s="290" t="s">
        <v>182</v>
      </c>
      <c r="C464" s="280">
        <v>733.85</v>
      </c>
      <c r="D464" s="281">
        <v>730.31666666666661</v>
      </c>
      <c r="E464" s="281">
        <v>723.53333333333319</v>
      </c>
      <c r="F464" s="281">
        <v>713.21666666666658</v>
      </c>
      <c r="G464" s="281">
        <v>706.43333333333317</v>
      </c>
      <c r="H464" s="281">
        <v>740.63333333333321</v>
      </c>
      <c r="I464" s="281">
        <v>747.41666666666652</v>
      </c>
      <c r="J464" s="281">
        <v>757.73333333333323</v>
      </c>
      <c r="K464" s="280">
        <v>737.1</v>
      </c>
      <c r="L464" s="280">
        <v>720</v>
      </c>
      <c r="M464" s="280">
        <v>2.55925</v>
      </c>
      <c r="N464" s="1"/>
      <c r="O464" s="1"/>
    </row>
    <row r="465" spans="1:15" ht="12.75" customHeight="1">
      <c r="A465" s="30">
        <v>455</v>
      </c>
      <c r="B465" s="290" t="s">
        <v>508</v>
      </c>
      <c r="C465" s="280">
        <v>2058.0500000000002</v>
      </c>
      <c r="D465" s="281">
        <v>2069.35</v>
      </c>
      <c r="E465" s="281">
        <v>2038.6999999999998</v>
      </c>
      <c r="F465" s="281">
        <v>2019.35</v>
      </c>
      <c r="G465" s="281">
        <v>1988.6999999999998</v>
      </c>
      <c r="H465" s="281">
        <v>2088.6999999999998</v>
      </c>
      <c r="I465" s="281">
        <v>2119.3500000000004</v>
      </c>
      <c r="J465" s="281">
        <v>2138.6999999999998</v>
      </c>
      <c r="K465" s="280">
        <v>2100</v>
      </c>
      <c r="L465" s="280">
        <v>2050</v>
      </c>
      <c r="M465" s="280">
        <v>0.34321000000000002</v>
      </c>
      <c r="N465" s="1"/>
      <c r="O465" s="1"/>
    </row>
    <row r="466" spans="1:15" ht="12.75" customHeight="1">
      <c r="A466" s="30">
        <v>456</v>
      </c>
      <c r="B466" s="290" t="s">
        <v>509</v>
      </c>
      <c r="C466" s="280">
        <v>639.1</v>
      </c>
      <c r="D466" s="281">
        <v>636.35</v>
      </c>
      <c r="E466" s="281">
        <v>624.75</v>
      </c>
      <c r="F466" s="281">
        <v>610.4</v>
      </c>
      <c r="G466" s="281">
        <v>598.79999999999995</v>
      </c>
      <c r="H466" s="281">
        <v>650.70000000000005</v>
      </c>
      <c r="I466" s="281">
        <v>662.30000000000018</v>
      </c>
      <c r="J466" s="281">
        <v>676.65000000000009</v>
      </c>
      <c r="K466" s="280">
        <v>647.95000000000005</v>
      </c>
      <c r="L466" s="280">
        <v>622</v>
      </c>
      <c r="M466" s="280">
        <v>1.3941300000000001</v>
      </c>
      <c r="N466" s="1"/>
      <c r="O466" s="1"/>
    </row>
    <row r="467" spans="1:15" ht="12.75" customHeight="1">
      <c r="A467" s="30">
        <v>457</v>
      </c>
      <c r="B467" s="290" t="s">
        <v>510</v>
      </c>
      <c r="C467" s="280">
        <v>2971.5</v>
      </c>
      <c r="D467" s="281">
        <v>2991.2000000000003</v>
      </c>
      <c r="E467" s="281">
        <v>2935.3000000000006</v>
      </c>
      <c r="F467" s="281">
        <v>2899.1000000000004</v>
      </c>
      <c r="G467" s="281">
        <v>2843.2000000000007</v>
      </c>
      <c r="H467" s="281">
        <v>3027.4000000000005</v>
      </c>
      <c r="I467" s="281">
        <v>3083.3</v>
      </c>
      <c r="J467" s="281">
        <v>3119.5000000000005</v>
      </c>
      <c r="K467" s="280">
        <v>3047.1</v>
      </c>
      <c r="L467" s="280">
        <v>2955</v>
      </c>
      <c r="M467" s="280">
        <v>0.80952000000000002</v>
      </c>
      <c r="N467" s="1"/>
      <c r="O467" s="1"/>
    </row>
    <row r="468" spans="1:15" ht="12.75" customHeight="1">
      <c r="A468" s="30">
        <v>458</v>
      </c>
      <c r="B468" s="290" t="s">
        <v>202</v>
      </c>
      <c r="C468" s="280">
        <v>2352.0500000000002</v>
      </c>
      <c r="D468" s="281">
        <v>2361.2000000000003</v>
      </c>
      <c r="E468" s="281">
        <v>2329.9000000000005</v>
      </c>
      <c r="F468" s="281">
        <v>2307.7500000000005</v>
      </c>
      <c r="G468" s="281">
        <v>2276.4500000000007</v>
      </c>
      <c r="H468" s="281">
        <v>2383.3500000000004</v>
      </c>
      <c r="I468" s="281">
        <v>2414.6500000000005</v>
      </c>
      <c r="J468" s="281">
        <v>2436.8000000000002</v>
      </c>
      <c r="K468" s="280">
        <v>2392.5</v>
      </c>
      <c r="L468" s="280">
        <v>2339.0500000000002</v>
      </c>
      <c r="M468" s="280">
        <v>12.394450000000001</v>
      </c>
      <c r="N468" s="1"/>
      <c r="O468" s="1"/>
    </row>
    <row r="469" spans="1:15" ht="12.75" customHeight="1">
      <c r="A469" s="30">
        <v>459</v>
      </c>
      <c r="B469" s="290" t="s">
        <v>203</v>
      </c>
      <c r="C469" s="280">
        <v>1528.8</v>
      </c>
      <c r="D469" s="281">
        <v>1521.8833333333332</v>
      </c>
      <c r="E469" s="281">
        <v>1508.7666666666664</v>
      </c>
      <c r="F469" s="281">
        <v>1488.7333333333331</v>
      </c>
      <c r="G469" s="281">
        <v>1475.6166666666663</v>
      </c>
      <c r="H469" s="281">
        <v>1541.9166666666665</v>
      </c>
      <c r="I469" s="281">
        <v>1555.0333333333333</v>
      </c>
      <c r="J469" s="281">
        <v>1575.0666666666666</v>
      </c>
      <c r="K469" s="280">
        <v>1535</v>
      </c>
      <c r="L469" s="280">
        <v>1501.85</v>
      </c>
      <c r="M469" s="280">
        <v>3.26058</v>
      </c>
      <c r="N469" s="1"/>
      <c r="O469" s="1"/>
    </row>
    <row r="470" spans="1:15" ht="12.75" customHeight="1">
      <c r="A470" s="30">
        <v>460</v>
      </c>
      <c r="B470" s="290" t="s">
        <v>204</v>
      </c>
      <c r="C470" s="280">
        <v>524.75</v>
      </c>
      <c r="D470" s="281">
        <v>518.81666666666672</v>
      </c>
      <c r="E470" s="281">
        <v>510.88333333333344</v>
      </c>
      <c r="F470" s="281">
        <v>497.01666666666671</v>
      </c>
      <c r="G470" s="281">
        <v>489.08333333333343</v>
      </c>
      <c r="H470" s="281">
        <v>532.68333333333339</v>
      </c>
      <c r="I470" s="281">
        <v>540.61666666666656</v>
      </c>
      <c r="J470" s="281">
        <v>554.48333333333346</v>
      </c>
      <c r="K470" s="280">
        <v>526.75</v>
      </c>
      <c r="L470" s="280">
        <v>504.95</v>
      </c>
      <c r="M470" s="280">
        <v>7.8318500000000002</v>
      </c>
      <c r="N470" s="1"/>
      <c r="O470" s="1"/>
    </row>
    <row r="471" spans="1:15" ht="12.75" customHeight="1">
      <c r="A471" s="30">
        <v>461</v>
      </c>
      <c r="B471" s="290" t="s">
        <v>205</v>
      </c>
      <c r="C471" s="280">
        <v>1268.5999999999999</v>
      </c>
      <c r="D471" s="281">
        <v>1265.1666666666667</v>
      </c>
      <c r="E471" s="281">
        <v>1253.4833333333336</v>
      </c>
      <c r="F471" s="281">
        <v>1238.3666666666668</v>
      </c>
      <c r="G471" s="281">
        <v>1226.6833333333336</v>
      </c>
      <c r="H471" s="281">
        <v>1280.2833333333335</v>
      </c>
      <c r="I471" s="281">
        <v>1291.9666666666665</v>
      </c>
      <c r="J471" s="281">
        <v>1307.0833333333335</v>
      </c>
      <c r="K471" s="280">
        <v>1276.8499999999999</v>
      </c>
      <c r="L471" s="280">
        <v>1250.05</v>
      </c>
      <c r="M471" s="280">
        <v>6.5647900000000003</v>
      </c>
      <c r="N471" s="1"/>
      <c r="O471" s="1"/>
    </row>
    <row r="472" spans="1:15" ht="12.75" customHeight="1">
      <c r="A472" s="30">
        <v>462</v>
      </c>
      <c r="B472" s="290" t="s">
        <v>511</v>
      </c>
      <c r="C472" s="280">
        <v>39.700000000000003</v>
      </c>
      <c r="D472" s="281">
        <v>39.266666666666673</v>
      </c>
      <c r="E472" s="281">
        <v>38.783333333333346</v>
      </c>
      <c r="F472" s="281">
        <v>37.866666666666674</v>
      </c>
      <c r="G472" s="281">
        <v>37.383333333333347</v>
      </c>
      <c r="H472" s="281">
        <v>40.183333333333344</v>
      </c>
      <c r="I472" s="281">
        <v>40.666666666666679</v>
      </c>
      <c r="J472" s="281">
        <v>41.583333333333343</v>
      </c>
      <c r="K472" s="280">
        <v>39.75</v>
      </c>
      <c r="L472" s="280">
        <v>38.35</v>
      </c>
      <c r="M472" s="280">
        <v>88.145030000000006</v>
      </c>
      <c r="N472" s="1"/>
      <c r="O472" s="1"/>
    </row>
    <row r="473" spans="1:15" ht="12.75" customHeight="1">
      <c r="A473" s="30">
        <v>463</v>
      </c>
      <c r="B473" s="290" t="s">
        <v>879</v>
      </c>
      <c r="C473" s="280">
        <v>253</v>
      </c>
      <c r="D473" s="281">
        <v>254.26666666666665</v>
      </c>
      <c r="E473" s="281">
        <v>249.5333333333333</v>
      </c>
      <c r="F473" s="281">
        <v>246.06666666666666</v>
      </c>
      <c r="G473" s="281">
        <v>241.33333333333331</v>
      </c>
      <c r="H473" s="281">
        <v>257.73333333333329</v>
      </c>
      <c r="I473" s="281">
        <v>262.46666666666664</v>
      </c>
      <c r="J473" s="281">
        <v>265.93333333333328</v>
      </c>
      <c r="K473" s="280">
        <v>259</v>
      </c>
      <c r="L473" s="280">
        <v>250.8</v>
      </c>
      <c r="M473" s="280">
        <v>4.0606400000000002</v>
      </c>
      <c r="N473" s="1"/>
      <c r="O473" s="1"/>
    </row>
    <row r="474" spans="1:15" ht="12.75" customHeight="1">
      <c r="A474" s="30">
        <v>464</v>
      </c>
      <c r="B474" s="290" t="s">
        <v>512</v>
      </c>
      <c r="C474" s="280">
        <v>170.85</v>
      </c>
      <c r="D474" s="281">
        <v>170.13333333333335</v>
      </c>
      <c r="E474" s="281">
        <v>165.76666666666671</v>
      </c>
      <c r="F474" s="281">
        <v>160.68333333333337</v>
      </c>
      <c r="G474" s="281">
        <v>156.31666666666672</v>
      </c>
      <c r="H474" s="281">
        <v>175.2166666666667</v>
      </c>
      <c r="I474" s="281">
        <v>179.58333333333331</v>
      </c>
      <c r="J474" s="281">
        <v>184.66666666666669</v>
      </c>
      <c r="K474" s="280">
        <v>174.5</v>
      </c>
      <c r="L474" s="280">
        <v>165.05</v>
      </c>
      <c r="M474" s="280">
        <v>2.20424</v>
      </c>
      <c r="N474" s="1"/>
      <c r="O474" s="1"/>
    </row>
    <row r="475" spans="1:15" ht="12.75" customHeight="1">
      <c r="A475" s="30">
        <v>465</v>
      </c>
      <c r="B475" s="290" t="s">
        <v>513</v>
      </c>
      <c r="C475" s="280">
        <v>2082</v>
      </c>
      <c r="D475" s="281">
        <v>2091.3166666666666</v>
      </c>
      <c r="E475" s="281">
        <v>2062.6833333333334</v>
      </c>
      <c r="F475" s="281">
        <v>2043.3666666666668</v>
      </c>
      <c r="G475" s="281">
        <v>2014.7333333333336</v>
      </c>
      <c r="H475" s="281">
        <v>2110.6333333333332</v>
      </c>
      <c r="I475" s="281">
        <v>2139.2666666666664</v>
      </c>
      <c r="J475" s="281">
        <v>2158.583333333333</v>
      </c>
      <c r="K475" s="280">
        <v>2119.9499999999998</v>
      </c>
      <c r="L475" s="280">
        <v>2072</v>
      </c>
      <c r="M475" s="280">
        <v>2.2881200000000002</v>
      </c>
      <c r="N475" s="1"/>
      <c r="O475" s="1"/>
    </row>
    <row r="476" spans="1:15" ht="12.75" customHeight="1">
      <c r="A476" s="30">
        <v>466</v>
      </c>
      <c r="B476" s="290" t="s">
        <v>514</v>
      </c>
      <c r="C476" s="280">
        <v>11.3</v>
      </c>
      <c r="D476" s="281">
        <v>11.316666666666668</v>
      </c>
      <c r="E476" s="281">
        <v>11.233333333333336</v>
      </c>
      <c r="F476" s="281">
        <v>11.166666666666668</v>
      </c>
      <c r="G476" s="281">
        <v>11.083333333333336</v>
      </c>
      <c r="H476" s="281">
        <v>11.383333333333336</v>
      </c>
      <c r="I476" s="281">
        <v>11.466666666666669</v>
      </c>
      <c r="J476" s="281">
        <v>11.533333333333337</v>
      </c>
      <c r="K476" s="280">
        <v>11.4</v>
      </c>
      <c r="L476" s="280">
        <v>11.25</v>
      </c>
      <c r="M476" s="280">
        <v>11.089119999999999</v>
      </c>
      <c r="N476" s="1"/>
      <c r="O476" s="1"/>
    </row>
    <row r="477" spans="1:15" ht="12.75" customHeight="1">
      <c r="A477" s="30">
        <v>467</v>
      </c>
      <c r="B477" s="290" t="s">
        <v>515</v>
      </c>
      <c r="C477" s="280">
        <v>617.6</v>
      </c>
      <c r="D477" s="281">
        <v>614.5</v>
      </c>
      <c r="E477" s="281">
        <v>607.6</v>
      </c>
      <c r="F477" s="281">
        <v>597.6</v>
      </c>
      <c r="G477" s="281">
        <v>590.70000000000005</v>
      </c>
      <c r="H477" s="281">
        <v>624.5</v>
      </c>
      <c r="I477" s="281">
        <v>631.40000000000009</v>
      </c>
      <c r="J477" s="281">
        <v>641.4</v>
      </c>
      <c r="K477" s="280">
        <v>621.4</v>
      </c>
      <c r="L477" s="280">
        <v>604.5</v>
      </c>
      <c r="M477" s="280">
        <v>1.96017</v>
      </c>
      <c r="N477" s="1"/>
      <c r="O477" s="1"/>
    </row>
    <row r="478" spans="1:15" ht="12.75" customHeight="1">
      <c r="A478" s="30">
        <v>468</v>
      </c>
      <c r="B478" s="290" t="s">
        <v>209</v>
      </c>
      <c r="C478" s="280">
        <v>741.1</v>
      </c>
      <c r="D478" s="281">
        <v>739.36666666666667</v>
      </c>
      <c r="E478" s="281">
        <v>733.73333333333335</v>
      </c>
      <c r="F478" s="281">
        <v>726.36666666666667</v>
      </c>
      <c r="G478" s="281">
        <v>720.73333333333335</v>
      </c>
      <c r="H478" s="281">
        <v>746.73333333333335</v>
      </c>
      <c r="I478" s="281">
        <v>752.36666666666679</v>
      </c>
      <c r="J478" s="281">
        <v>759.73333333333335</v>
      </c>
      <c r="K478" s="280">
        <v>745</v>
      </c>
      <c r="L478" s="280">
        <v>732</v>
      </c>
      <c r="M478" s="280">
        <v>15.18704</v>
      </c>
      <c r="N478" s="1"/>
      <c r="O478" s="1"/>
    </row>
    <row r="479" spans="1:15" ht="12.75" customHeight="1">
      <c r="A479" s="30">
        <v>469</v>
      </c>
      <c r="B479" s="290" t="s">
        <v>516</v>
      </c>
      <c r="C479" s="280">
        <v>693.75</v>
      </c>
      <c r="D479" s="281">
        <v>689.61666666666667</v>
      </c>
      <c r="E479" s="281">
        <v>679.2833333333333</v>
      </c>
      <c r="F479" s="281">
        <v>664.81666666666661</v>
      </c>
      <c r="G479" s="281">
        <v>654.48333333333323</v>
      </c>
      <c r="H479" s="281">
        <v>704.08333333333337</v>
      </c>
      <c r="I479" s="281">
        <v>714.41666666666663</v>
      </c>
      <c r="J479" s="281">
        <v>728.88333333333344</v>
      </c>
      <c r="K479" s="280">
        <v>699.95</v>
      </c>
      <c r="L479" s="280">
        <v>675.15</v>
      </c>
      <c r="M479" s="280">
        <v>0.63524000000000003</v>
      </c>
      <c r="N479" s="1"/>
      <c r="O479" s="1"/>
    </row>
    <row r="480" spans="1:15" ht="12.75" customHeight="1">
      <c r="A480" s="30">
        <v>470</v>
      </c>
      <c r="B480" s="290" t="s">
        <v>208</v>
      </c>
      <c r="C480" s="280">
        <v>6544.8</v>
      </c>
      <c r="D480" s="281">
        <v>6537.3499999999995</v>
      </c>
      <c r="E480" s="281">
        <v>6497.4499999999989</v>
      </c>
      <c r="F480" s="281">
        <v>6450.0999999999995</v>
      </c>
      <c r="G480" s="281">
        <v>6410.1999999999989</v>
      </c>
      <c r="H480" s="281">
        <v>6584.6999999999989</v>
      </c>
      <c r="I480" s="281">
        <v>6624.5999999999985</v>
      </c>
      <c r="J480" s="281">
        <v>6671.9499999999989</v>
      </c>
      <c r="K480" s="280">
        <v>6577.25</v>
      </c>
      <c r="L480" s="280">
        <v>6490</v>
      </c>
      <c r="M480" s="280">
        <v>3.6085099999999999</v>
      </c>
      <c r="N480" s="1"/>
      <c r="O480" s="1"/>
    </row>
    <row r="481" spans="1:15" ht="12.75" customHeight="1">
      <c r="A481" s="30">
        <v>471</v>
      </c>
      <c r="B481" s="290" t="s">
        <v>277</v>
      </c>
      <c r="C481" s="280">
        <v>38.200000000000003</v>
      </c>
      <c r="D481" s="281">
        <v>38.31666666666667</v>
      </c>
      <c r="E481" s="281">
        <v>37.833333333333343</v>
      </c>
      <c r="F481" s="281">
        <v>37.466666666666676</v>
      </c>
      <c r="G481" s="281">
        <v>36.983333333333348</v>
      </c>
      <c r="H481" s="281">
        <v>38.683333333333337</v>
      </c>
      <c r="I481" s="281">
        <v>39.166666666666671</v>
      </c>
      <c r="J481" s="281">
        <v>39.533333333333331</v>
      </c>
      <c r="K481" s="280">
        <v>38.799999999999997</v>
      </c>
      <c r="L481" s="280">
        <v>37.950000000000003</v>
      </c>
      <c r="M481" s="280">
        <v>54.331020000000002</v>
      </c>
      <c r="N481" s="1"/>
      <c r="O481" s="1"/>
    </row>
    <row r="482" spans="1:15" ht="12.75" customHeight="1">
      <c r="A482" s="30">
        <v>472</v>
      </c>
      <c r="B482" s="290" t="s">
        <v>207</v>
      </c>
      <c r="C482" s="280">
        <v>1622.45</v>
      </c>
      <c r="D482" s="281">
        <v>1631.2166666666669</v>
      </c>
      <c r="E482" s="281">
        <v>1607.5333333333338</v>
      </c>
      <c r="F482" s="281">
        <v>1592.6166666666668</v>
      </c>
      <c r="G482" s="281">
        <v>1568.9333333333336</v>
      </c>
      <c r="H482" s="281">
        <v>1646.1333333333339</v>
      </c>
      <c r="I482" s="281">
        <v>1669.8166666666668</v>
      </c>
      <c r="J482" s="281">
        <v>1684.733333333334</v>
      </c>
      <c r="K482" s="280">
        <v>1654.9</v>
      </c>
      <c r="L482" s="280">
        <v>1616.3</v>
      </c>
      <c r="M482" s="280">
        <v>1.4236200000000001</v>
      </c>
      <c r="N482" s="1"/>
      <c r="O482" s="1"/>
    </row>
    <row r="483" spans="1:15" ht="12.75" customHeight="1">
      <c r="A483" s="30">
        <v>473</v>
      </c>
      <c r="B483" s="290" t="s">
        <v>154</v>
      </c>
      <c r="C483" s="280">
        <v>779</v>
      </c>
      <c r="D483" s="281">
        <v>782.5333333333333</v>
      </c>
      <c r="E483" s="281">
        <v>772.76666666666665</v>
      </c>
      <c r="F483" s="281">
        <v>766.5333333333333</v>
      </c>
      <c r="G483" s="281">
        <v>756.76666666666665</v>
      </c>
      <c r="H483" s="281">
        <v>788.76666666666665</v>
      </c>
      <c r="I483" s="281">
        <v>798.5333333333333</v>
      </c>
      <c r="J483" s="281">
        <v>804.76666666666665</v>
      </c>
      <c r="K483" s="280">
        <v>792.3</v>
      </c>
      <c r="L483" s="280">
        <v>776.3</v>
      </c>
      <c r="M483" s="280">
        <v>15.44031</v>
      </c>
      <c r="N483" s="1"/>
      <c r="O483" s="1"/>
    </row>
    <row r="484" spans="1:15" ht="12.75" customHeight="1">
      <c r="A484" s="30">
        <v>474</v>
      </c>
      <c r="B484" s="290" t="s">
        <v>278</v>
      </c>
      <c r="C484" s="280">
        <v>226.2</v>
      </c>
      <c r="D484" s="281">
        <v>225.65</v>
      </c>
      <c r="E484" s="281">
        <v>224.3</v>
      </c>
      <c r="F484" s="281">
        <v>222.4</v>
      </c>
      <c r="G484" s="281">
        <v>221.05</v>
      </c>
      <c r="H484" s="281">
        <v>227.55</v>
      </c>
      <c r="I484" s="281">
        <v>228.89999999999998</v>
      </c>
      <c r="J484" s="281">
        <v>230.8</v>
      </c>
      <c r="K484" s="280">
        <v>227</v>
      </c>
      <c r="L484" s="280">
        <v>223.75</v>
      </c>
      <c r="M484" s="280">
        <v>4.2835900000000002</v>
      </c>
      <c r="N484" s="1"/>
      <c r="O484" s="1"/>
    </row>
    <row r="485" spans="1:15" ht="12.75" customHeight="1">
      <c r="A485" s="30">
        <v>475</v>
      </c>
      <c r="B485" s="290" t="s">
        <v>517</v>
      </c>
      <c r="C485" s="280">
        <v>2771.7</v>
      </c>
      <c r="D485" s="281">
        <v>2763.9</v>
      </c>
      <c r="E485" s="281">
        <v>2727.8</v>
      </c>
      <c r="F485" s="281">
        <v>2683.9</v>
      </c>
      <c r="G485" s="281">
        <v>2647.8</v>
      </c>
      <c r="H485" s="281">
        <v>2807.8</v>
      </c>
      <c r="I485" s="281">
        <v>2843.8999999999996</v>
      </c>
      <c r="J485" s="281">
        <v>2887.8</v>
      </c>
      <c r="K485" s="280">
        <v>2800</v>
      </c>
      <c r="L485" s="280">
        <v>2720</v>
      </c>
      <c r="M485" s="280">
        <v>1.0486599999999999</v>
      </c>
      <c r="N485" s="1"/>
      <c r="O485" s="1"/>
    </row>
    <row r="486" spans="1:15" ht="12.75" customHeight="1">
      <c r="A486" s="30">
        <v>476</v>
      </c>
      <c r="B486" s="290" t="s">
        <v>518</v>
      </c>
      <c r="C486" s="280">
        <v>603.65</v>
      </c>
      <c r="D486" s="281">
        <v>608.01666666666665</v>
      </c>
      <c r="E486" s="281">
        <v>594.18333333333328</v>
      </c>
      <c r="F486" s="281">
        <v>584.71666666666658</v>
      </c>
      <c r="G486" s="281">
        <v>570.88333333333321</v>
      </c>
      <c r="H486" s="281">
        <v>617.48333333333335</v>
      </c>
      <c r="I486" s="281">
        <v>631.31666666666683</v>
      </c>
      <c r="J486" s="281">
        <v>640.78333333333342</v>
      </c>
      <c r="K486" s="280">
        <v>621.85</v>
      </c>
      <c r="L486" s="280">
        <v>598.54999999999995</v>
      </c>
      <c r="M486" s="280">
        <v>9.4778199999999995</v>
      </c>
      <c r="N486" s="1"/>
      <c r="O486" s="1"/>
    </row>
    <row r="487" spans="1:15" ht="12.75" customHeight="1">
      <c r="A487" s="30">
        <v>477</v>
      </c>
      <c r="B487" s="290" t="s">
        <v>519</v>
      </c>
      <c r="C487" s="280">
        <v>298.3</v>
      </c>
      <c r="D487" s="281">
        <v>300.84999999999997</v>
      </c>
      <c r="E487" s="281">
        <v>293.69999999999993</v>
      </c>
      <c r="F487" s="281">
        <v>289.09999999999997</v>
      </c>
      <c r="G487" s="281">
        <v>281.94999999999993</v>
      </c>
      <c r="H487" s="281">
        <v>305.44999999999993</v>
      </c>
      <c r="I487" s="281">
        <v>312.59999999999991</v>
      </c>
      <c r="J487" s="281">
        <v>317.19999999999993</v>
      </c>
      <c r="K487" s="280">
        <v>308</v>
      </c>
      <c r="L487" s="280">
        <v>296.25</v>
      </c>
      <c r="M487" s="280">
        <v>3.2199800000000001</v>
      </c>
      <c r="N487" s="1"/>
      <c r="O487" s="1"/>
    </row>
    <row r="488" spans="1:15" ht="12.75" customHeight="1">
      <c r="A488" s="30">
        <v>478</v>
      </c>
      <c r="B488" s="290" t="s">
        <v>520</v>
      </c>
      <c r="C488" s="280">
        <v>28.15</v>
      </c>
      <c r="D488" s="281">
        <v>28.150000000000002</v>
      </c>
      <c r="E488" s="281">
        <v>27.800000000000004</v>
      </c>
      <c r="F488" s="281">
        <v>27.450000000000003</v>
      </c>
      <c r="G488" s="281">
        <v>27.100000000000005</v>
      </c>
      <c r="H488" s="281">
        <v>28.500000000000004</v>
      </c>
      <c r="I488" s="281">
        <v>28.850000000000005</v>
      </c>
      <c r="J488" s="281">
        <v>29.200000000000003</v>
      </c>
      <c r="K488" s="280">
        <v>28.5</v>
      </c>
      <c r="L488" s="280">
        <v>27.8</v>
      </c>
      <c r="M488" s="280">
        <v>18.615739999999999</v>
      </c>
      <c r="N488" s="1"/>
      <c r="O488" s="1"/>
    </row>
    <row r="489" spans="1:15" ht="12.75" customHeight="1">
      <c r="A489" s="30">
        <v>479</v>
      </c>
      <c r="B489" s="290" t="s">
        <v>521</v>
      </c>
      <c r="C489" s="280">
        <v>302.64999999999998</v>
      </c>
      <c r="D489" s="281">
        <v>302.26666666666665</v>
      </c>
      <c r="E489" s="281">
        <v>297.38333333333333</v>
      </c>
      <c r="F489" s="281">
        <v>292.11666666666667</v>
      </c>
      <c r="G489" s="281">
        <v>287.23333333333335</v>
      </c>
      <c r="H489" s="281">
        <v>307.5333333333333</v>
      </c>
      <c r="I489" s="281">
        <v>312.41666666666663</v>
      </c>
      <c r="J489" s="281">
        <v>317.68333333333328</v>
      </c>
      <c r="K489" s="280">
        <v>307.14999999999998</v>
      </c>
      <c r="L489" s="280">
        <v>297</v>
      </c>
      <c r="M489" s="280">
        <v>11.59085</v>
      </c>
      <c r="N489" s="1"/>
      <c r="O489" s="1"/>
    </row>
    <row r="490" spans="1:15" ht="12.75" customHeight="1">
      <c r="A490" s="30">
        <v>480</v>
      </c>
      <c r="B490" s="299" t="s">
        <v>522</v>
      </c>
      <c r="C490" s="300">
        <v>348.4</v>
      </c>
      <c r="D490" s="300">
        <v>344.66666666666669</v>
      </c>
      <c r="E490" s="300">
        <v>331.33333333333337</v>
      </c>
      <c r="F490" s="300">
        <v>314.26666666666671</v>
      </c>
      <c r="G490" s="300">
        <v>300.93333333333339</v>
      </c>
      <c r="H490" s="300">
        <v>361.73333333333335</v>
      </c>
      <c r="I490" s="300">
        <v>375.06666666666672</v>
      </c>
      <c r="J490" s="299">
        <v>392.13333333333333</v>
      </c>
      <c r="K490" s="299">
        <v>358</v>
      </c>
      <c r="L490" s="299">
        <v>327.60000000000002</v>
      </c>
      <c r="M490" s="251">
        <v>6.6051599999999997</v>
      </c>
      <c r="N490" s="1"/>
      <c r="O490" s="1"/>
    </row>
    <row r="491" spans="1:15" ht="12.75" customHeight="1">
      <c r="A491" s="30">
        <v>481</v>
      </c>
      <c r="B491" s="299" t="s">
        <v>279</v>
      </c>
      <c r="C491" s="300">
        <v>882.7</v>
      </c>
      <c r="D491" s="300">
        <v>883.41666666666663</v>
      </c>
      <c r="E491" s="300">
        <v>874.33333333333326</v>
      </c>
      <c r="F491" s="300">
        <v>865.96666666666658</v>
      </c>
      <c r="G491" s="300">
        <v>856.88333333333321</v>
      </c>
      <c r="H491" s="300">
        <v>891.7833333333333</v>
      </c>
      <c r="I491" s="300">
        <v>900.86666666666656</v>
      </c>
      <c r="J491" s="299">
        <v>909.23333333333335</v>
      </c>
      <c r="K491" s="299">
        <v>892.5</v>
      </c>
      <c r="L491" s="299">
        <v>875.05</v>
      </c>
      <c r="M491" s="251">
        <v>10.826589999999999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0">
        <v>254.3</v>
      </c>
      <c r="D492" s="281">
        <v>252.01666666666665</v>
      </c>
      <c r="E492" s="281">
        <v>247.5333333333333</v>
      </c>
      <c r="F492" s="281">
        <v>240.76666666666665</v>
      </c>
      <c r="G492" s="281">
        <v>236.2833333333333</v>
      </c>
      <c r="H492" s="281">
        <v>258.7833333333333</v>
      </c>
      <c r="I492" s="281">
        <v>263.26666666666665</v>
      </c>
      <c r="J492" s="281">
        <v>270.0333333333333</v>
      </c>
      <c r="K492" s="280">
        <v>256.5</v>
      </c>
      <c r="L492" s="280">
        <v>245.25</v>
      </c>
      <c r="M492" s="280">
        <v>209.97946999999999</v>
      </c>
      <c r="N492" s="1"/>
      <c r="O492" s="1"/>
    </row>
    <row r="493" spans="1:15" ht="12.75" customHeight="1">
      <c r="A493" s="30">
        <v>483</v>
      </c>
      <c r="B493" s="299" t="s">
        <v>523</v>
      </c>
      <c r="C493" s="300">
        <v>2021.25</v>
      </c>
      <c r="D493" s="300">
        <v>2031.0333333333335</v>
      </c>
      <c r="E493" s="300">
        <v>2004.2666666666669</v>
      </c>
      <c r="F493" s="300">
        <v>1987.2833333333333</v>
      </c>
      <c r="G493" s="300">
        <v>1960.5166666666667</v>
      </c>
      <c r="H493" s="300">
        <v>2048.0166666666673</v>
      </c>
      <c r="I493" s="300">
        <v>2074.7833333333338</v>
      </c>
      <c r="J493" s="299">
        <v>2091.7666666666673</v>
      </c>
      <c r="K493" s="299">
        <v>2057.8000000000002</v>
      </c>
      <c r="L493" s="299">
        <v>2014.05</v>
      </c>
      <c r="M493" s="251">
        <v>0.15659000000000001</v>
      </c>
      <c r="N493" s="1"/>
      <c r="O493" s="1"/>
    </row>
    <row r="494" spans="1:15" ht="12.75" customHeight="1">
      <c r="A494" s="30">
        <v>484</v>
      </c>
      <c r="B494" s="313" t="s">
        <v>880</v>
      </c>
      <c r="C494" s="280">
        <v>341.55</v>
      </c>
      <c r="D494" s="281">
        <v>340.26666666666665</v>
      </c>
      <c r="E494" s="281">
        <v>336.2833333333333</v>
      </c>
      <c r="F494" s="281">
        <v>331.01666666666665</v>
      </c>
      <c r="G494" s="281">
        <v>327.0333333333333</v>
      </c>
      <c r="H494" s="281">
        <v>345.5333333333333</v>
      </c>
      <c r="I494" s="281">
        <v>349.51666666666665</v>
      </c>
      <c r="J494" s="281">
        <v>354.7833333333333</v>
      </c>
      <c r="K494" s="280">
        <v>344.25</v>
      </c>
      <c r="L494" s="280">
        <v>335</v>
      </c>
      <c r="M494" s="280">
        <v>0.58231999999999995</v>
      </c>
      <c r="N494" s="1"/>
      <c r="O494" s="1"/>
    </row>
    <row r="495" spans="1:15" ht="12.75" customHeight="1">
      <c r="A495" s="30">
        <v>485</v>
      </c>
      <c r="B495" s="315" t="s">
        <v>524</v>
      </c>
      <c r="C495" s="300">
        <v>2182.8000000000002</v>
      </c>
      <c r="D495" s="300">
        <v>2190.2666666666669</v>
      </c>
      <c r="E495" s="281">
        <v>2160.5333333333338</v>
      </c>
      <c r="F495" s="281">
        <v>2138.2666666666669</v>
      </c>
      <c r="G495" s="281">
        <v>2108.5333333333338</v>
      </c>
      <c r="H495" s="281">
        <v>2212.5333333333338</v>
      </c>
      <c r="I495" s="281">
        <v>2242.2666666666664</v>
      </c>
      <c r="J495" s="281">
        <v>2264.5333333333338</v>
      </c>
      <c r="K495" s="280">
        <v>2220</v>
      </c>
      <c r="L495" s="280">
        <v>2168</v>
      </c>
      <c r="M495" s="280">
        <v>0.61221000000000003</v>
      </c>
      <c r="N495" s="1"/>
      <c r="O495" s="1"/>
    </row>
    <row r="496" spans="1:15" ht="12.75" customHeight="1">
      <c r="A496" s="30">
        <v>486</v>
      </c>
      <c r="B496" s="261" t="s">
        <v>127</v>
      </c>
      <c r="C496" s="280">
        <v>8.75</v>
      </c>
      <c r="D496" s="281">
        <v>8.75</v>
      </c>
      <c r="E496" s="281">
        <v>8.65</v>
      </c>
      <c r="F496" s="281">
        <v>8.5500000000000007</v>
      </c>
      <c r="G496" s="281">
        <v>8.4500000000000011</v>
      </c>
      <c r="H496" s="281">
        <v>8.85</v>
      </c>
      <c r="I496" s="281">
        <v>8.9500000000000011</v>
      </c>
      <c r="J496" s="281">
        <v>9.0499999999999989</v>
      </c>
      <c r="K496" s="280">
        <v>8.85</v>
      </c>
      <c r="L496" s="280">
        <v>8.65</v>
      </c>
      <c r="M496" s="280">
        <v>475.61914000000002</v>
      </c>
      <c r="N496" s="1"/>
      <c r="O496" s="1"/>
    </row>
    <row r="497" spans="1:15" ht="12.75" customHeight="1">
      <c r="A497" s="30">
        <v>487</v>
      </c>
      <c r="B497" s="299" t="s">
        <v>211</v>
      </c>
      <c r="C497" s="300">
        <v>1004.75</v>
      </c>
      <c r="D497" s="300">
        <v>997.05000000000007</v>
      </c>
      <c r="E497" s="281">
        <v>980.70000000000016</v>
      </c>
      <c r="F497" s="281">
        <v>956.65000000000009</v>
      </c>
      <c r="G497" s="281">
        <v>940.30000000000018</v>
      </c>
      <c r="H497" s="281">
        <v>1021.1000000000001</v>
      </c>
      <c r="I497" s="281">
        <v>1037.45</v>
      </c>
      <c r="J497" s="281">
        <v>1061.5</v>
      </c>
      <c r="K497" s="280">
        <v>1013.4</v>
      </c>
      <c r="L497" s="280">
        <v>973</v>
      </c>
      <c r="M497" s="280">
        <v>12.727130000000001</v>
      </c>
      <c r="N497" s="1"/>
      <c r="O497" s="1"/>
    </row>
    <row r="498" spans="1:15" ht="12.75" customHeight="1">
      <c r="A498" s="30">
        <v>488</v>
      </c>
      <c r="B498" s="251" t="s">
        <v>525</v>
      </c>
      <c r="C498" s="280">
        <v>226</v>
      </c>
      <c r="D498" s="281">
        <v>222.38333333333333</v>
      </c>
      <c r="E498" s="281">
        <v>217.11666666666665</v>
      </c>
      <c r="F498" s="281">
        <v>208.23333333333332</v>
      </c>
      <c r="G498" s="281">
        <v>202.96666666666664</v>
      </c>
      <c r="H498" s="281">
        <v>231.26666666666665</v>
      </c>
      <c r="I498" s="281">
        <v>236.5333333333333</v>
      </c>
      <c r="J498" s="281">
        <v>245.41666666666666</v>
      </c>
      <c r="K498" s="280">
        <v>227.65</v>
      </c>
      <c r="L498" s="280">
        <v>213.5</v>
      </c>
      <c r="M498" s="280">
        <v>34.158349999999999</v>
      </c>
      <c r="N498" s="1"/>
      <c r="O498" s="1"/>
    </row>
    <row r="499" spans="1:15" ht="12.75" customHeight="1">
      <c r="A499" s="30">
        <v>489</v>
      </c>
      <c r="B499" s="314" t="s">
        <v>526</v>
      </c>
      <c r="C499" s="300">
        <v>69.8</v>
      </c>
      <c r="D499" s="300">
        <v>69.733333333333334</v>
      </c>
      <c r="E499" s="281">
        <v>69.066666666666663</v>
      </c>
      <c r="F499" s="281">
        <v>68.333333333333329</v>
      </c>
      <c r="G499" s="281">
        <v>67.666666666666657</v>
      </c>
      <c r="H499" s="281">
        <v>70.466666666666669</v>
      </c>
      <c r="I499" s="281">
        <v>71.133333333333326</v>
      </c>
      <c r="J499" s="281">
        <v>71.866666666666674</v>
      </c>
      <c r="K499" s="280">
        <v>70.400000000000006</v>
      </c>
      <c r="L499" s="280">
        <v>69</v>
      </c>
      <c r="M499" s="280">
        <v>13.57798</v>
      </c>
      <c r="N499" s="1"/>
      <c r="O499" s="1"/>
    </row>
    <row r="500" spans="1:15" ht="12.75" customHeight="1">
      <c r="A500" s="30">
        <v>490</v>
      </c>
      <c r="B500" s="251" t="s">
        <v>527</v>
      </c>
      <c r="C500" s="280">
        <v>584.29999999999995</v>
      </c>
      <c r="D500" s="281">
        <v>577.7833333333333</v>
      </c>
      <c r="E500" s="281">
        <v>556.56666666666661</v>
      </c>
      <c r="F500" s="281">
        <v>528.83333333333326</v>
      </c>
      <c r="G500" s="281">
        <v>507.61666666666656</v>
      </c>
      <c r="H500" s="281">
        <v>605.51666666666665</v>
      </c>
      <c r="I500" s="281">
        <v>626.73333333333335</v>
      </c>
      <c r="J500" s="281">
        <v>654.4666666666667</v>
      </c>
      <c r="K500" s="280">
        <v>599</v>
      </c>
      <c r="L500" s="280">
        <v>550.04999999999995</v>
      </c>
      <c r="M500" s="280">
        <v>19.210930000000001</v>
      </c>
      <c r="N500" s="1"/>
      <c r="O500" s="1"/>
    </row>
    <row r="501" spans="1:15" ht="12.75" customHeight="1">
      <c r="A501" s="30">
        <v>491</v>
      </c>
      <c r="B501" s="251" t="s">
        <v>280</v>
      </c>
      <c r="C501" s="300">
        <v>1773.4</v>
      </c>
      <c r="D501" s="300">
        <v>1779.8</v>
      </c>
      <c r="E501" s="281">
        <v>1760.6</v>
      </c>
      <c r="F501" s="281">
        <v>1747.8</v>
      </c>
      <c r="G501" s="281">
        <v>1728.6</v>
      </c>
      <c r="H501" s="281">
        <v>1792.6</v>
      </c>
      <c r="I501" s="281">
        <v>1811.8000000000002</v>
      </c>
      <c r="J501" s="281">
        <v>1824.6</v>
      </c>
      <c r="K501" s="280">
        <v>1799</v>
      </c>
      <c r="L501" s="280">
        <v>1767</v>
      </c>
      <c r="M501" s="280">
        <v>0.81259999999999999</v>
      </c>
      <c r="N501" s="1"/>
      <c r="O501" s="1"/>
    </row>
    <row r="502" spans="1:15" ht="12.75" customHeight="1">
      <c r="A502" s="30">
        <v>492</v>
      </c>
      <c r="B502" s="251" t="s">
        <v>212</v>
      </c>
      <c r="C502" s="300">
        <v>423.7</v>
      </c>
      <c r="D502" s="300">
        <v>421.93333333333334</v>
      </c>
      <c r="E502" s="281">
        <v>419.56666666666666</v>
      </c>
      <c r="F502" s="281">
        <v>415.43333333333334</v>
      </c>
      <c r="G502" s="281">
        <v>413.06666666666666</v>
      </c>
      <c r="H502" s="281">
        <v>426.06666666666666</v>
      </c>
      <c r="I502" s="281">
        <v>428.43333333333334</v>
      </c>
      <c r="J502" s="281">
        <v>432.56666666666666</v>
      </c>
      <c r="K502" s="280">
        <v>424.3</v>
      </c>
      <c r="L502" s="280">
        <v>417.8</v>
      </c>
      <c r="M502" s="280">
        <v>79.598920000000007</v>
      </c>
      <c r="N502" s="1"/>
      <c r="O502" s="1"/>
    </row>
    <row r="503" spans="1:15" ht="12.75" customHeight="1">
      <c r="A503" s="30">
        <v>493</v>
      </c>
      <c r="B503" s="251" t="s">
        <v>528</v>
      </c>
      <c r="C503" s="300">
        <v>221.05</v>
      </c>
      <c r="D503" s="300">
        <v>220.9666666666667</v>
      </c>
      <c r="E503" s="281">
        <v>217.38333333333338</v>
      </c>
      <c r="F503" s="281">
        <v>213.7166666666667</v>
      </c>
      <c r="G503" s="281">
        <v>210.13333333333338</v>
      </c>
      <c r="H503" s="281">
        <v>224.63333333333338</v>
      </c>
      <c r="I503" s="281">
        <v>228.2166666666667</v>
      </c>
      <c r="J503" s="281">
        <v>231.88333333333338</v>
      </c>
      <c r="K503" s="280">
        <v>224.55</v>
      </c>
      <c r="L503" s="280">
        <v>217.3</v>
      </c>
      <c r="M503" s="280">
        <v>5.7797299999999998</v>
      </c>
      <c r="N503" s="1"/>
      <c r="O503" s="1"/>
    </row>
    <row r="504" spans="1:15" ht="12.75" customHeight="1">
      <c r="A504" s="30">
        <v>494</v>
      </c>
      <c r="B504" s="251" t="s">
        <v>281</v>
      </c>
      <c r="C504" s="300">
        <v>14.95</v>
      </c>
      <c r="D504" s="300">
        <v>14.966666666666667</v>
      </c>
      <c r="E504" s="281">
        <v>14.633333333333333</v>
      </c>
      <c r="F504" s="281">
        <v>14.316666666666666</v>
      </c>
      <c r="G504" s="281">
        <v>13.983333333333333</v>
      </c>
      <c r="H504" s="281">
        <v>15.283333333333333</v>
      </c>
      <c r="I504" s="281">
        <v>15.616666666666665</v>
      </c>
      <c r="J504" s="281">
        <v>15.933333333333334</v>
      </c>
      <c r="K504" s="280">
        <v>15.3</v>
      </c>
      <c r="L504" s="280">
        <v>14.65</v>
      </c>
      <c r="M504" s="280">
        <v>2403.0855200000001</v>
      </c>
      <c r="N504" s="1"/>
      <c r="O504" s="1"/>
    </row>
    <row r="505" spans="1:15" ht="12.75" customHeight="1">
      <c r="A505" s="30">
        <v>495</v>
      </c>
      <c r="B505" s="251" t="s">
        <v>881</v>
      </c>
      <c r="C505" s="300">
        <v>8535.25</v>
      </c>
      <c r="D505" s="300">
        <v>8527.7166666666672</v>
      </c>
      <c r="E505" s="281">
        <v>8455.5333333333347</v>
      </c>
      <c r="F505" s="281">
        <v>8375.8166666666675</v>
      </c>
      <c r="G505" s="281">
        <v>8303.633333333335</v>
      </c>
      <c r="H505" s="281">
        <v>8607.4333333333343</v>
      </c>
      <c r="I505" s="281">
        <v>8679.6166666666686</v>
      </c>
      <c r="J505" s="281">
        <v>8759.3333333333339</v>
      </c>
      <c r="K505" s="280">
        <v>8599.9</v>
      </c>
      <c r="L505" s="280">
        <v>8448</v>
      </c>
      <c r="M505" s="280">
        <v>3.4950000000000002E-2</v>
      </c>
      <c r="N505" s="1"/>
      <c r="O505" s="1"/>
    </row>
    <row r="506" spans="1:15" ht="12.75" customHeight="1">
      <c r="A506" s="30">
        <v>496</v>
      </c>
      <c r="B506" s="251" t="s">
        <v>213</v>
      </c>
      <c r="C506" s="300">
        <v>247</v>
      </c>
      <c r="D506" s="300">
        <v>248.16666666666666</v>
      </c>
      <c r="E506" s="281">
        <v>243.33333333333331</v>
      </c>
      <c r="F506" s="281">
        <v>239.66666666666666</v>
      </c>
      <c r="G506" s="281">
        <v>234.83333333333331</v>
      </c>
      <c r="H506" s="281">
        <v>251.83333333333331</v>
      </c>
      <c r="I506" s="281">
        <v>256.66666666666663</v>
      </c>
      <c r="J506" s="281">
        <v>260.33333333333331</v>
      </c>
      <c r="K506" s="280">
        <v>253</v>
      </c>
      <c r="L506" s="280">
        <v>244.5</v>
      </c>
      <c r="M506" s="280">
        <v>120.94606</v>
      </c>
      <c r="N506" s="1"/>
      <c r="O506" s="1"/>
    </row>
    <row r="507" spans="1:15" ht="12.75" customHeight="1">
      <c r="A507" s="324">
        <v>497</v>
      </c>
      <c r="B507" s="251" t="s">
        <v>529</v>
      </c>
      <c r="C507" s="300">
        <v>247.55</v>
      </c>
      <c r="D507" s="300">
        <v>248.5</v>
      </c>
      <c r="E507" s="281">
        <v>245</v>
      </c>
      <c r="F507" s="281">
        <v>242.45</v>
      </c>
      <c r="G507" s="281">
        <v>238.95</v>
      </c>
      <c r="H507" s="281">
        <v>251.05</v>
      </c>
      <c r="I507" s="281">
        <v>254.55</v>
      </c>
      <c r="J507" s="281">
        <v>257.10000000000002</v>
      </c>
      <c r="K507" s="280">
        <v>252</v>
      </c>
      <c r="L507" s="280">
        <v>245.95</v>
      </c>
      <c r="M507" s="280">
        <v>10.952920000000001</v>
      </c>
      <c r="N507" s="1"/>
      <c r="O507" s="1"/>
    </row>
    <row r="508" spans="1:15" ht="12.75" customHeight="1">
      <c r="A508" s="299">
        <v>498</v>
      </c>
      <c r="B508" s="251" t="s">
        <v>853</v>
      </c>
      <c r="C508" s="251">
        <v>46.8</v>
      </c>
      <c r="D508" s="300">
        <v>46.183333333333337</v>
      </c>
      <c r="E508" s="281">
        <v>45.166666666666671</v>
      </c>
      <c r="F508" s="281">
        <v>43.533333333333331</v>
      </c>
      <c r="G508" s="281">
        <v>42.516666666666666</v>
      </c>
      <c r="H508" s="281">
        <v>47.816666666666677</v>
      </c>
      <c r="I508" s="281">
        <v>48.833333333333343</v>
      </c>
      <c r="J508" s="281">
        <v>50.466666666666683</v>
      </c>
      <c r="K508" s="280">
        <v>47.2</v>
      </c>
      <c r="L508" s="280">
        <v>44.55</v>
      </c>
      <c r="M508" s="280">
        <v>1771.8797199999999</v>
      </c>
      <c r="N508" s="1"/>
      <c r="O508" s="1"/>
    </row>
    <row r="509" spans="1:15" ht="12.75" customHeight="1">
      <c r="A509" s="299">
        <v>499</v>
      </c>
      <c r="B509" s="251" t="s">
        <v>829</v>
      </c>
      <c r="C509" s="251">
        <v>346.8</v>
      </c>
      <c r="D509" s="300">
        <v>347.4666666666667</v>
      </c>
      <c r="E509" s="281">
        <v>343.53333333333342</v>
      </c>
      <c r="F509" s="281">
        <v>340.26666666666671</v>
      </c>
      <c r="G509" s="281">
        <v>336.33333333333343</v>
      </c>
      <c r="H509" s="281">
        <v>350.73333333333341</v>
      </c>
      <c r="I509" s="281">
        <v>354.66666666666669</v>
      </c>
      <c r="J509" s="281">
        <v>357.93333333333339</v>
      </c>
      <c r="K509" s="280">
        <v>351.4</v>
      </c>
      <c r="L509" s="280">
        <v>344.2</v>
      </c>
      <c r="M509" s="280">
        <v>10.647729999999999</v>
      </c>
      <c r="N509" s="1"/>
      <c r="O509" s="1"/>
    </row>
    <row r="510" spans="1:15" ht="12.75" customHeight="1">
      <c r="A510" s="299">
        <v>500</v>
      </c>
      <c r="B510" s="251" t="s">
        <v>530</v>
      </c>
      <c r="C510" s="251">
        <v>1617.9</v>
      </c>
      <c r="D510" s="300">
        <v>1636.6333333333332</v>
      </c>
      <c r="E510" s="281">
        <v>1589.2666666666664</v>
      </c>
      <c r="F510" s="281">
        <v>1560.6333333333332</v>
      </c>
      <c r="G510" s="281">
        <v>1513.2666666666664</v>
      </c>
      <c r="H510" s="281">
        <v>1665.2666666666664</v>
      </c>
      <c r="I510" s="281">
        <v>1712.6333333333332</v>
      </c>
      <c r="J510" s="281">
        <v>1741.2666666666664</v>
      </c>
      <c r="K510" s="280">
        <v>1684</v>
      </c>
      <c r="L510" s="280">
        <v>1608</v>
      </c>
      <c r="M510" s="280">
        <v>1.3592</v>
      </c>
      <c r="N510" s="1"/>
      <c r="O510" s="1"/>
    </row>
    <row r="511" spans="1:15" ht="12.75" customHeight="1">
      <c r="A511" s="299">
        <v>501</v>
      </c>
      <c r="B511" s="251" t="s">
        <v>531</v>
      </c>
      <c r="C511" s="251">
        <v>2174.1</v>
      </c>
      <c r="D511" s="300">
        <v>2162.6333333333332</v>
      </c>
      <c r="E511" s="281">
        <v>2130.3166666666666</v>
      </c>
      <c r="F511" s="281">
        <v>2086.5333333333333</v>
      </c>
      <c r="G511" s="281">
        <v>2054.2166666666667</v>
      </c>
      <c r="H511" s="281">
        <v>2206.4166666666665</v>
      </c>
      <c r="I511" s="281">
        <v>2238.7333333333331</v>
      </c>
      <c r="J511" s="281">
        <v>2282.5166666666664</v>
      </c>
      <c r="K511" s="280">
        <v>2194.9499999999998</v>
      </c>
      <c r="L511" s="280">
        <v>2118.85</v>
      </c>
      <c r="M511" s="280">
        <v>0.33578999999999998</v>
      </c>
      <c r="N511" s="1"/>
      <c r="O511" s="1"/>
    </row>
    <row r="512" spans="1:15" ht="12.75" customHeight="1">
      <c r="A512" s="26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33" sqref="D3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0"/>
      <c r="B5" s="471"/>
      <c r="C5" s="470"/>
      <c r="D5" s="47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9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72" t="s">
        <v>533</v>
      </c>
      <c r="C7" s="471"/>
      <c r="D7" s="7">
        <f>Main!B10</f>
        <v>44774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44771</v>
      </c>
      <c r="B10" s="29">
        <v>543269</v>
      </c>
      <c r="C10" s="28" t="s">
        <v>1092</v>
      </c>
      <c r="D10" s="28" t="s">
        <v>1093</v>
      </c>
      <c r="E10" s="28" t="s">
        <v>542</v>
      </c>
      <c r="F10" s="87">
        <v>1600</v>
      </c>
      <c r="G10" s="29">
        <v>30.25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44771</v>
      </c>
      <c r="B11" s="29">
        <v>543269</v>
      </c>
      <c r="C11" s="28" t="s">
        <v>1092</v>
      </c>
      <c r="D11" s="28" t="s">
        <v>1093</v>
      </c>
      <c r="E11" s="28" t="s">
        <v>543</v>
      </c>
      <c r="F11" s="87">
        <v>6400</v>
      </c>
      <c r="G11" s="29">
        <v>29.31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44771</v>
      </c>
      <c r="B12" s="29">
        <v>531156</v>
      </c>
      <c r="C12" s="28" t="s">
        <v>1045</v>
      </c>
      <c r="D12" s="28" t="s">
        <v>1135</v>
      </c>
      <c r="E12" s="28" t="s">
        <v>543</v>
      </c>
      <c r="F12" s="87">
        <v>23000</v>
      </c>
      <c r="G12" s="29">
        <v>222.03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44771</v>
      </c>
      <c r="B13" s="29">
        <v>531156</v>
      </c>
      <c r="C13" s="28" t="s">
        <v>1045</v>
      </c>
      <c r="D13" s="28" t="s">
        <v>1094</v>
      </c>
      <c r="E13" s="28" t="s">
        <v>542</v>
      </c>
      <c r="F13" s="87">
        <v>28970</v>
      </c>
      <c r="G13" s="29">
        <v>222.01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44771</v>
      </c>
      <c r="B14" s="29">
        <v>543439</v>
      </c>
      <c r="C14" s="28" t="s">
        <v>1136</v>
      </c>
      <c r="D14" s="28" t="s">
        <v>1137</v>
      </c>
      <c r="E14" s="28" t="s">
        <v>543</v>
      </c>
      <c r="F14" s="87">
        <v>16000</v>
      </c>
      <c r="G14" s="29">
        <v>13.48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44771</v>
      </c>
      <c r="B15" s="29">
        <v>540403</v>
      </c>
      <c r="C15" s="28" t="s">
        <v>1138</v>
      </c>
      <c r="D15" s="28" t="s">
        <v>1139</v>
      </c>
      <c r="E15" s="28" t="s">
        <v>542</v>
      </c>
      <c r="F15" s="87">
        <v>473771</v>
      </c>
      <c r="G15" s="29">
        <v>123.23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44771</v>
      </c>
      <c r="B16" s="29">
        <v>540403</v>
      </c>
      <c r="C16" s="28" t="s">
        <v>1138</v>
      </c>
      <c r="D16" s="28" t="s">
        <v>1140</v>
      </c>
      <c r="E16" s="28" t="s">
        <v>543</v>
      </c>
      <c r="F16" s="87">
        <v>573771</v>
      </c>
      <c r="G16" s="29">
        <v>122.53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44771</v>
      </c>
      <c r="B17" s="29">
        <v>540811</v>
      </c>
      <c r="C17" s="28" t="s">
        <v>1141</v>
      </c>
      <c r="D17" s="28" t="s">
        <v>1142</v>
      </c>
      <c r="E17" s="28" t="s">
        <v>543</v>
      </c>
      <c r="F17" s="87">
        <v>60000</v>
      </c>
      <c r="G17" s="29">
        <v>15.73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44771</v>
      </c>
      <c r="B18" s="29">
        <v>540811</v>
      </c>
      <c r="C18" s="28" t="s">
        <v>1141</v>
      </c>
      <c r="D18" s="28" t="s">
        <v>1143</v>
      </c>
      <c r="E18" s="28" t="s">
        <v>543</v>
      </c>
      <c r="F18" s="87">
        <v>50000</v>
      </c>
      <c r="G18" s="29">
        <v>15.23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44771</v>
      </c>
      <c r="B19" s="29">
        <v>540811</v>
      </c>
      <c r="C19" s="28" t="s">
        <v>1141</v>
      </c>
      <c r="D19" s="28" t="s">
        <v>1144</v>
      </c>
      <c r="E19" s="28" t="s">
        <v>542</v>
      </c>
      <c r="F19" s="87">
        <v>140000</v>
      </c>
      <c r="G19" s="29">
        <v>16.32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44771</v>
      </c>
      <c r="B20" s="29">
        <v>542724</v>
      </c>
      <c r="C20" s="28" t="s">
        <v>1145</v>
      </c>
      <c r="D20" s="28" t="s">
        <v>1146</v>
      </c>
      <c r="E20" s="28" t="s">
        <v>543</v>
      </c>
      <c r="F20" s="87">
        <v>998735</v>
      </c>
      <c r="G20" s="29">
        <v>3.05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44771</v>
      </c>
      <c r="B21" s="29">
        <v>542724</v>
      </c>
      <c r="C21" s="28" t="s">
        <v>1145</v>
      </c>
      <c r="D21" s="28" t="s">
        <v>1147</v>
      </c>
      <c r="E21" s="28" t="s">
        <v>543</v>
      </c>
      <c r="F21" s="87">
        <v>356487</v>
      </c>
      <c r="G21" s="29">
        <v>3.04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44771</v>
      </c>
      <c r="B22" s="29">
        <v>542666</v>
      </c>
      <c r="C22" s="28" t="s">
        <v>1148</v>
      </c>
      <c r="D22" s="28" t="s">
        <v>1149</v>
      </c>
      <c r="E22" s="28" t="s">
        <v>543</v>
      </c>
      <c r="F22" s="87">
        <v>85106</v>
      </c>
      <c r="G22" s="29">
        <v>244.05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44771</v>
      </c>
      <c r="B23" s="29">
        <v>542666</v>
      </c>
      <c r="C23" s="28" t="s">
        <v>1148</v>
      </c>
      <c r="D23" s="28" t="s">
        <v>1149</v>
      </c>
      <c r="E23" s="28" t="s">
        <v>542</v>
      </c>
      <c r="F23" s="87">
        <v>85106</v>
      </c>
      <c r="G23" s="29">
        <v>240.41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44771</v>
      </c>
      <c r="B24" s="29">
        <v>523277</v>
      </c>
      <c r="C24" s="28" t="s">
        <v>1095</v>
      </c>
      <c r="D24" s="28" t="s">
        <v>1096</v>
      </c>
      <c r="E24" s="28" t="s">
        <v>543</v>
      </c>
      <c r="F24" s="87">
        <v>6000000</v>
      </c>
      <c r="G24" s="29">
        <v>0.85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44771</v>
      </c>
      <c r="B25" s="29">
        <v>543546</v>
      </c>
      <c r="C25" s="28" t="s">
        <v>1097</v>
      </c>
      <c r="D25" s="28" t="s">
        <v>1150</v>
      </c>
      <c r="E25" s="28" t="s">
        <v>543</v>
      </c>
      <c r="F25" s="87">
        <v>180000</v>
      </c>
      <c r="G25" s="29">
        <v>9.93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44771</v>
      </c>
      <c r="B26" s="29">
        <v>543546</v>
      </c>
      <c r="C26" s="28" t="s">
        <v>1097</v>
      </c>
      <c r="D26" s="28" t="s">
        <v>1098</v>
      </c>
      <c r="E26" s="28" t="s">
        <v>543</v>
      </c>
      <c r="F26" s="87">
        <v>140000</v>
      </c>
      <c r="G26" s="29">
        <v>10.8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44771</v>
      </c>
      <c r="B27" s="29">
        <v>543546</v>
      </c>
      <c r="C27" s="28" t="s">
        <v>1097</v>
      </c>
      <c r="D27" s="28" t="s">
        <v>1098</v>
      </c>
      <c r="E27" s="28" t="s">
        <v>542</v>
      </c>
      <c r="F27" s="87">
        <v>120000</v>
      </c>
      <c r="G27" s="29">
        <v>10.8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44771</v>
      </c>
      <c r="B28" s="29">
        <v>543546</v>
      </c>
      <c r="C28" s="28" t="s">
        <v>1097</v>
      </c>
      <c r="D28" s="28" t="s">
        <v>1151</v>
      </c>
      <c r="E28" s="28" t="s">
        <v>542</v>
      </c>
      <c r="F28" s="87">
        <v>130000</v>
      </c>
      <c r="G28" s="29">
        <v>10.48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44771</v>
      </c>
      <c r="B29" s="29">
        <v>543546</v>
      </c>
      <c r="C29" s="28" t="s">
        <v>1097</v>
      </c>
      <c r="D29" s="28" t="s">
        <v>1152</v>
      </c>
      <c r="E29" s="28" t="s">
        <v>542</v>
      </c>
      <c r="F29" s="87">
        <v>500000</v>
      </c>
      <c r="G29" s="29">
        <v>10.039999999999999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44771</v>
      </c>
      <c r="B30" s="29">
        <v>543546</v>
      </c>
      <c r="C30" s="28" t="s">
        <v>1097</v>
      </c>
      <c r="D30" s="28" t="s">
        <v>1153</v>
      </c>
      <c r="E30" s="28" t="s">
        <v>543</v>
      </c>
      <c r="F30" s="87">
        <v>500000</v>
      </c>
      <c r="G30" s="29">
        <v>10.039999999999999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44771</v>
      </c>
      <c r="B31" s="29">
        <v>542332</v>
      </c>
      <c r="C31" s="28" t="s">
        <v>1154</v>
      </c>
      <c r="D31" s="28" t="s">
        <v>1155</v>
      </c>
      <c r="E31" s="28" t="s">
        <v>543</v>
      </c>
      <c r="F31" s="87">
        <v>250000</v>
      </c>
      <c r="G31" s="29">
        <v>5.62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44771</v>
      </c>
      <c r="B32" s="29">
        <v>542332</v>
      </c>
      <c r="C32" s="28" t="s">
        <v>1154</v>
      </c>
      <c r="D32" s="28" t="s">
        <v>1156</v>
      </c>
      <c r="E32" s="28" t="s">
        <v>542</v>
      </c>
      <c r="F32" s="87">
        <v>300000</v>
      </c>
      <c r="G32" s="29">
        <v>5.62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44771</v>
      </c>
      <c r="B33" s="29">
        <v>542332</v>
      </c>
      <c r="C33" s="28" t="s">
        <v>1154</v>
      </c>
      <c r="D33" s="28" t="s">
        <v>1157</v>
      </c>
      <c r="E33" s="28" t="s">
        <v>543</v>
      </c>
      <c r="F33" s="87">
        <v>50000</v>
      </c>
      <c r="G33" s="29">
        <v>5.62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44771</v>
      </c>
      <c r="B34" s="29">
        <v>540377</v>
      </c>
      <c r="C34" s="28" t="s">
        <v>1060</v>
      </c>
      <c r="D34" s="28" t="s">
        <v>1072</v>
      </c>
      <c r="E34" s="28" t="s">
        <v>542</v>
      </c>
      <c r="F34" s="87">
        <v>18000</v>
      </c>
      <c r="G34" s="29">
        <v>116.82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44771</v>
      </c>
      <c r="B35" s="29">
        <v>540377</v>
      </c>
      <c r="C35" s="28" t="s">
        <v>1060</v>
      </c>
      <c r="D35" s="28" t="s">
        <v>1099</v>
      </c>
      <c r="E35" s="28" t="s">
        <v>543</v>
      </c>
      <c r="F35" s="87">
        <v>6000</v>
      </c>
      <c r="G35" s="29">
        <v>114.8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44771</v>
      </c>
      <c r="B36" s="29">
        <v>540377</v>
      </c>
      <c r="C36" s="28" t="s">
        <v>1060</v>
      </c>
      <c r="D36" s="28" t="s">
        <v>1099</v>
      </c>
      <c r="E36" s="28" t="s">
        <v>542</v>
      </c>
      <c r="F36" s="87">
        <v>18000</v>
      </c>
      <c r="G36" s="29">
        <v>114.2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44771</v>
      </c>
      <c r="B37" s="29">
        <v>540377</v>
      </c>
      <c r="C37" s="28" t="s">
        <v>1060</v>
      </c>
      <c r="D37" s="28" t="s">
        <v>1100</v>
      </c>
      <c r="E37" s="28" t="s">
        <v>542</v>
      </c>
      <c r="F37" s="87">
        <v>24000</v>
      </c>
      <c r="G37" s="29">
        <v>115.75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44771</v>
      </c>
      <c r="B38" s="29">
        <v>540377</v>
      </c>
      <c r="C38" s="28" t="s">
        <v>1060</v>
      </c>
      <c r="D38" s="28" t="s">
        <v>1101</v>
      </c>
      <c r="E38" s="28" t="s">
        <v>542</v>
      </c>
      <c r="F38" s="87">
        <v>36000</v>
      </c>
      <c r="G38" s="29">
        <v>113.81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44771</v>
      </c>
      <c r="B39" s="29">
        <v>540377</v>
      </c>
      <c r="C39" s="28" t="s">
        <v>1060</v>
      </c>
      <c r="D39" s="28" t="s">
        <v>1102</v>
      </c>
      <c r="E39" s="28" t="s">
        <v>542</v>
      </c>
      <c r="F39" s="87">
        <v>24000</v>
      </c>
      <c r="G39" s="29">
        <v>116.84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44771</v>
      </c>
      <c r="B40" s="29">
        <v>540377</v>
      </c>
      <c r="C40" s="28" t="s">
        <v>1060</v>
      </c>
      <c r="D40" s="28" t="s">
        <v>1158</v>
      </c>
      <c r="E40" s="28" t="s">
        <v>543</v>
      </c>
      <c r="F40" s="87">
        <v>18000</v>
      </c>
      <c r="G40" s="29">
        <v>115.97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44771</v>
      </c>
      <c r="B41" s="29">
        <v>540377</v>
      </c>
      <c r="C41" s="28" t="s">
        <v>1060</v>
      </c>
      <c r="D41" s="28" t="s">
        <v>1159</v>
      </c>
      <c r="E41" s="28" t="s">
        <v>543</v>
      </c>
      <c r="F41" s="87">
        <v>18000</v>
      </c>
      <c r="G41" s="29">
        <v>116.53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44771</v>
      </c>
      <c r="B42" s="29">
        <v>543544</v>
      </c>
      <c r="C42" s="28" t="s">
        <v>1160</v>
      </c>
      <c r="D42" s="28" t="s">
        <v>1161</v>
      </c>
      <c r="E42" s="28" t="s">
        <v>543</v>
      </c>
      <c r="F42" s="87">
        <v>18000</v>
      </c>
      <c r="G42" s="29">
        <v>164.2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44771</v>
      </c>
      <c r="B43" s="29">
        <v>543286</v>
      </c>
      <c r="C43" s="28" t="s">
        <v>1054</v>
      </c>
      <c r="D43" s="28" t="s">
        <v>1162</v>
      </c>
      <c r="E43" s="28" t="s">
        <v>542</v>
      </c>
      <c r="F43" s="87">
        <v>30000</v>
      </c>
      <c r="G43" s="29">
        <v>18.22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44771</v>
      </c>
      <c r="B44" s="29">
        <v>541161</v>
      </c>
      <c r="C44" s="28" t="s">
        <v>1061</v>
      </c>
      <c r="D44" s="28" t="s">
        <v>1055</v>
      </c>
      <c r="E44" s="28" t="s">
        <v>543</v>
      </c>
      <c r="F44" s="87">
        <v>5004368</v>
      </c>
      <c r="G44" s="29">
        <v>2.78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44771</v>
      </c>
      <c r="B45" s="29">
        <v>541161</v>
      </c>
      <c r="C45" s="28" t="s">
        <v>1061</v>
      </c>
      <c r="D45" s="28" t="s">
        <v>1055</v>
      </c>
      <c r="E45" s="28" t="s">
        <v>542</v>
      </c>
      <c r="F45" s="87">
        <v>8786891</v>
      </c>
      <c r="G45" s="29">
        <v>2.8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44771</v>
      </c>
      <c r="B46" s="29">
        <v>539788</v>
      </c>
      <c r="C46" s="28" t="s">
        <v>1163</v>
      </c>
      <c r="D46" s="28" t="s">
        <v>1164</v>
      </c>
      <c r="E46" s="28" t="s">
        <v>543</v>
      </c>
      <c r="F46" s="87">
        <v>184800</v>
      </c>
      <c r="G46" s="29">
        <v>25.2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44771</v>
      </c>
      <c r="B47" s="29">
        <v>533602</v>
      </c>
      <c r="C47" s="28" t="s">
        <v>1165</v>
      </c>
      <c r="D47" s="28" t="s">
        <v>1108</v>
      </c>
      <c r="E47" s="28" t="s">
        <v>542</v>
      </c>
      <c r="F47" s="87">
        <v>650000</v>
      </c>
      <c r="G47" s="29">
        <v>11.04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44771</v>
      </c>
      <c r="B48" s="29">
        <v>540360</v>
      </c>
      <c r="C48" s="28" t="s">
        <v>1062</v>
      </c>
      <c r="D48" s="28" t="s">
        <v>1166</v>
      </c>
      <c r="E48" s="28" t="s">
        <v>543</v>
      </c>
      <c r="F48" s="87">
        <v>39547</v>
      </c>
      <c r="G48" s="29">
        <v>148.22999999999999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44771</v>
      </c>
      <c r="B49" s="29">
        <v>540360</v>
      </c>
      <c r="C49" s="28" t="s">
        <v>1062</v>
      </c>
      <c r="D49" s="28" t="s">
        <v>1167</v>
      </c>
      <c r="E49" s="28" t="s">
        <v>542</v>
      </c>
      <c r="F49" s="87">
        <v>39620</v>
      </c>
      <c r="G49" s="29">
        <v>139.30000000000001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44771</v>
      </c>
      <c r="B50" s="29">
        <v>540360</v>
      </c>
      <c r="C50" s="28" t="s">
        <v>1062</v>
      </c>
      <c r="D50" s="28" t="s">
        <v>1168</v>
      </c>
      <c r="E50" s="28" t="s">
        <v>542</v>
      </c>
      <c r="F50" s="87">
        <v>30661</v>
      </c>
      <c r="G50" s="29">
        <v>148.26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44771</v>
      </c>
      <c r="B51" s="29">
        <v>540360</v>
      </c>
      <c r="C51" s="28" t="s">
        <v>1062</v>
      </c>
      <c r="D51" s="28" t="s">
        <v>1166</v>
      </c>
      <c r="E51" s="28" t="s">
        <v>542</v>
      </c>
      <c r="F51" s="87">
        <v>1116</v>
      </c>
      <c r="G51" s="29">
        <v>147.21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44771</v>
      </c>
      <c r="B52" s="29">
        <v>505523</v>
      </c>
      <c r="C52" s="28" t="s">
        <v>1169</v>
      </c>
      <c r="D52" s="28" t="s">
        <v>1170</v>
      </c>
      <c r="E52" s="28" t="s">
        <v>542</v>
      </c>
      <c r="F52" s="87">
        <v>792690</v>
      </c>
      <c r="G52" s="29">
        <v>1.1399999999999999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44771</v>
      </c>
      <c r="B53" s="29">
        <v>505523</v>
      </c>
      <c r="C53" s="28" t="s">
        <v>1169</v>
      </c>
      <c r="D53" s="28" t="s">
        <v>1151</v>
      </c>
      <c r="E53" s="28" t="s">
        <v>543</v>
      </c>
      <c r="F53" s="87">
        <v>1500000</v>
      </c>
      <c r="G53" s="29">
        <v>1.1399999999999999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44771</v>
      </c>
      <c r="B54" s="29">
        <v>541337</v>
      </c>
      <c r="C54" s="28" t="s">
        <v>1103</v>
      </c>
      <c r="D54" s="28" t="s">
        <v>1104</v>
      </c>
      <c r="E54" s="28" t="s">
        <v>543</v>
      </c>
      <c r="F54" s="87">
        <v>63000</v>
      </c>
      <c r="G54" s="29">
        <v>6.66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44771</v>
      </c>
      <c r="B55" s="29">
        <v>541337</v>
      </c>
      <c r="C55" s="28" t="s">
        <v>1103</v>
      </c>
      <c r="D55" s="28" t="s">
        <v>1105</v>
      </c>
      <c r="E55" s="28" t="s">
        <v>542</v>
      </c>
      <c r="F55" s="87">
        <v>63000</v>
      </c>
      <c r="G55" s="29">
        <v>6.66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44771</v>
      </c>
      <c r="B56" s="29">
        <v>539767</v>
      </c>
      <c r="C56" s="28" t="s">
        <v>1106</v>
      </c>
      <c r="D56" s="28" t="s">
        <v>1107</v>
      </c>
      <c r="E56" s="28" t="s">
        <v>543</v>
      </c>
      <c r="F56" s="87">
        <v>2786</v>
      </c>
      <c r="G56" s="29">
        <v>20.88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44771</v>
      </c>
      <c r="B57" s="29">
        <v>539767</v>
      </c>
      <c r="C57" s="28" t="s">
        <v>1106</v>
      </c>
      <c r="D57" s="28" t="s">
        <v>1107</v>
      </c>
      <c r="E57" s="28" t="s">
        <v>542</v>
      </c>
      <c r="F57" s="87">
        <v>19161</v>
      </c>
      <c r="G57" s="29">
        <v>20.11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44771</v>
      </c>
      <c r="B58" s="29">
        <v>530557</v>
      </c>
      <c r="C58" s="28" t="s">
        <v>1171</v>
      </c>
      <c r="D58" s="28" t="s">
        <v>1172</v>
      </c>
      <c r="E58" s="28" t="s">
        <v>543</v>
      </c>
      <c r="F58" s="87">
        <v>6618402</v>
      </c>
      <c r="G58" s="29">
        <v>0.77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44771</v>
      </c>
      <c r="B59" s="29">
        <v>530219</v>
      </c>
      <c r="C59" s="28" t="s">
        <v>1173</v>
      </c>
      <c r="D59" s="28" t="s">
        <v>1174</v>
      </c>
      <c r="E59" s="28" t="s">
        <v>543</v>
      </c>
      <c r="F59" s="87">
        <v>1468</v>
      </c>
      <c r="G59" s="29">
        <v>57.4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44771</v>
      </c>
      <c r="B60" s="29">
        <v>543540</v>
      </c>
      <c r="C60" s="28" t="s">
        <v>1063</v>
      </c>
      <c r="D60" s="28" t="s">
        <v>1109</v>
      </c>
      <c r="E60" s="28" t="s">
        <v>543</v>
      </c>
      <c r="F60" s="87">
        <v>17400</v>
      </c>
      <c r="G60" s="29">
        <v>196.69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44771</v>
      </c>
      <c r="B61" s="29">
        <v>543540</v>
      </c>
      <c r="C61" s="28" t="s">
        <v>1063</v>
      </c>
      <c r="D61" s="28" t="s">
        <v>1175</v>
      </c>
      <c r="E61" s="28" t="s">
        <v>542</v>
      </c>
      <c r="F61" s="87">
        <v>16200</v>
      </c>
      <c r="G61" s="29">
        <v>197.94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44771</v>
      </c>
      <c r="B62" s="29">
        <v>534708</v>
      </c>
      <c r="C62" s="28" t="s">
        <v>1110</v>
      </c>
      <c r="D62" s="28" t="s">
        <v>1111</v>
      </c>
      <c r="E62" s="28" t="s">
        <v>542</v>
      </c>
      <c r="F62" s="87">
        <v>63000</v>
      </c>
      <c r="G62" s="29">
        <v>4.32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44771</v>
      </c>
      <c r="B63" s="29">
        <v>534708</v>
      </c>
      <c r="C63" s="28" t="s">
        <v>1110</v>
      </c>
      <c r="D63" s="28" t="s">
        <v>1176</v>
      </c>
      <c r="E63" s="28" t="s">
        <v>542</v>
      </c>
      <c r="F63" s="87">
        <v>75000</v>
      </c>
      <c r="G63" s="29">
        <v>4.32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44771</v>
      </c>
      <c r="B64" s="29">
        <v>534708</v>
      </c>
      <c r="C64" s="28" t="s">
        <v>1110</v>
      </c>
      <c r="D64" s="28" t="s">
        <v>1162</v>
      </c>
      <c r="E64" s="28" t="s">
        <v>543</v>
      </c>
      <c r="F64" s="87">
        <v>87000</v>
      </c>
      <c r="G64" s="29">
        <v>4.33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44771</v>
      </c>
      <c r="B65" s="29">
        <v>534708</v>
      </c>
      <c r="C65" s="28" t="s">
        <v>1110</v>
      </c>
      <c r="D65" s="28" t="s">
        <v>1177</v>
      </c>
      <c r="E65" s="28" t="s">
        <v>543</v>
      </c>
      <c r="F65" s="87">
        <v>81000</v>
      </c>
      <c r="G65" s="29">
        <v>4.32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44771</v>
      </c>
      <c r="B66" s="29">
        <v>516110</v>
      </c>
      <c r="C66" s="28" t="s">
        <v>1073</v>
      </c>
      <c r="D66" s="28" t="s">
        <v>1074</v>
      </c>
      <c r="E66" s="28" t="s">
        <v>543</v>
      </c>
      <c r="F66" s="87">
        <v>219243</v>
      </c>
      <c r="G66" s="29">
        <v>22.65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44771</v>
      </c>
      <c r="B67" s="29">
        <v>516108</v>
      </c>
      <c r="C67" s="28" t="s">
        <v>1178</v>
      </c>
      <c r="D67" s="28" t="s">
        <v>1179</v>
      </c>
      <c r="E67" s="28" t="s">
        <v>543</v>
      </c>
      <c r="F67" s="87">
        <v>81000</v>
      </c>
      <c r="G67" s="29">
        <v>116.59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44771</v>
      </c>
      <c r="B68" s="29">
        <v>539310</v>
      </c>
      <c r="C68" s="28" t="s">
        <v>1180</v>
      </c>
      <c r="D68" s="28" t="s">
        <v>1181</v>
      </c>
      <c r="E68" s="28" t="s">
        <v>542</v>
      </c>
      <c r="F68" s="87">
        <v>164669</v>
      </c>
      <c r="G68" s="29">
        <v>69.400000000000006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44771</v>
      </c>
      <c r="B69" s="29">
        <v>539310</v>
      </c>
      <c r="C69" s="28" t="s">
        <v>1180</v>
      </c>
      <c r="D69" s="28" t="s">
        <v>1181</v>
      </c>
      <c r="E69" s="28" t="s">
        <v>543</v>
      </c>
      <c r="F69" s="87">
        <v>133669</v>
      </c>
      <c r="G69" s="29">
        <v>69.13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44771</v>
      </c>
      <c r="B70" s="29">
        <v>539310</v>
      </c>
      <c r="C70" s="28" t="s">
        <v>1180</v>
      </c>
      <c r="D70" s="28" t="s">
        <v>1182</v>
      </c>
      <c r="E70" s="28" t="s">
        <v>543</v>
      </c>
      <c r="F70" s="87">
        <v>150000</v>
      </c>
      <c r="G70" s="29">
        <v>69.25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44771</v>
      </c>
      <c r="B71" s="29">
        <v>539310</v>
      </c>
      <c r="C71" s="28" t="s">
        <v>1180</v>
      </c>
      <c r="D71" s="28" t="s">
        <v>1182</v>
      </c>
      <c r="E71" s="28" t="s">
        <v>542</v>
      </c>
      <c r="F71" s="87">
        <v>130000</v>
      </c>
      <c r="G71" s="29">
        <v>69.53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44771</v>
      </c>
      <c r="B72" s="29">
        <v>524661</v>
      </c>
      <c r="C72" s="28" t="s">
        <v>1112</v>
      </c>
      <c r="D72" s="28" t="s">
        <v>1183</v>
      </c>
      <c r="E72" s="28" t="s">
        <v>542</v>
      </c>
      <c r="F72" s="87">
        <v>180682</v>
      </c>
      <c r="G72" s="29">
        <v>6.57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44771</v>
      </c>
      <c r="B73" s="29">
        <v>524661</v>
      </c>
      <c r="C73" s="28" t="s">
        <v>1112</v>
      </c>
      <c r="D73" s="28" t="s">
        <v>1184</v>
      </c>
      <c r="E73" s="28" t="s">
        <v>543</v>
      </c>
      <c r="F73" s="87">
        <v>116088</v>
      </c>
      <c r="G73" s="29">
        <v>6.55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44771</v>
      </c>
      <c r="B74" s="29">
        <v>524661</v>
      </c>
      <c r="C74" s="28" t="s">
        <v>1112</v>
      </c>
      <c r="D74" s="28" t="s">
        <v>1185</v>
      </c>
      <c r="E74" s="28" t="s">
        <v>543</v>
      </c>
      <c r="F74" s="87">
        <v>127707</v>
      </c>
      <c r="G74" s="29">
        <v>6.57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44771</v>
      </c>
      <c r="B75" s="29">
        <v>524661</v>
      </c>
      <c r="C75" s="28" t="s">
        <v>1112</v>
      </c>
      <c r="D75" s="28" t="s">
        <v>1185</v>
      </c>
      <c r="E75" s="28" t="s">
        <v>542</v>
      </c>
      <c r="F75" s="87">
        <v>127707</v>
      </c>
      <c r="G75" s="29">
        <v>6.54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44771</v>
      </c>
      <c r="B76" s="29" t="s">
        <v>1186</v>
      </c>
      <c r="C76" s="28" t="s">
        <v>1187</v>
      </c>
      <c r="D76" s="28" t="s">
        <v>1188</v>
      </c>
      <c r="E76" s="28" t="s">
        <v>542</v>
      </c>
      <c r="F76" s="87">
        <v>290000</v>
      </c>
      <c r="G76" s="29">
        <v>75.95</v>
      </c>
      <c r="H76" s="29" t="s">
        <v>820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44771</v>
      </c>
      <c r="B77" s="29" t="s">
        <v>1189</v>
      </c>
      <c r="C77" s="28" t="s">
        <v>1190</v>
      </c>
      <c r="D77" s="28" t="s">
        <v>1191</v>
      </c>
      <c r="E77" s="28" t="s">
        <v>542</v>
      </c>
      <c r="F77" s="87">
        <v>136000</v>
      </c>
      <c r="G77" s="29">
        <v>287.55</v>
      </c>
      <c r="H77" s="29" t="s">
        <v>820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44771</v>
      </c>
      <c r="B78" s="29" t="s">
        <v>1075</v>
      </c>
      <c r="C78" s="28" t="s">
        <v>1076</v>
      </c>
      <c r="D78" s="28" t="s">
        <v>1055</v>
      </c>
      <c r="E78" s="28" t="s">
        <v>542</v>
      </c>
      <c r="F78" s="87">
        <v>300893</v>
      </c>
      <c r="G78" s="29">
        <v>9.3800000000000008</v>
      </c>
      <c r="H78" s="29" t="s">
        <v>820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44771</v>
      </c>
      <c r="B79" s="29" t="s">
        <v>1192</v>
      </c>
      <c r="C79" s="28" t="s">
        <v>1193</v>
      </c>
      <c r="D79" s="28" t="s">
        <v>1194</v>
      </c>
      <c r="E79" s="28" t="s">
        <v>542</v>
      </c>
      <c r="F79" s="87">
        <v>75000</v>
      </c>
      <c r="G79" s="29">
        <v>47.1</v>
      </c>
      <c r="H79" s="29" t="s">
        <v>820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44771</v>
      </c>
      <c r="B80" s="29" t="s">
        <v>1061</v>
      </c>
      <c r="C80" s="28" t="s">
        <v>1077</v>
      </c>
      <c r="D80" s="28" t="s">
        <v>1055</v>
      </c>
      <c r="E80" s="28" t="s">
        <v>542</v>
      </c>
      <c r="F80" s="87">
        <v>3274308</v>
      </c>
      <c r="G80" s="29">
        <v>2.9</v>
      </c>
      <c r="H80" s="29" t="s">
        <v>820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44771</v>
      </c>
      <c r="B81" s="29" t="s">
        <v>1195</v>
      </c>
      <c r="C81" s="28" t="s">
        <v>1196</v>
      </c>
      <c r="D81" s="28" t="s">
        <v>1016</v>
      </c>
      <c r="E81" s="28" t="s">
        <v>542</v>
      </c>
      <c r="F81" s="87">
        <v>347845</v>
      </c>
      <c r="G81" s="29">
        <v>41.62</v>
      </c>
      <c r="H81" s="29" t="s">
        <v>820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44771</v>
      </c>
      <c r="B82" s="29" t="s">
        <v>1197</v>
      </c>
      <c r="C82" s="28" t="s">
        <v>1198</v>
      </c>
      <c r="D82" s="28" t="s">
        <v>1199</v>
      </c>
      <c r="E82" s="28" t="s">
        <v>542</v>
      </c>
      <c r="F82" s="87">
        <v>3026048</v>
      </c>
      <c r="G82" s="29">
        <v>42.51</v>
      </c>
      <c r="H82" s="29" t="s">
        <v>820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44771</v>
      </c>
      <c r="B83" s="29" t="s">
        <v>1200</v>
      </c>
      <c r="C83" s="28" t="s">
        <v>1201</v>
      </c>
      <c r="D83" s="28" t="s">
        <v>1202</v>
      </c>
      <c r="E83" s="28" t="s">
        <v>542</v>
      </c>
      <c r="F83" s="87">
        <v>251400</v>
      </c>
      <c r="G83" s="29">
        <v>177.27</v>
      </c>
      <c r="H83" s="29" t="s">
        <v>820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44771</v>
      </c>
      <c r="B84" s="29" t="s">
        <v>1186</v>
      </c>
      <c r="C84" s="28" t="s">
        <v>1187</v>
      </c>
      <c r="D84" s="28" t="s">
        <v>1203</v>
      </c>
      <c r="E84" s="28" t="s">
        <v>543</v>
      </c>
      <c r="F84" s="87">
        <v>291000</v>
      </c>
      <c r="G84" s="29">
        <v>75.930000000000007</v>
      </c>
      <c r="H84" s="29" t="s">
        <v>820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44771</v>
      </c>
      <c r="B85" s="29" t="s">
        <v>1189</v>
      </c>
      <c r="C85" s="28" t="s">
        <v>1190</v>
      </c>
      <c r="D85" s="28" t="s">
        <v>1204</v>
      </c>
      <c r="E85" s="28" t="s">
        <v>543</v>
      </c>
      <c r="F85" s="87">
        <v>167252</v>
      </c>
      <c r="G85" s="29">
        <v>287.70999999999998</v>
      </c>
      <c r="H85" s="29" t="s">
        <v>820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44771</v>
      </c>
      <c r="B86" s="29" t="s">
        <v>1075</v>
      </c>
      <c r="C86" s="28" t="s">
        <v>1076</v>
      </c>
      <c r="D86" s="28" t="s">
        <v>1055</v>
      </c>
      <c r="E86" s="28" t="s">
        <v>543</v>
      </c>
      <c r="F86" s="87">
        <v>994390</v>
      </c>
      <c r="G86" s="29">
        <v>8.7899999999999991</v>
      </c>
      <c r="H86" s="29" t="s">
        <v>820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44771</v>
      </c>
      <c r="B87" s="29" t="s">
        <v>1205</v>
      </c>
      <c r="C87" s="28" t="s">
        <v>1206</v>
      </c>
      <c r="D87" s="28" t="s">
        <v>1207</v>
      </c>
      <c r="E87" s="28" t="s">
        <v>543</v>
      </c>
      <c r="F87" s="87">
        <v>56305</v>
      </c>
      <c r="G87" s="29">
        <v>9.5</v>
      </c>
      <c r="H87" s="29" t="s">
        <v>820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44771</v>
      </c>
      <c r="B88" s="29" t="s">
        <v>1061</v>
      </c>
      <c r="C88" s="28" t="s">
        <v>1077</v>
      </c>
      <c r="D88" s="28" t="s">
        <v>1055</v>
      </c>
      <c r="E88" s="28" t="s">
        <v>543</v>
      </c>
      <c r="F88" s="87">
        <v>5000000</v>
      </c>
      <c r="G88" s="29">
        <v>2.85</v>
      </c>
      <c r="H88" s="29" t="s">
        <v>820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44771</v>
      </c>
      <c r="B89" s="29" t="s">
        <v>1195</v>
      </c>
      <c r="C89" s="28" t="s">
        <v>1196</v>
      </c>
      <c r="D89" s="28" t="s">
        <v>1016</v>
      </c>
      <c r="E89" s="28" t="s">
        <v>543</v>
      </c>
      <c r="F89" s="87">
        <v>347845</v>
      </c>
      <c r="G89" s="29">
        <v>41.64</v>
      </c>
      <c r="H89" s="29" t="s">
        <v>820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44771</v>
      </c>
      <c r="B90" s="29" t="s">
        <v>1197</v>
      </c>
      <c r="C90" s="28" t="s">
        <v>1198</v>
      </c>
      <c r="D90" s="28" t="s">
        <v>1199</v>
      </c>
      <c r="E90" s="28" t="s">
        <v>543</v>
      </c>
      <c r="F90" s="87">
        <v>3195964</v>
      </c>
      <c r="G90" s="29">
        <v>43.47</v>
      </c>
      <c r="H90" s="29" t="s">
        <v>820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44771</v>
      </c>
      <c r="B91" s="29" t="s">
        <v>1200</v>
      </c>
      <c r="C91" s="28" t="s">
        <v>1201</v>
      </c>
      <c r="D91" s="28" t="s">
        <v>1202</v>
      </c>
      <c r="E91" s="28" t="s">
        <v>543</v>
      </c>
      <c r="F91" s="87">
        <v>11400</v>
      </c>
      <c r="G91" s="29">
        <v>186.03</v>
      </c>
      <c r="H91" s="29" t="s">
        <v>820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16"/>
  <sheetViews>
    <sheetView zoomScale="85" zoomScaleNormal="85" workbookViewId="0">
      <selection activeCell="D31" sqref="D3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9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44774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38" s="229" customFormat="1" ht="13.9" customHeight="1">
      <c r="A10" s="233">
        <v>1</v>
      </c>
      <c r="B10" s="230">
        <v>44700</v>
      </c>
      <c r="C10" s="298"/>
      <c r="D10" s="295" t="s">
        <v>75</v>
      </c>
      <c r="E10" s="296" t="s">
        <v>559</v>
      </c>
      <c r="F10" s="233">
        <v>681</v>
      </c>
      <c r="G10" s="233">
        <v>635</v>
      </c>
      <c r="H10" s="233"/>
      <c r="I10" s="297" t="s">
        <v>834</v>
      </c>
      <c r="J10" s="304" t="s">
        <v>560</v>
      </c>
      <c r="K10" s="264"/>
      <c r="L10" s="265"/>
      <c r="M10" s="266"/>
      <c r="N10" s="264"/>
      <c r="O10" s="287"/>
      <c r="P10" s="264">
        <f>VLOOKUP(D10,'MidCap Intra'!B37:C588,2,0)</f>
        <v>677.95</v>
      </c>
      <c r="Q10" s="228"/>
      <c r="R10" s="228" t="s">
        <v>558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 s="229" customFormat="1" ht="13.9" customHeight="1">
      <c r="A11" s="317">
        <v>2</v>
      </c>
      <c r="B11" s="316">
        <v>44719</v>
      </c>
      <c r="C11" s="357"/>
      <c r="D11" s="358" t="s">
        <v>122</v>
      </c>
      <c r="E11" s="359" t="s">
        <v>830</v>
      </c>
      <c r="F11" s="317">
        <v>2201</v>
      </c>
      <c r="G11" s="317">
        <v>2069</v>
      </c>
      <c r="H11" s="317">
        <v>2332</v>
      </c>
      <c r="I11" s="360" t="s">
        <v>837</v>
      </c>
      <c r="J11" s="361" t="s">
        <v>895</v>
      </c>
      <c r="K11" s="361">
        <f t="shared" ref="K11" si="0">H11-F11</f>
        <v>131</v>
      </c>
      <c r="L11" s="362">
        <f t="shared" ref="L11" si="1">(F11*-0.7)/100</f>
        <v>-15.406999999999998</v>
      </c>
      <c r="M11" s="363">
        <f t="shared" ref="M11" si="2">(K11+L11)/F11</f>
        <v>5.2518400726942298E-2</v>
      </c>
      <c r="N11" s="321" t="s">
        <v>557</v>
      </c>
      <c r="O11" s="345">
        <v>44746</v>
      </c>
      <c r="P11" s="321"/>
      <c r="Q11" s="228"/>
      <c r="R11" s="228" t="s">
        <v>558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 s="229" customFormat="1" ht="13.9" customHeight="1">
      <c r="A12" s="317">
        <v>3</v>
      </c>
      <c r="B12" s="372">
        <v>44722</v>
      </c>
      <c r="C12" s="357"/>
      <c r="D12" s="358" t="s">
        <v>39</v>
      </c>
      <c r="E12" s="359" t="s">
        <v>559</v>
      </c>
      <c r="F12" s="317">
        <v>705</v>
      </c>
      <c r="G12" s="317">
        <v>670</v>
      </c>
      <c r="H12" s="317">
        <v>746</v>
      </c>
      <c r="I12" s="360" t="s">
        <v>834</v>
      </c>
      <c r="J12" s="361" t="s">
        <v>941</v>
      </c>
      <c r="K12" s="361">
        <f t="shared" ref="K12" si="3">H12-F12</f>
        <v>41</v>
      </c>
      <c r="L12" s="362">
        <f t="shared" ref="L12" si="4">(F12*-0.7)/100</f>
        <v>-4.9349999999999996</v>
      </c>
      <c r="M12" s="363">
        <f t="shared" ref="M12" si="5">(K12+L12)/F12</f>
        <v>5.1156028368794321E-2</v>
      </c>
      <c r="N12" s="321" t="s">
        <v>557</v>
      </c>
      <c r="O12" s="345">
        <v>44753</v>
      </c>
      <c r="P12" s="321"/>
      <c r="Q12" s="228"/>
      <c r="R12" s="228" t="s">
        <v>558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</row>
    <row r="13" spans="1:38" s="229" customFormat="1" ht="13.9" customHeight="1">
      <c r="A13" s="317">
        <v>4</v>
      </c>
      <c r="B13" s="316">
        <v>44733</v>
      </c>
      <c r="C13" s="357"/>
      <c r="D13" s="358" t="s">
        <v>201</v>
      </c>
      <c r="E13" s="359" t="s">
        <v>559</v>
      </c>
      <c r="F13" s="317">
        <v>980</v>
      </c>
      <c r="G13" s="317">
        <v>898</v>
      </c>
      <c r="H13" s="317">
        <v>1036</v>
      </c>
      <c r="I13" s="360" t="s">
        <v>841</v>
      </c>
      <c r="J13" s="361" t="s">
        <v>1018</v>
      </c>
      <c r="K13" s="361">
        <f t="shared" ref="K13" si="6">H13-F13</f>
        <v>56</v>
      </c>
      <c r="L13" s="362">
        <f t="shared" ref="L13" si="7">(F13*-0.7)/100</f>
        <v>-6.86</v>
      </c>
      <c r="M13" s="363">
        <f t="shared" ref="M13" si="8">(K13+L13)/F13</f>
        <v>5.0142857142857142E-2</v>
      </c>
      <c r="N13" s="321" t="s">
        <v>557</v>
      </c>
      <c r="O13" s="345">
        <v>44762</v>
      </c>
      <c r="P13" s="321"/>
      <c r="Q13" s="228"/>
      <c r="R13" s="228" t="s">
        <v>558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 s="229" customFormat="1" ht="13.9" customHeight="1">
      <c r="A14" s="317">
        <v>5</v>
      </c>
      <c r="B14" s="316">
        <v>44735</v>
      </c>
      <c r="C14" s="357"/>
      <c r="D14" s="358" t="s">
        <v>66</v>
      </c>
      <c r="E14" s="359" t="s">
        <v>559</v>
      </c>
      <c r="F14" s="317">
        <v>2070</v>
      </c>
      <c r="G14" s="317">
        <v>1940</v>
      </c>
      <c r="H14" s="317">
        <v>2195</v>
      </c>
      <c r="I14" s="360" t="s">
        <v>843</v>
      </c>
      <c r="J14" s="361" t="s">
        <v>894</v>
      </c>
      <c r="K14" s="361">
        <f t="shared" ref="K14:K15" si="9">H14-F14</f>
        <v>125</v>
      </c>
      <c r="L14" s="362">
        <f t="shared" ref="L14:L15" si="10">(F14*-0.7)/100</f>
        <v>-14.49</v>
      </c>
      <c r="M14" s="363">
        <f t="shared" ref="M14:M15" si="11">(K14+L14)/F14</f>
        <v>5.3386473429951696E-2</v>
      </c>
      <c r="N14" s="321" t="s">
        <v>557</v>
      </c>
      <c r="O14" s="345">
        <v>44746</v>
      </c>
      <c r="P14" s="321"/>
      <c r="Q14" s="228"/>
      <c r="R14" s="228" t="s">
        <v>558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 s="229" customFormat="1" ht="13.9" customHeight="1">
      <c r="A15" s="418">
        <v>6</v>
      </c>
      <c r="B15" s="426">
        <v>44740</v>
      </c>
      <c r="C15" s="427"/>
      <c r="D15" s="428" t="s">
        <v>113</v>
      </c>
      <c r="E15" s="429" t="s">
        <v>559</v>
      </c>
      <c r="F15" s="418">
        <v>985</v>
      </c>
      <c r="G15" s="418">
        <v>920</v>
      </c>
      <c r="H15" s="418">
        <v>920</v>
      </c>
      <c r="I15" s="430" t="s">
        <v>848</v>
      </c>
      <c r="J15" s="431" t="s">
        <v>978</v>
      </c>
      <c r="K15" s="431">
        <f t="shared" si="9"/>
        <v>-65</v>
      </c>
      <c r="L15" s="432">
        <f t="shared" si="10"/>
        <v>-6.8949999999999996</v>
      </c>
      <c r="M15" s="433">
        <f t="shared" si="11"/>
        <v>-7.2989847715736036E-2</v>
      </c>
      <c r="N15" s="395" t="s">
        <v>569</v>
      </c>
      <c r="O15" s="434">
        <v>44756</v>
      </c>
      <c r="P15" s="395"/>
      <c r="Q15" s="228"/>
      <c r="R15" s="228" t="s">
        <v>558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 s="229" customFormat="1" ht="13.9" customHeight="1">
      <c r="A16" s="344">
        <v>7</v>
      </c>
      <c r="B16" s="410">
        <v>44743</v>
      </c>
      <c r="C16" s="411"/>
      <c r="D16" s="412" t="s">
        <v>154</v>
      </c>
      <c r="E16" s="413" t="s">
        <v>559</v>
      </c>
      <c r="F16" s="344">
        <v>775</v>
      </c>
      <c r="G16" s="344">
        <v>730</v>
      </c>
      <c r="H16" s="344">
        <v>821.5</v>
      </c>
      <c r="I16" s="414" t="s">
        <v>887</v>
      </c>
      <c r="J16" s="361" t="s">
        <v>720</v>
      </c>
      <c r="K16" s="361">
        <f t="shared" ref="K16" si="12">H16-F16</f>
        <v>46.5</v>
      </c>
      <c r="L16" s="362">
        <f t="shared" ref="L16" si="13">(F16*-0.7)/100</f>
        <v>-5.4249999999999998</v>
      </c>
      <c r="M16" s="363">
        <f t="shared" ref="M16" si="14">(K16+L16)/F16</f>
        <v>5.3000000000000005E-2</v>
      </c>
      <c r="N16" s="321" t="s">
        <v>557</v>
      </c>
      <c r="O16" s="345">
        <v>44753</v>
      </c>
      <c r="P16" s="321"/>
      <c r="Q16" s="228"/>
      <c r="R16" s="228" t="s">
        <v>558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56" s="229" customFormat="1" ht="13.9" customHeight="1">
      <c r="A17" s="317">
        <v>8</v>
      </c>
      <c r="B17" s="316">
        <v>44743</v>
      </c>
      <c r="C17" s="357"/>
      <c r="D17" s="358" t="s">
        <v>64</v>
      </c>
      <c r="E17" s="359" t="s">
        <v>559</v>
      </c>
      <c r="F17" s="317">
        <v>11250</v>
      </c>
      <c r="G17" s="317">
        <v>10500</v>
      </c>
      <c r="H17" s="317">
        <v>11900</v>
      </c>
      <c r="I17" s="360" t="s">
        <v>888</v>
      </c>
      <c r="J17" s="361" t="s">
        <v>914</v>
      </c>
      <c r="K17" s="361">
        <f t="shared" ref="K17" si="15">H17-F17</f>
        <v>650</v>
      </c>
      <c r="L17" s="362">
        <f t="shared" ref="L17" si="16">(F17*-0.7)/100</f>
        <v>-78.749999999999986</v>
      </c>
      <c r="M17" s="363">
        <f t="shared" ref="M17" si="17">(K17+L17)/F17</f>
        <v>5.0777777777777776E-2</v>
      </c>
      <c r="N17" s="321" t="s">
        <v>557</v>
      </c>
      <c r="O17" s="345">
        <v>44748</v>
      </c>
      <c r="P17" s="321"/>
      <c r="Q17" s="228"/>
      <c r="R17" s="228" t="s">
        <v>558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56" s="229" customFormat="1" ht="13.9" customHeight="1">
      <c r="A18" s="344">
        <v>9</v>
      </c>
      <c r="B18" s="410">
        <v>44747</v>
      </c>
      <c r="C18" s="411"/>
      <c r="D18" s="412" t="s">
        <v>114</v>
      </c>
      <c r="E18" s="413" t="s">
        <v>559</v>
      </c>
      <c r="F18" s="344">
        <v>2230</v>
      </c>
      <c r="G18" s="344">
        <v>2120</v>
      </c>
      <c r="H18" s="344">
        <v>2355</v>
      </c>
      <c r="I18" s="414" t="s">
        <v>837</v>
      </c>
      <c r="J18" s="361" t="s">
        <v>894</v>
      </c>
      <c r="K18" s="361">
        <f t="shared" ref="K18" si="18">H18-F18</f>
        <v>125</v>
      </c>
      <c r="L18" s="362">
        <f t="shared" ref="L18" si="19">(F18*-0.7)/100</f>
        <v>-15.61</v>
      </c>
      <c r="M18" s="363">
        <f t="shared" ref="M18" si="20">(K18+L18)/F18</f>
        <v>4.9053811659192828E-2</v>
      </c>
      <c r="N18" s="321" t="s">
        <v>557</v>
      </c>
      <c r="O18" s="345">
        <v>44771</v>
      </c>
      <c r="P18" s="321"/>
      <c r="Q18" s="228"/>
      <c r="R18" s="228" t="s">
        <v>558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56" s="229" customFormat="1" ht="13.9" customHeight="1">
      <c r="A19" s="375">
        <v>10</v>
      </c>
      <c r="B19" s="376">
        <v>44748</v>
      </c>
      <c r="C19" s="377"/>
      <c r="D19" s="378" t="s">
        <v>466</v>
      </c>
      <c r="E19" s="379" t="s">
        <v>830</v>
      </c>
      <c r="F19" s="375">
        <v>121.4</v>
      </c>
      <c r="G19" s="375">
        <v>113.4</v>
      </c>
      <c r="H19" s="375">
        <v>126.9</v>
      </c>
      <c r="I19" s="380" t="s">
        <v>979</v>
      </c>
      <c r="J19" s="301" t="s">
        <v>936</v>
      </c>
      <c r="K19" s="301">
        <f t="shared" ref="K19" si="21">H19-F19</f>
        <v>5.5</v>
      </c>
      <c r="L19" s="302">
        <f t="shared" ref="L19" si="22">(F19*-0.7)/100</f>
        <v>-0.8498</v>
      </c>
      <c r="M19" s="353">
        <f t="shared" ref="M19" si="23">(K19+L19)/F19</f>
        <v>3.8304777594728168E-2</v>
      </c>
      <c r="N19" s="352" t="s">
        <v>557</v>
      </c>
      <c r="O19" s="354">
        <v>44750</v>
      </c>
      <c r="P19" s="352"/>
      <c r="Q19" s="228"/>
      <c r="R19" s="228" t="s">
        <v>558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56" s="229" customFormat="1" ht="13.9" customHeight="1">
      <c r="A20" s="435">
        <v>11</v>
      </c>
      <c r="B20" s="436">
        <v>44748</v>
      </c>
      <c r="C20" s="437"/>
      <c r="D20" s="438" t="s">
        <v>404</v>
      </c>
      <c r="E20" s="439" t="s">
        <v>559</v>
      </c>
      <c r="F20" s="435">
        <v>418.5</v>
      </c>
      <c r="G20" s="435">
        <v>384</v>
      </c>
      <c r="H20" s="435">
        <v>444</v>
      </c>
      <c r="I20" s="440" t="s">
        <v>916</v>
      </c>
      <c r="J20" s="441" t="s">
        <v>1017</v>
      </c>
      <c r="K20" s="441">
        <f t="shared" ref="K20" si="24">H20-F20</f>
        <v>25.5</v>
      </c>
      <c r="L20" s="442">
        <f t="shared" ref="L20" si="25">(F20*-0.7)/100</f>
        <v>-2.9295</v>
      </c>
      <c r="M20" s="443">
        <f t="shared" ref="M20" si="26">(K20+L20)/F20</f>
        <v>5.3931899641577061E-2</v>
      </c>
      <c r="N20" s="444" t="s">
        <v>557</v>
      </c>
      <c r="O20" s="445">
        <v>44761</v>
      </c>
      <c r="P20" s="444"/>
      <c r="Q20" s="228"/>
      <c r="R20" s="228" t="s">
        <v>558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56" s="229" customFormat="1" ht="13.9" customHeight="1">
      <c r="A21" s="233">
        <v>12</v>
      </c>
      <c r="B21" s="230">
        <v>44755</v>
      </c>
      <c r="C21" s="298"/>
      <c r="D21" s="295" t="s">
        <v>135</v>
      </c>
      <c r="E21" s="296" t="s">
        <v>559</v>
      </c>
      <c r="F21" s="233" t="s">
        <v>966</v>
      </c>
      <c r="G21" s="233">
        <v>67</v>
      </c>
      <c r="H21" s="233"/>
      <c r="I21" s="297" t="s">
        <v>967</v>
      </c>
      <c r="J21" s="264" t="s">
        <v>560</v>
      </c>
      <c r="K21" s="264"/>
      <c r="L21" s="265"/>
      <c r="M21" s="266"/>
      <c r="N21" s="264"/>
      <c r="O21" s="287"/>
      <c r="P21" s="264">
        <f>VLOOKUP(D21,'MidCap Intra'!B53:C604,2,0)</f>
        <v>72.95</v>
      </c>
      <c r="Q21" s="228"/>
      <c r="R21" s="228" t="s">
        <v>558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56" s="229" customFormat="1" ht="13.9" customHeight="1">
      <c r="A22" s="344">
        <v>13</v>
      </c>
      <c r="B22" s="410">
        <v>44755</v>
      </c>
      <c r="C22" s="411"/>
      <c r="D22" s="412" t="s">
        <v>309</v>
      </c>
      <c r="E22" s="413" t="s">
        <v>559</v>
      </c>
      <c r="F22" s="344">
        <v>3040</v>
      </c>
      <c r="G22" s="344">
        <v>2850</v>
      </c>
      <c r="H22" s="344">
        <v>3225</v>
      </c>
      <c r="I22" s="414" t="s">
        <v>972</v>
      </c>
      <c r="J22" s="361" t="s">
        <v>1051</v>
      </c>
      <c r="K22" s="361">
        <f t="shared" ref="K22" si="27">H22-F22</f>
        <v>185</v>
      </c>
      <c r="L22" s="362">
        <f t="shared" ref="L22" si="28">(F22*-0.7)/100</f>
        <v>-21.28</v>
      </c>
      <c r="M22" s="363">
        <f t="shared" ref="M22" si="29">(K22+L22)/F22</f>
        <v>5.3855263157894739E-2</v>
      </c>
      <c r="N22" s="321" t="s">
        <v>557</v>
      </c>
      <c r="O22" s="345">
        <v>44764</v>
      </c>
      <c r="P22" s="321"/>
      <c r="Q22" s="228"/>
      <c r="R22" s="228" t="s">
        <v>558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56" s="229" customFormat="1" ht="13.9" customHeight="1">
      <c r="A23" s="344">
        <v>14</v>
      </c>
      <c r="B23" s="410">
        <v>44760</v>
      </c>
      <c r="C23" s="411"/>
      <c r="D23" s="412" t="s">
        <v>158</v>
      </c>
      <c r="E23" s="413" t="s">
        <v>559</v>
      </c>
      <c r="F23" s="344">
        <v>2885</v>
      </c>
      <c r="G23" s="344">
        <v>2650</v>
      </c>
      <c r="H23" s="344">
        <v>3100</v>
      </c>
      <c r="I23" s="414" t="s">
        <v>994</v>
      </c>
      <c r="J23" s="361" t="s">
        <v>1032</v>
      </c>
      <c r="K23" s="361">
        <f t="shared" ref="K23" si="30">H23-F23</f>
        <v>215</v>
      </c>
      <c r="L23" s="362">
        <f t="shared" ref="L23" si="31">(F23*-0.7)/100</f>
        <v>-20.194999999999997</v>
      </c>
      <c r="M23" s="363">
        <f t="shared" ref="M23" si="32">(K23+L23)/F23</f>
        <v>6.7523396880415948E-2</v>
      </c>
      <c r="N23" s="321" t="s">
        <v>557</v>
      </c>
      <c r="O23" s="345">
        <v>44762</v>
      </c>
      <c r="P23" s="321"/>
      <c r="Q23" s="228"/>
      <c r="R23" s="228" t="s">
        <v>558</v>
      </c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56" s="229" customFormat="1" ht="13.9" customHeight="1">
      <c r="A24" s="329">
        <v>15</v>
      </c>
      <c r="B24" s="326">
        <v>44768</v>
      </c>
      <c r="C24" s="337"/>
      <c r="D24" s="338" t="s">
        <v>504</v>
      </c>
      <c r="E24" s="339" t="s">
        <v>559</v>
      </c>
      <c r="F24" s="329" t="s">
        <v>1064</v>
      </c>
      <c r="G24" s="329">
        <v>970</v>
      </c>
      <c r="H24" s="329"/>
      <c r="I24" s="340" t="s">
        <v>848</v>
      </c>
      <c r="J24" s="330" t="s">
        <v>560</v>
      </c>
      <c r="K24" s="330"/>
      <c r="L24" s="331"/>
      <c r="M24" s="332"/>
      <c r="N24" s="330"/>
      <c r="O24" s="333"/>
      <c r="P24" s="330"/>
      <c r="Q24" s="228"/>
      <c r="R24" s="228" t="s">
        <v>558</v>
      </c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</row>
    <row r="25" spans="1:56" s="229" customFormat="1" ht="13.9" customHeight="1">
      <c r="A25" s="435">
        <v>16</v>
      </c>
      <c r="B25" s="436">
        <v>44769</v>
      </c>
      <c r="C25" s="437"/>
      <c r="D25" s="438" t="s">
        <v>1070</v>
      </c>
      <c r="E25" s="439" t="s">
        <v>559</v>
      </c>
      <c r="F25" s="435">
        <v>3040</v>
      </c>
      <c r="G25" s="435">
        <v>2790</v>
      </c>
      <c r="H25" s="435">
        <v>3230</v>
      </c>
      <c r="I25" s="440" t="s">
        <v>972</v>
      </c>
      <c r="J25" s="441" t="s">
        <v>963</v>
      </c>
      <c r="K25" s="441">
        <f t="shared" ref="K25" si="33">H25-F25</f>
        <v>190</v>
      </c>
      <c r="L25" s="442">
        <f>(F25*-0.7)/100</f>
        <v>-21.28</v>
      </c>
      <c r="M25" s="443">
        <f t="shared" ref="M25" si="34">(K25+L25)/F25</f>
        <v>5.5500000000000001E-2</v>
      </c>
      <c r="N25" s="444" t="s">
        <v>557</v>
      </c>
      <c r="O25" s="445">
        <v>44770</v>
      </c>
      <c r="P25" s="444"/>
      <c r="Q25" s="228"/>
      <c r="R25" s="228" t="s">
        <v>558</v>
      </c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</row>
    <row r="26" spans="1:56" s="400" customFormat="1" ht="13.9" customHeight="1">
      <c r="A26" s="317">
        <v>17</v>
      </c>
      <c r="B26" s="316">
        <v>44770</v>
      </c>
      <c r="C26" s="357"/>
      <c r="D26" s="358" t="s">
        <v>146</v>
      </c>
      <c r="E26" s="359" t="s">
        <v>559</v>
      </c>
      <c r="F26" s="317">
        <v>4545</v>
      </c>
      <c r="G26" s="317">
        <v>4250</v>
      </c>
      <c r="H26" s="317">
        <v>4810</v>
      </c>
      <c r="I26" s="360" t="s">
        <v>1078</v>
      </c>
      <c r="J26" s="321" t="s">
        <v>1113</v>
      </c>
      <c r="K26" s="321">
        <f t="shared" ref="K26" si="35">H26-F26</f>
        <v>265</v>
      </c>
      <c r="L26" s="355">
        <f>(F26*-0.7)/100</f>
        <v>-31.815000000000001</v>
      </c>
      <c r="M26" s="356">
        <f t="shared" ref="M26" si="36">(K26+L26)/F26</f>
        <v>5.1305830583058307E-2</v>
      </c>
      <c r="N26" s="321" t="s">
        <v>557</v>
      </c>
      <c r="O26" s="345">
        <v>44771</v>
      </c>
      <c r="P26" s="321"/>
      <c r="Q26" s="228"/>
      <c r="R26" s="228" t="s">
        <v>558</v>
      </c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</row>
    <row r="27" spans="1:56" s="268" customFormat="1" ht="13.9" customHeight="1">
      <c r="A27" s="329">
        <v>18</v>
      </c>
      <c r="B27" s="326">
        <v>44770</v>
      </c>
      <c r="C27" s="337"/>
      <c r="D27" s="338" t="s">
        <v>829</v>
      </c>
      <c r="E27" s="339" t="s">
        <v>559</v>
      </c>
      <c r="F27" s="329" t="s">
        <v>1090</v>
      </c>
      <c r="G27" s="329">
        <v>329</v>
      </c>
      <c r="H27" s="329"/>
      <c r="I27" s="340" t="s">
        <v>1091</v>
      </c>
      <c r="J27" s="330" t="s">
        <v>560</v>
      </c>
      <c r="K27" s="330"/>
      <c r="L27" s="331"/>
      <c r="M27" s="332"/>
      <c r="N27" s="330"/>
      <c r="O27" s="333"/>
      <c r="P27" s="330"/>
      <c r="Q27" s="228"/>
      <c r="R27" s="228" t="s">
        <v>832</v>
      </c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8"/>
      <c r="BB27" s="228"/>
      <c r="BC27" s="228"/>
      <c r="BD27" s="228"/>
    </row>
    <row r="28" spans="1:56" ht="13.9" customHeight="1">
      <c r="A28" s="329"/>
      <c r="B28" s="326"/>
      <c r="C28" s="337"/>
      <c r="D28" s="338"/>
      <c r="E28" s="339"/>
      <c r="F28" s="329"/>
      <c r="G28" s="329"/>
      <c r="H28" s="329"/>
      <c r="I28" s="340"/>
      <c r="J28" s="330"/>
      <c r="K28" s="330"/>
      <c r="L28" s="331"/>
      <c r="M28" s="332"/>
      <c r="N28" s="330"/>
      <c r="O28" s="333"/>
      <c r="P28" s="331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</row>
    <row r="29" spans="1:56" ht="14.25" customHeight="1">
      <c r="A29" s="100"/>
      <c r="B29" s="101"/>
      <c r="C29" s="102"/>
      <c r="D29" s="103"/>
      <c r="E29" s="104"/>
      <c r="F29" s="104"/>
      <c r="H29" s="104"/>
      <c r="I29" s="105"/>
      <c r="J29" s="106"/>
      <c r="K29" s="106"/>
      <c r="L29" s="107"/>
      <c r="M29" s="108"/>
      <c r="N29" s="109"/>
      <c r="O29" s="110"/>
      <c r="P29" s="111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228"/>
      <c r="AV29" s="228"/>
      <c r="AW29" s="228"/>
      <c r="AX29" s="228"/>
      <c r="AY29" s="228"/>
      <c r="AZ29" s="228"/>
      <c r="BA29" s="228"/>
      <c r="BB29" s="228"/>
      <c r="BC29" s="228"/>
      <c r="BD29" s="228"/>
    </row>
    <row r="30" spans="1:56" ht="14.25" customHeight="1">
      <c r="A30" s="100"/>
      <c r="B30" s="101"/>
      <c r="C30" s="102"/>
      <c r="D30" s="103"/>
      <c r="E30" s="104"/>
      <c r="F30" s="104"/>
      <c r="G30" s="100"/>
      <c r="H30" s="104"/>
      <c r="I30" s="105"/>
      <c r="J30" s="106"/>
      <c r="K30" s="106"/>
      <c r="L30" s="107"/>
      <c r="M30" s="108"/>
      <c r="N30" s="109"/>
      <c r="O30" s="110"/>
      <c r="P30" s="11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12" t="s">
        <v>561</v>
      </c>
      <c r="B31" s="113"/>
      <c r="C31" s="114"/>
      <c r="D31" s="115"/>
      <c r="E31" s="116"/>
      <c r="F31" s="116"/>
      <c r="G31" s="116"/>
      <c r="H31" s="116"/>
      <c r="I31" s="116"/>
      <c r="J31" s="117"/>
      <c r="K31" s="116"/>
      <c r="L31" s="118"/>
      <c r="M31" s="56"/>
      <c r="N31" s="117"/>
      <c r="O31" s="114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9" t="s">
        <v>562</v>
      </c>
      <c r="B32" s="112"/>
      <c r="C32" s="112"/>
      <c r="D32" s="112"/>
      <c r="E32" s="41"/>
      <c r="F32" s="120" t="s">
        <v>563</v>
      </c>
      <c r="G32" s="6"/>
      <c r="H32" s="6"/>
      <c r="I32" s="6"/>
      <c r="J32" s="121"/>
      <c r="K32" s="122"/>
      <c r="L32" s="122"/>
      <c r="M32" s="123"/>
      <c r="N32" s="1"/>
      <c r="O32" s="124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2" t="s">
        <v>564</v>
      </c>
      <c r="B33" s="112"/>
      <c r="C33" s="112"/>
      <c r="D33" s="112" t="s">
        <v>819</v>
      </c>
      <c r="E33" s="6"/>
      <c r="F33" s="120" t="s">
        <v>565</v>
      </c>
      <c r="G33" s="6"/>
      <c r="H33" s="6"/>
      <c r="I33" s="6"/>
      <c r="J33" s="121"/>
      <c r="K33" s="122"/>
      <c r="L33" s="122"/>
      <c r="M33" s="123"/>
      <c r="N33" s="1"/>
      <c r="O33" s="124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12"/>
      <c r="B34" s="112"/>
      <c r="C34" s="112"/>
      <c r="D34" s="112"/>
      <c r="E34" s="6"/>
      <c r="F34" s="6"/>
      <c r="G34" s="6"/>
      <c r="H34" s="6"/>
      <c r="I34" s="6"/>
      <c r="J34" s="125"/>
      <c r="K34" s="122"/>
      <c r="L34" s="122"/>
      <c r="M34" s="6"/>
      <c r="N34" s="126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7" t="s">
        <v>566</v>
      </c>
      <c r="C35" s="127"/>
      <c r="D35" s="127"/>
      <c r="E35" s="127"/>
      <c r="F35" s="128"/>
      <c r="G35" s="6"/>
      <c r="H35" s="6"/>
      <c r="I35" s="129"/>
      <c r="J35" s="130"/>
      <c r="K35" s="131"/>
      <c r="L35" s="130"/>
      <c r="M35" s="6"/>
      <c r="N35" s="1"/>
      <c r="O35" s="1"/>
      <c r="P35" s="1"/>
      <c r="R35" s="56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95" t="s">
        <v>16</v>
      </c>
      <c r="B36" s="96" t="s">
        <v>534</v>
      </c>
      <c r="C36" s="98"/>
      <c r="D36" s="97" t="s">
        <v>545</v>
      </c>
      <c r="E36" s="96" t="s">
        <v>546</v>
      </c>
      <c r="F36" s="96" t="s">
        <v>547</v>
      </c>
      <c r="G36" s="96" t="s">
        <v>567</v>
      </c>
      <c r="H36" s="96" t="s">
        <v>549</v>
      </c>
      <c r="I36" s="96" t="s">
        <v>550</v>
      </c>
      <c r="J36" s="96" t="s">
        <v>551</v>
      </c>
      <c r="K36" s="96" t="s">
        <v>568</v>
      </c>
      <c r="L36" s="133" t="s">
        <v>553</v>
      </c>
      <c r="M36" s="98" t="s">
        <v>554</v>
      </c>
      <c r="N36" s="95" t="s">
        <v>555</v>
      </c>
      <c r="O36" s="270" t="s">
        <v>556</v>
      </c>
      <c r="P36" s="252"/>
      <c r="Q36" s="1"/>
      <c r="R36" s="267"/>
      <c r="S36" s="267"/>
      <c r="T36" s="267"/>
      <c r="U36" s="261"/>
      <c r="V36" s="261"/>
      <c r="W36" s="261"/>
      <c r="X36" s="261"/>
      <c r="Y36" s="26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350" customFormat="1" ht="15" customHeight="1">
      <c r="A37" s="341">
        <v>1</v>
      </c>
      <c r="B37" s="372">
        <v>44732</v>
      </c>
      <c r="C37" s="373"/>
      <c r="D37" s="374" t="s">
        <v>61</v>
      </c>
      <c r="E37" s="317" t="s">
        <v>559</v>
      </c>
      <c r="F37" s="317">
        <v>633.5</v>
      </c>
      <c r="G37" s="317">
        <v>615</v>
      </c>
      <c r="H37" s="317">
        <v>650.5</v>
      </c>
      <c r="I37" s="317" t="s">
        <v>840</v>
      </c>
      <c r="J37" s="321" t="s">
        <v>901</v>
      </c>
      <c r="K37" s="321">
        <f t="shared" ref="K37" si="37">H37-F37</f>
        <v>17</v>
      </c>
      <c r="L37" s="355">
        <f>(F37*-0.7)/100</f>
        <v>-4.4344999999999999</v>
      </c>
      <c r="M37" s="356">
        <f t="shared" ref="M37" si="38">(K37+L37)/F37</f>
        <v>1.9835043409629046E-2</v>
      </c>
      <c r="N37" s="321" t="s">
        <v>557</v>
      </c>
      <c r="O37" s="345">
        <v>44746</v>
      </c>
      <c r="P37" s="268"/>
      <c r="Q37" s="268"/>
      <c r="R37" s="269" t="s">
        <v>558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347"/>
      <c r="AI37" s="348"/>
      <c r="AJ37" s="349"/>
      <c r="AK37" s="349"/>
      <c r="AL37" s="349"/>
    </row>
    <row r="38" spans="1:38" s="350" customFormat="1" ht="15" customHeight="1">
      <c r="A38" s="341">
        <v>2</v>
      </c>
      <c r="B38" s="351">
        <v>44741</v>
      </c>
      <c r="C38" s="342"/>
      <c r="D38" s="343" t="s">
        <v>125</v>
      </c>
      <c r="E38" s="344" t="s">
        <v>559</v>
      </c>
      <c r="F38" s="344">
        <v>1118</v>
      </c>
      <c r="G38" s="344">
        <v>1085</v>
      </c>
      <c r="H38" s="344">
        <v>1155</v>
      </c>
      <c r="I38" s="344" t="s">
        <v>836</v>
      </c>
      <c r="J38" s="321" t="s">
        <v>896</v>
      </c>
      <c r="K38" s="321">
        <f t="shared" ref="K38" si="39">H38-F38</f>
        <v>37</v>
      </c>
      <c r="L38" s="355">
        <f>(F38*-0.7)/100</f>
        <v>-7.8259999999999987</v>
      </c>
      <c r="M38" s="356">
        <f t="shared" ref="M38" si="40">(K38+L38)/F38</f>
        <v>2.6094812164579605E-2</v>
      </c>
      <c r="N38" s="321" t="s">
        <v>557</v>
      </c>
      <c r="O38" s="345">
        <v>44746</v>
      </c>
      <c r="P38" s="268"/>
      <c r="Q38" s="268"/>
      <c r="R38" s="269" t="s">
        <v>558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347"/>
      <c r="AI38" s="348"/>
      <c r="AJ38" s="349"/>
      <c r="AK38" s="349"/>
      <c r="AL38" s="349"/>
    </row>
    <row r="39" spans="1:38" s="350" customFormat="1" ht="15" customHeight="1">
      <c r="A39" s="341">
        <v>3</v>
      </c>
      <c r="B39" s="351">
        <v>44743</v>
      </c>
      <c r="C39" s="342"/>
      <c r="D39" s="343" t="s">
        <v>885</v>
      </c>
      <c r="E39" s="344" t="s">
        <v>559</v>
      </c>
      <c r="F39" s="344">
        <v>700</v>
      </c>
      <c r="G39" s="344">
        <v>679</v>
      </c>
      <c r="H39" s="344">
        <v>720</v>
      </c>
      <c r="I39" s="344" t="s">
        <v>886</v>
      </c>
      <c r="J39" s="321" t="s">
        <v>838</v>
      </c>
      <c r="K39" s="321">
        <f t="shared" ref="K39" si="41">H39-F39</f>
        <v>20</v>
      </c>
      <c r="L39" s="355">
        <f>(F39*-0.07)/100</f>
        <v>-0.49000000000000005</v>
      </c>
      <c r="M39" s="356">
        <f t="shared" ref="M39:M41" si="42">(K39+L39)/F39</f>
        <v>2.7871428571428575E-2</v>
      </c>
      <c r="N39" s="321" t="s">
        <v>557</v>
      </c>
      <c r="O39" s="345">
        <v>44743</v>
      </c>
      <c r="P39" s="268"/>
      <c r="Q39" s="268"/>
      <c r="R39" s="269" t="s">
        <v>558</v>
      </c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347"/>
      <c r="AI39" s="348"/>
      <c r="AJ39" s="349"/>
      <c r="AK39" s="349"/>
      <c r="AL39" s="349"/>
    </row>
    <row r="40" spans="1:38" s="336" customFormat="1" ht="15" customHeight="1">
      <c r="A40" s="341">
        <v>4</v>
      </c>
      <c r="B40" s="351">
        <v>44746</v>
      </c>
      <c r="C40" s="342"/>
      <c r="D40" s="343" t="s">
        <v>71</v>
      </c>
      <c r="E40" s="344" t="s">
        <v>559</v>
      </c>
      <c r="F40" s="344">
        <v>229</v>
      </c>
      <c r="G40" s="344">
        <v>224</v>
      </c>
      <c r="H40" s="344">
        <v>236</v>
      </c>
      <c r="I40" s="344" t="s">
        <v>897</v>
      </c>
      <c r="J40" s="321" t="s">
        <v>922</v>
      </c>
      <c r="K40" s="321">
        <f t="shared" ref="K40:K41" si="43">H40-F40</f>
        <v>7</v>
      </c>
      <c r="L40" s="355">
        <f>(F40*-0.7)/100</f>
        <v>-1.6029999999999998</v>
      </c>
      <c r="M40" s="356">
        <f t="shared" si="42"/>
        <v>2.3567685589519653E-2</v>
      </c>
      <c r="N40" s="321" t="s">
        <v>557</v>
      </c>
      <c r="O40" s="345">
        <v>44749</v>
      </c>
      <c r="P40" s="268"/>
      <c r="Q40" s="268"/>
      <c r="R40" s="269" t="s">
        <v>558</v>
      </c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334"/>
      <c r="AJ40" s="335"/>
      <c r="AK40" s="335"/>
      <c r="AL40" s="335"/>
    </row>
    <row r="41" spans="1:38" s="336" customFormat="1" ht="15" customHeight="1">
      <c r="A41" s="341">
        <v>5</v>
      </c>
      <c r="B41" s="351">
        <v>44746</v>
      </c>
      <c r="C41" s="342"/>
      <c r="D41" s="343" t="s">
        <v>463</v>
      </c>
      <c r="E41" s="344" t="s">
        <v>559</v>
      </c>
      <c r="F41" s="344">
        <v>193.5</v>
      </c>
      <c r="G41" s="344">
        <v>187</v>
      </c>
      <c r="H41" s="344">
        <v>201</v>
      </c>
      <c r="I41" s="344" t="s">
        <v>898</v>
      </c>
      <c r="J41" s="321" t="s">
        <v>953</v>
      </c>
      <c r="K41" s="321">
        <f t="shared" si="43"/>
        <v>7.5</v>
      </c>
      <c r="L41" s="355">
        <f>(F41*-0.7)/100</f>
        <v>-1.3544999999999998</v>
      </c>
      <c r="M41" s="356">
        <f t="shared" si="42"/>
        <v>3.175968992248062E-2</v>
      </c>
      <c r="N41" s="321" t="s">
        <v>557</v>
      </c>
      <c r="O41" s="345">
        <v>44754</v>
      </c>
      <c r="P41" s="268"/>
      <c r="Q41" s="268"/>
      <c r="R41" s="269" t="s">
        <v>558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334"/>
      <c r="AJ41" s="335"/>
      <c r="AK41" s="335"/>
      <c r="AL41" s="335"/>
    </row>
    <row r="42" spans="1:38" s="336" customFormat="1" ht="15" customHeight="1">
      <c r="A42" s="381">
        <v>6</v>
      </c>
      <c r="B42" s="382">
        <v>44747</v>
      </c>
      <c r="C42" s="383"/>
      <c r="D42" s="384" t="s">
        <v>191</v>
      </c>
      <c r="E42" s="385" t="s">
        <v>559</v>
      </c>
      <c r="F42" s="385">
        <v>2160</v>
      </c>
      <c r="G42" s="385">
        <v>2085</v>
      </c>
      <c r="H42" s="385">
        <v>2085</v>
      </c>
      <c r="I42" s="385" t="s">
        <v>903</v>
      </c>
      <c r="J42" s="386" t="s">
        <v>904</v>
      </c>
      <c r="K42" s="386">
        <f t="shared" ref="K42:K43" si="44">H42-F42</f>
        <v>-75</v>
      </c>
      <c r="L42" s="387">
        <f>(F42*-0.07)/100</f>
        <v>-1.5120000000000002</v>
      </c>
      <c r="M42" s="388">
        <f t="shared" ref="M42:M43" si="45">(K42+L42)/F42</f>
        <v>-3.5422222222222223E-2</v>
      </c>
      <c r="N42" s="386" t="s">
        <v>569</v>
      </c>
      <c r="O42" s="389">
        <v>44747</v>
      </c>
      <c r="P42" s="268"/>
      <c r="Q42" s="268"/>
      <c r="R42" s="269" t="s">
        <v>558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334"/>
      <c r="AJ42" s="335"/>
      <c r="AK42" s="335"/>
      <c r="AL42" s="335"/>
    </row>
    <row r="43" spans="1:38" s="336" customFormat="1" ht="15" customHeight="1">
      <c r="A43" s="341">
        <v>7</v>
      </c>
      <c r="B43" s="351">
        <v>44747</v>
      </c>
      <c r="C43" s="342"/>
      <c r="D43" s="343" t="s">
        <v>325</v>
      </c>
      <c r="E43" s="344" t="s">
        <v>559</v>
      </c>
      <c r="F43" s="344">
        <v>734.5</v>
      </c>
      <c r="G43" s="344">
        <v>714</v>
      </c>
      <c r="H43" s="344">
        <v>751</v>
      </c>
      <c r="I43" s="344" t="s">
        <v>905</v>
      </c>
      <c r="J43" s="321" t="s">
        <v>596</v>
      </c>
      <c r="K43" s="321">
        <f t="shared" si="44"/>
        <v>16.5</v>
      </c>
      <c r="L43" s="355">
        <f>(F43*-0.07)/100</f>
        <v>-0.51415000000000011</v>
      </c>
      <c r="M43" s="356">
        <f t="shared" si="45"/>
        <v>2.1764261402314498E-2</v>
      </c>
      <c r="N43" s="321" t="s">
        <v>557</v>
      </c>
      <c r="O43" s="345">
        <v>44747</v>
      </c>
      <c r="P43" s="268"/>
      <c r="Q43" s="268"/>
      <c r="R43" s="269" t="s">
        <v>832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334"/>
      <c r="AJ43" s="335"/>
      <c r="AK43" s="335"/>
      <c r="AL43" s="335"/>
    </row>
    <row r="44" spans="1:38" s="350" customFormat="1" ht="15" customHeight="1">
      <c r="A44" s="341">
        <v>8</v>
      </c>
      <c r="B44" s="351">
        <v>44748</v>
      </c>
      <c r="C44" s="342"/>
      <c r="D44" s="343" t="s">
        <v>325</v>
      </c>
      <c r="E44" s="344" t="s">
        <v>559</v>
      </c>
      <c r="F44" s="344">
        <v>741</v>
      </c>
      <c r="G44" s="344">
        <v>720</v>
      </c>
      <c r="H44" s="344">
        <v>757</v>
      </c>
      <c r="I44" s="344" t="s">
        <v>915</v>
      </c>
      <c r="J44" s="321" t="s">
        <v>906</v>
      </c>
      <c r="K44" s="321">
        <f t="shared" ref="K44" si="46">H44-F44</f>
        <v>16</v>
      </c>
      <c r="L44" s="355">
        <f>(F44*-0.07)/100</f>
        <v>-0.51870000000000005</v>
      </c>
      <c r="M44" s="356">
        <f t="shared" ref="M44" si="47">(K44+L44)/F44</f>
        <v>2.0892442645074224E-2</v>
      </c>
      <c r="N44" s="321" t="s">
        <v>557</v>
      </c>
      <c r="O44" s="345">
        <v>44748</v>
      </c>
      <c r="P44" s="268"/>
      <c r="Q44" s="268"/>
      <c r="R44" s="269" t="s">
        <v>832</v>
      </c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34"/>
      <c r="AJ44" s="335"/>
      <c r="AK44" s="349"/>
      <c r="AL44" s="349"/>
    </row>
    <row r="45" spans="1:38" s="350" customFormat="1" ht="15" customHeight="1">
      <c r="A45" s="341">
        <v>9</v>
      </c>
      <c r="B45" s="351">
        <v>44753</v>
      </c>
      <c r="C45" s="342"/>
      <c r="D45" s="343" t="s">
        <v>314</v>
      </c>
      <c r="E45" s="344" t="s">
        <v>559</v>
      </c>
      <c r="F45" s="344">
        <v>892.5</v>
      </c>
      <c r="G45" s="344">
        <v>870</v>
      </c>
      <c r="H45" s="344">
        <v>915</v>
      </c>
      <c r="I45" s="344" t="s">
        <v>942</v>
      </c>
      <c r="J45" s="321" t="s">
        <v>924</v>
      </c>
      <c r="K45" s="321">
        <f t="shared" ref="K45:K46" si="48">H45-F45</f>
        <v>22.5</v>
      </c>
      <c r="L45" s="355">
        <f>(F45*-0.07)/100</f>
        <v>-0.62475000000000014</v>
      </c>
      <c r="M45" s="356">
        <f t="shared" ref="M45:M46" si="49">(K45+L45)/F45</f>
        <v>2.4510084033613447E-2</v>
      </c>
      <c r="N45" s="321" t="s">
        <v>557</v>
      </c>
      <c r="O45" s="345">
        <v>44753</v>
      </c>
      <c r="P45" s="268"/>
      <c r="Q45" s="268"/>
      <c r="R45" s="269" t="s">
        <v>558</v>
      </c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34"/>
      <c r="AJ45" s="335"/>
      <c r="AK45" s="349"/>
      <c r="AL45" s="349"/>
    </row>
    <row r="46" spans="1:38" s="350" customFormat="1" ht="15" customHeight="1">
      <c r="A46" s="415">
        <v>10</v>
      </c>
      <c r="B46" s="382">
        <v>44753</v>
      </c>
      <c r="C46" s="416"/>
      <c r="D46" s="417" t="s">
        <v>120</v>
      </c>
      <c r="E46" s="418" t="s">
        <v>559</v>
      </c>
      <c r="F46" s="418">
        <v>360.5</v>
      </c>
      <c r="G46" s="418">
        <v>348</v>
      </c>
      <c r="H46" s="418">
        <v>348</v>
      </c>
      <c r="I46" s="418" t="s">
        <v>947</v>
      </c>
      <c r="J46" s="386" t="s">
        <v>952</v>
      </c>
      <c r="K46" s="386">
        <f t="shared" si="48"/>
        <v>-12.5</v>
      </c>
      <c r="L46" s="387">
        <f>(F46*-0.07)/100</f>
        <v>-0.25235000000000002</v>
      </c>
      <c r="M46" s="388">
        <f t="shared" si="49"/>
        <v>-3.537406380027739E-2</v>
      </c>
      <c r="N46" s="386" t="s">
        <v>569</v>
      </c>
      <c r="O46" s="389">
        <v>44754</v>
      </c>
      <c r="P46" s="268"/>
      <c r="Q46" s="268"/>
      <c r="R46" s="269" t="s">
        <v>558</v>
      </c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34"/>
      <c r="AJ46" s="335"/>
      <c r="AK46" s="349"/>
      <c r="AL46" s="349"/>
    </row>
    <row r="47" spans="1:38" s="350" customFormat="1" ht="15" customHeight="1">
      <c r="A47" s="415">
        <v>11</v>
      </c>
      <c r="B47" s="382">
        <v>44753</v>
      </c>
      <c r="C47" s="416"/>
      <c r="D47" s="417" t="s">
        <v>179</v>
      </c>
      <c r="E47" s="418" t="s">
        <v>559</v>
      </c>
      <c r="F47" s="418">
        <v>216.75</v>
      </c>
      <c r="G47" s="418">
        <v>210</v>
      </c>
      <c r="H47" s="418">
        <v>210</v>
      </c>
      <c r="I47" s="418" t="s">
        <v>948</v>
      </c>
      <c r="J47" s="386" t="s">
        <v>990</v>
      </c>
      <c r="K47" s="386">
        <f t="shared" ref="K47" si="50">H47-F47</f>
        <v>-6.75</v>
      </c>
      <c r="L47" s="387">
        <f>(F47*-0.7)/100</f>
        <v>-1.51725</v>
      </c>
      <c r="M47" s="388">
        <f t="shared" ref="M47" si="51">(K47+L47)/F47</f>
        <v>-3.8141868512110731E-2</v>
      </c>
      <c r="N47" s="386" t="s">
        <v>569</v>
      </c>
      <c r="O47" s="389">
        <v>44757</v>
      </c>
      <c r="P47" s="268"/>
      <c r="Q47" s="268"/>
      <c r="R47" s="269" t="s">
        <v>558</v>
      </c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34"/>
      <c r="AJ47" s="335"/>
      <c r="AK47" s="349"/>
      <c r="AL47" s="349"/>
    </row>
    <row r="48" spans="1:38" s="350" customFormat="1" ht="15" customHeight="1">
      <c r="A48" s="341">
        <v>12</v>
      </c>
      <c r="B48" s="351">
        <v>44754</v>
      </c>
      <c r="C48" s="342"/>
      <c r="D48" s="343" t="s">
        <v>314</v>
      </c>
      <c r="E48" s="344" t="s">
        <v>559</v>
      </c>
      <c r="F48" s="344">
        <v>900</v>
      </c>
      <c r="G48" s="344">
        <v>870</v>
      </c>
      <c r="H48" s="344">
        <v>922.5</v>
      </c>
      <c r="I48" s="344" t="s">
        <v>954</v>
      </c>
      <c r="J48" s="321" t="s">
        <v>924</v>
      </c>
      <c r="K48" s="321">
        <f t="shared" ref="K48:K49" si="52">H48-F48</f>
        <v>22.5</v>
      </c>
      <c r="L48" s="355">
        <f>(F48*-0.7)/100</f>
        <v>-6.3</v>
      </c>
      <c r="M48" s="356">
        <f t="shared" ref="M48:M49" si="53">(K48+L48)/F48</f>
        <v>1.7999999999999999E-2</v>
      </c>
      <c r="N48" s="321" t="s">
        <v>557</v>
      </c>
      <c r="O48" s="345">
        <v>44755</v>
      </c>
      <c r="P48" s="268"/>
      <c r="Q48" s="268"/>
      <c r="R48" s="269" t="s">
        <v>558</v>
      </c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34"/>
      <c r="AJ48" s="335"/>
      <c r="AK48" s="349"/>
      <c r="AL48" s="349"/>
    </row>
    <row r="49" spans="1:38" s="350" customFormat="1" ht="15" customHeight="1">
      <c r="A49" s="341">
        <v>13</v>
      </c>
      <c r="B49" s="351">
        <v>44756</v>
      </c>
      <c r="C49" s="342"/>
      <c r="D49" s="343" t="s">
        <v>295</v>
      </c>
      <c r="E49" s="344" t="s">
        <v>559</v>
      </c>
      <c r="F49" s="344">
        <v>206.5</v>
      </c>
      <c r="G49" s="344">
        <v>200</v>
      </c>
      <c r="H49" s="344">
        <v>214</v>
      </c>
      <c r="I49" s="344" t="s">
        <v>974</v>
      </c>
      <c r="J49" s="321" t="s">
        <v>1006</v>
      </c>
      <c r="K49" s="321">
        <f t="shared" si="52"/>
        <v>7.5</v>
      </c>
      <c r="L49" s="355">
        <f>(F49*-0.07)/100</f>
        <v>-0.14455000000000001</v>
      </c>
      <c r="M49" s="356">
        <f t="shared" si="53"/>
        <v>3.561961259079903E-2</v>
      </c>
      <c r="N49" s="321" t="s">
        <v>557</v>
      </c>
      <c r="O49" s="345">
        <v>44762</v>
      </c>
      <c r="P49" s="268"/>
      <c r="Q49" s="268"/>
      <c r="R49" s="269" t="s">
        <v>832</v>
      </c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334"/>
      <c r="AJ49" s="335"/>
      <c r="AK49" s="349"/>
      <c r="AL49" s="349"/>
    </row>
    <row r="50" spans="1:38" s="350" customFormat="1" ht="15" customHeight="1">
      <c r="A50" s="341">
        <v>14</v>
      </c>
      <c r="B50" s="351">
        <v>44757</v>
      </c>
      <c r="C50" s="342"/>
      <c r="D50" s="343" t="s">
        <v>991</v>
      </c>
      <c r="E50" s="344" t="s">
        <v>559</v>
      </c>
      <c r="F50" s="344">
        <v>926.5</v>
      </c>
      <c r="G50" s="344">
        <v>895</v>
      </c>
      <c r="H50" s="344">
        <v>945</v>
      </c>
      <c r="I50" s="344" t="s">
        <v>992</v>
      </c>
      <c r="J50" s="321" t="s">
        <v>993</v>
      </c>
      <c r="K50" s="321">
        <f t="shared" ref="K50:K51" si="54">H50-F50</f>
        <v>18.5</v>
      </c>
      <c r="L50" s="355">
        <f>(F50*-0.07)/100</f>
        <v>-0.64855000000000007</v>
      </c>
      <c r="M50" s="356">
        <f t="shared" ref="M50:M51" si="55">(K50+L50)/F50</f>
        <v>1.9267620075553157E-2</v>
      </c>
      <c r="N50" s="321" t="s">
        <v>557</v>
      </c>
      <c r="O50" s="345">
        <v>44757</v>
      </c>
      <c r="P50" s="268"/>
      <c r="Q50" s="268"/>
      <c r="R50" s="269" t="s">
        <v>832</v>
      </c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334"/>
      <c r="AJ50" s="335"/>
      <c r="AK50" s="349"/>
      <c r="AL50" s="349"/>
    </row>
    <row r="51" spans="1:38" s="350" customFormat="1" ht="15" customHeight="1">
      <c r="A51" s="415">
        <v>15</v>
      </c>
      <c r="B51" s="382">
        <v>44761</v>
      </c>
      <c r="C51" s="416"/>
      <c r="D51" s="417" t="s">
        <v>470</v>
      </c>
      <c r="E51" s="418" t="s">
        <v>559</v>
      </c>
      <c r="F51" s="418">
        <v>469</v>
      </c>
      <c r="G51" s="418">
        <v>455</v>
      </c>
      <c r="H51" s="418">
        <v>455</v>
      </c>
      <c r="I51" s="418" t="s">
        <v>1009</v>
      </c>
      <c r="J51" s="386" t="s">
        <v>1033</v>
      </c>
      <c r="K51" s="386">
        <f t="shared" si="54"/>
        <v>-14</v>
      </c>
      <c r="L51" s="387">
        <f>(F51*-0.7)/100</f>
        <v>-3.2829999999999995</v>
      </c>
      <c r="M51" s="388">
        <f t="shared" si="55"/>
        <v>-3.6850746268656719E-2</v>
      </c>
      <c r="N51" s="386" t="s">
        <v>569</v>
      </c>
      <c r="O51" s="389">
        <v>44763</v>
      </c>
      <c r="P51" s="268"/>
      <c r="Q51" s="268"/>
      <c r="R51" s="269" t="s">
        <v>558</v>
      </c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334"/>
      <c r="AJ51" s="335"/>
      <c r="AK51" s="349"/>
      <c r="AL51" s="349"/>
    </row>
    <row r="52" spans="1:38" s="350" customFormat="1" ht="15" customHeight="1">
      <c r="A52" s="341">
        <v>16</v>
      </c>
      <c r="B52" s="351">
        <v>44761</v>
      </c>
      <c r="C52" s="342"/>
      <c r="D52" s="343" t="s">
        <v>1010</v>
      </c>
      <c r="E52" s="344" t="s">
        <v>559</v>
      </c>
      <c r="F52" s="344">
        <v>2195</v>
      </c>
      <c r="G52" s="344">
        <v>2130</v>
      </c>
      <c r="H52" s="344">
        <v>2240</v>
      </c>
      <c r="I52" s="344" t="s">
        <v>1011</v>
      </c>
      <c r="J52" s="321" t="s">
        <v>965</v>
      </c>
      <c r="K52" s="321">
        <f t="shared" ref="K52" si="56">H52-F52</f>
        <v>45</v>
      </c>
      <c r="L52" s="355">
        <f>(F52*-0.07)/100</f>
        <v>-1.5365</v>
      </c>
      <c r="M52" s="356">
        <f t="shared" ref="M52" si="57">(K52+L52)/F52</f>
        <v>1.980113895216401E-2</v>
      </c>
      <c r="N52" s="321" t="s">
        <v>557</v>
      </c>
      <c r="O52" s="345">
        <v>44761</v>
      </c>
      <c r="P52" s="268"/>
      <c r="Q52" s="268"/>
      <c r="R52" s="269" t="s">
        <v>558</v>
      </c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334"/>
      <c r="AJ52" s="335"/>
      <c r="AK52" s="349"/>
      <c r="AL52" s="349"/>
    </row>
    <row r="53" spans="1:38" s="350" customFormat="1" ht="15" customHeight="1">
      <c r="A53" s="341">
        <v>17</v>
      </c>
      <c r="B53" s="351">
        <v>44762</v>
      </c>
      <c r="C53" s="342"/>
      <c r="D53" s="343" t="s">
        <v>463</v>
      </c>
      <c r="E53" s="344" t="s">
        <v>559</v>
      </c>
      <c r="F53" s="344">
        <v>203.5</v>
      </c>
      <c r="G53" s="344">
        <v>198</v>
      </c>
      <c r="H53" s="344">
        <v>206.75</v>
      </c>
      <c r="I53" s="344" t="s">
        <v>1020</v>
      </c>
      <c r="J53" s="321" t="s">
        <v>1021</v>
      </c>
      <c r="K53" s="321">
        <f t="shared" ref="K53" si="58">H53-F53</f>
        <v>3.25</v>
      </c>
      <c r="L53" s="355">
        <f>(F53*-0.07)/100</f>
        <v>-0.14245000000000002</v>
      </c>
      <c r="M53" s="356">
        <f t="shared" ref="M53" si="59">(K53+L53)/F53</f>
        <v>1.527051597051597E-2</v>
      </c>
      <c r="N53" s="321" t="s">
        <v>557</v>
      </c>
      <c r="O53" s="345">
        <v>44762</v>
      </c>
      <c r="P53" s="268"/>
      <c r="Q53" s="268"/>
      <c r="R53" s="269" t="s">
        <v>558</v>
      </c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334"/>
      <c r="AJ53" s="335"/>
      <c r="AK53" s="349"/>
      <c r="AL53" s="349"/>
    </row>
    <row r="54" spans="1:38" s="350" customFormat="1" ht="15" customHeight="1">
      <c r="A54" s="446">
        <v>18</v>
      </c>
      <c r="B54" s="422">
        <v>44762</v>
      </c>
      <c r="C54" s="447"/>
      <c r="D54" s="448" t="s">
        <v>314</v>
      </c>
      <c r="E54" s="449" t="s">
        <v>559</v>
      </c>
      <c r="F54" s="449">
        <v>915</v>
      </c>
      <c r="G54" s="449">
        <v>887</v>
      </c>
      <c r="H54" s="449">
        <v>916</v>
      </c>
      <c r="I54" s="449" t="s">
        <v>1029</v>
      </c>
      <c r="J54" s="405" t="s">
        <v>784</v>
      </c>
      <c r="K54" s="405">
        <f t="shared" ref="K54:K57" si="60">H54-F54</f>
        <v>1</v>
      </c>
      <c r="L54" s="450">
        <f>(F54*-0.07)/100</f>
        <v>-0.64050000000000007</v>
      </c>
      <c r="M54" s="451">
        <f t="shared" ref="M54:M57" si="61">(K54+L54)/F54</f>
        <v>3.9289617486338788E-4</v>
      </c>
      <c r="N54" s="405" t="s">
        <v>678</v>
      </c>
      <c r="O54" s="452">
        <v>44762</v>
      </c>
      <c r="P54" s="268"/>
      <c r="Q54" s="268"/>
      <c r="R54" s="269" t="s">
        <v>832</v>
      </c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334"/>
      <c r="AJ54" s="335"/>
      <c r="AK54" s="349"/>
      <c r="AL54" s="349"/>
    </row>
    <row r="55" spans="1:38" s="350" customFormat="1" ht="15" customHeight="1">
      <c r="A55" s="341">
        <v>19</v>
      </c>
      <c r="B55" s="351">
        <v>44763</v>
      </c>
      <c r="C55" s="342"/>
      <c r="D55" s="343" t="s">
        <v>124</v>
      </c>
      <c r="E55" s="344" t="s">
        <v>559</v>
      </c>
      <c r="F55" s="344">
        <v>780</v>
      </c>
      <c r="G55" s="344">
        <v>758</v>
      </c>
      <c r="H55" s="344">
        <v>803.5</v>
      </c>
      <c r="I55" s="344" t="s">
        <v>1034</v>
      </c>
      <c r="J55" s="321" t="s">
        <v>1046</v>
      </c>
      <c r="K55" s="321">
        <f t="shared" si="60"/>
        <v>23.5</v>
      </c>
      <c r="L55" s="355">
        <f t="shared" ref="L55:L56" si="62">(F55*-0.7)/100</f>
        <v>-5.46</v>
      </c>
      <c r="M55" s="356">
        <f t="shared" si="61"/>
        <v>2.3128205128205126E-2</v>
      </c>
      <c r="N55" s="321" t="s">
        <v>557</v>
      </c>
      <c r="O55" s="345">
        <v>44764</v>
      </c>
      <c r="P55" s="268"/>
      <c r="Q55" s="268"/>
      <c r="R55" s="269" t="s">
        <v>558</v>
      </c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334"/>
      <c r="AJ55" s="335"/>
      <c r="AK55" s="349"/>
      <c r="AL55" s="349"/>
    </row>
    <row r="56" spans="1:38" s="350" customFormat="1" ht="15" customHeight="1">
      <c r="A56" s="341">
        <v>20</v>
      </c>
      <c r="B56" s="351">
        <v>44763</v>
      </c>
      <c r="C56" s="342"/>
      <c r="D56" s="343" t="s">
        <v>449</v>
      </c>
      <c r="E56" s="344" t="s">
        <v>559</v>
      </c>
      <c r="F56" s="344">
        <v>3595</v>
      </c>
      <c r="G56" s="344">
        <v>3490</v>
      </c>
      <c r="H56" s="344">
        <v>3705</v>
      </c>
      <c r="I56" s="344" t="s">
        <v>1041</v>
      </c>
      <c r="J56" s="321" t="s">
        <v>1047</v>
      </c>
      <c r="K56" s="321">
        <f t="shared" si="60"/>
        <v>110</v>
      </c>
      <c r="L56" s="355">
        <f t="shared" si="62"/>
        <v>-25.164999999999999</v>
      </c>
      <c r="M56" s="356">
        <f t="shared" si="61"/>
        <v>2.3598052851182199E-2</v>
      </c>
      <c r="N56" s="321" t="s">
        <v>557</v>
      </c>
      <c r="O56" s="345">
        <v>44764</v>
      </c>
      <c r="P56" s="268"/>
      <c r="Q56" s="268"/>
      <c r="R56" s="269" t="s">
        <v>558</v>
      </c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334"/>
      <c r="AJ56" s="335"/>
      <c r="AK56" s="349"/>
      <c r="AL56" s="349"/>
    </row>
    <row r="57" spans="1:38" s="350" customFormat="1" ht="15" customHeight="1">
      <c r="A57" s="341">
        <v>21</v>
      </c>
      <c r="B57" s="351">
        <v>44764</v>
      </c>
      <c r="C57" s="342"/>
      <c r="D57" s="343" t="s">
        <v>195</v>
      </c>
      <c r="E57" s="344" t="s">
        <v>559</v>
      </c>
      <c r="F57" s="344">
        <v>874.5</v>
      </c>
      <c r="G57" s="344">
        <v>945</v>
      </c>
      <c r="H57" s="344">
        <v>901</v>
      </c>
      <c r="I57" s="344" t="s">
        <v>1050</v>
      </c>
      <c r="J57" s="321" t="s">
        <v>1022</v>
      </c>
      <c r="K57" s="321">
        <f t="shared" si="60"/>
        <v>26.5</v>
      </c>
      <c r="L57" s="355">
        <f>(F57*-0.7)/100</f>
        <v>-6.1215000000000002</v>
      </c>
      <c r="M57" s="356">
        <f t="shared" si="61"/>
        <v>2.3303030303030301E-2</v>
      </c>
      <c r="N57" s="321" t="s">
        <v>557</v>
      </c>
      <c r="O57" s="316">
        <v>44771</v>
      </c>
      <c r="P57" s="268"/>
      <c r="Q57" s="268"/>
      <c r="R57" s="269" t="s">
        <v>832</v>
      </c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334"/>
      <c r="AJ57" s="335"/>
      <c r="AK57" s="349"/>
      <c r="AL57" s="349"/>
    </row>
    <row r="58" spans="1:38" s="350" customFormat="1" ht="15" customHeight="1">
      <c r="A58" s="415">
        <v>22</v>
      </c>
      <c r="B58" s="382">
        <v>44764</v>
      </c>
      <c r="C58" s="416"/>
      <c r="D58" s="417" t="s">
        <v>467</v>
      </c>
      <c r="E58" s="418" t="s">
        <v>559</v>
      </c>
      <c r="F58" s="418">
        <v>1018</v>
      </c>
      <c r="G58" s="418">
        <v>975</v>
      </c>
      <c r="H58" s="418">
        <v>975</v>
      </c>
      <c r="I58" s="418" t="s">
        <v>1048</v>
      </c>
      <c r="J58" s="386" t="s">
        <v>1069</v>
      </c>
      <c r="K58" s="386">
        <f t="shared" ref="K58:K59" si="63">H58-F58</f>
        <v>-43</v>
      </c>
      <c r="L58" s="387">
        <f>(F58*-0.7)/100</f>
        <v>-7.1259999999999994</v>
      </c>
      <c r="M58" s="388">
        <f t="shared" ref="M58:M59" si="64">(K58+L58)/F58</f>
        <v>-4.9239685658153239E-2</v>
      </c>
      <c r="N58" s="386" t="s">
        <v>569</v>
      </c>
      <c r="O58" s="389">
        <v>44769</v>
      </c>
      <c r="P58" s="268"/>
      <c r="Q58" s="268"/>
      <c r="R58" s="269" t="s">
        <v>558</v>
      </c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334"/>
      <c r="AJ58" s="335"/>
      <c r="AK58" s="349"/>
      <c r="AL58" s="349"/>
    </row>
    <row r="59" spans="1:38" s="350" customFormat="1" ht="15" customHeight="1">
      <c r="A59" s="341">
        <v>23</v>
      </c>
      <c r="B59" s="351">
        <v>44764</v>
      </c>
      <c r="C59" s="342"/>
      <c r="D59" s="343" t="s">
        <v>325</v>
      </c>
      <c r="E59" s="344" t="s">
        <v>559</v>
      </c>
      <c r="F59" s="344">
        <v>790</v>
      </c>
      <c r="G59" s="344">
        <v>766</v>
      </c>
      <c r="H59" s="344">
        <v>812.5</v>
      </c>
      <c r="I59" s="344" t="s">
        <v>1049</v>
      </c>
      <c r="J59" s="321" t="s">
        <v>924</v>
      </c>
      <c r="K59" s="321">
        <f t="shared" si="63"/>
        <v>22.5</v>
      </c>
      <c r="L59" s="355">
        <f>(F59*-0.7)/100</f>
        <v>-5.53</v>
      </c>
      <c r="M59" s="356">
        <f t="shared" si="64"/>
        <v>2.1481012658227848E-2</v>
      </c>
      <c r="N59" s="321" t="s">
        <v>557</v>
      </c>
      <c r="O59" s="316">
        <v>44771</v>
      </c>
      <c r="P59" s="268"/>
      <c r="Q59" s="268"/>
      <c r="R59" s="269" t="s">
        <v>832</v>
      </c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334"/>
      <c r="AJ59" s="335"/>
      <c r="AK59" s="349"/>
      <c r="AL59" s="349"/>
    </row>
    <row r="60" spans="1:38" s="350" customFormat="1" ht="15" customHeight="1">
      <c r="A60" s="341">
        <v>24</v>
      </c>
      <c r="B60" s="351">
        <v>44767</v>
      </c>
      <c r="C60" s="342"/>
      <c r="D60" s="343" t="s">
        <v>295</v>
      </c>
      <c r="E60" s="344" t="s">
        <v>559</v>
      </c>
      <c r="F60" s="344">
        <v>252</v>
      </c>
      <c r="G60" s="344">
        <v>244</v>
      </c>
      <c r="H60" s="344">
        <v>260.5</v>
      </c>
      <c r="I60" s="344" t="s">
        <v>1056</v>
      </c>
      <c r="J60" s="321" t="s">
        <v>1057</v>
      </c>
      <c r="K60" s="321">
        <f t="shared" ref="K60:K62" si="65">H60-F60</f>
        <v>8.5</v>
      </c>
      <c r="L60" s="355">
        <f>(F60*-0.07)/100</f>
        <v>-0.1764</v>
      </c>
      <c r="M60" s="356">
        <f t="shared" ref="M60:M62" si="66">(K60+L60)/F60</f>
        <v>3.3030158730158736E-2</v>
      </c>
      <c r="N60" s="321" t="s">
        <v>557</v>
      </c>
      <c r="O60" s="345">
        <v>44767</v>
      </c>
      <c r="P60" s="268"/>
      <c r="Q60" s="268"/>
      <c r="R60" s="269" t="s">
        <v>558</v>
      </c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334"/>
      <c r="AJ60" s="335"/>
      <c r="AK60" s="349"/>
      <c r="AL60" s="349"/>
    </row>
    <row r="61" spans="1:38" s="350" customFormat="1" ht="15" customHeight="1">
      <c r="A61" s="341">
        <v>25</v>
      </c>
      <c r="B61" s="351">
        <v>44768</v>
      </c>
      <c r="C61" s="342"/>
      <c r="D61" s="343" t="s">
        <v>341</v>
      </c>
      <c r="E61" s="344" t="s">
        <v>559</v>
      </c>
      <c r="F61" s="344">
        <v>185.5</v>
      </c>
      <c r="G61" s="344">
        <v>178</v>
      </c>
      <c r="H61" s="344">
        <v>193.5</v>
      </c>
      <c r="I61" s="344" t="s">
        <v>1065</v>
      </c>
      <c r="J61" s="321" t="s">
        <v>935</v>
      </c>
      <c r="K61" s="321">
        <f t="shared" si="65"/>
        <v>8</v>
      </c>
      <c r="L61" s="355">
        <f>(F61*-0.07)/100</f>
        <v>-0.12985000000000002</v>
      </c>
      <c r="M61" s="356">
        <f t="shared" si="66"/>
        <v>4.2426684636118595E-2</v>
      </c>
      <c r="N61" s="321" t="s">
        <v>557</v>
      </c>
      <c r="O61" s="345">
        <v>44768</v>
      </c>
      <c r="P61" s="268"/>
      <c r="Q61" s="268"/>
      <c r="R61" s="269" t="s">
        <v>832</v>
      </c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334"/>
      <c r="AJ61" s="335"/>
      <c r="AK61" s="349"/>
      <c r="AL61" s="349"/>
    </row>
    <row r="62" spans="1:38" s="350" customFormat="1" ht="15" customHeight="1">
      <c r="A62" s="415">
        <v>26</v>
      </c>
      <c r="B62" s="382">
        <v>44768</v>
      </c>
      <c r="C62" s="416"/>
      <c r="D62" s="417" t="s">
        <v>404</v>
      </c>
      <c r="E62" s="418" t="s">
        <v>559</v>
      </c>
      <c r="F62" s="418">
        <v>453.5</v>
      </c>
      <c r="G62" s="418">
        <v>439</v>
      </c>
      <c r="H62" s="418">
        <v>439</v>
      </c>
      <c r="I62" s="418" t="s">
        <v>1066</v>
      </c>
      <c r="J62" s="386" t="s">
        <v>1079</v>
      </c>
      <c r="K62" s="386">
        <f t="shared" si="65"/>
        <v>-14.5</v>
      </c>
      <c r="L62" s="387">
        <f>(F62*-0.7)/100</f>
        <v>-3.1745000000000001</v>
      </c>
      <c r="M62" s="388">
        <f t="shared" si="66"/>
        <v>-3.8973539140022058E-2</v>
      </c>
      <c r="N62" s="386" t="s">
        <v>569</v>
      </c>
      <c r="O62" s="389">
        <v>44770</v>
      </c>
      <c r="P62" s="268"/>
      <c r="Q62" s="268"/>
      <c r="R62" s="269" t="s">
        <v>558</v>
      </c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334"/>
      <c r="AJ62" s="335"/>
      <c r="AK62" s="349"/>
      <c r="AL62" s="349"/>
    </row>
    <row r="63" spans="1:38" s="350" customFormat="1" ht="15" customHeight="1">
      <c r="A63" s="341">
        <v>27</v>
      </c>
      <c r="B63" s="351">
        <v>44768</v>
      </c>
      <c r="C63" s="342"/>
      <c r="D63" s="343" t="s">
        <v>314</v>
      </c>
      <c r="E63" s="344" t="s">
        <v>559</v>
      </c>
      <c r="F63" s="344">
        <v>959</v>
      </c>
      <c r="G63" s="344">
        <v>930</v>
      </c>
      <c r="H63" s="344">
        <v>982</v>
      </c>
      <c r="I63" s="344" t="s">
        <v>1044</v>
      </c>
      <c r="J63" s="321" t="s">
        <v>1067</v>
      </c>
      <c r="K63" s="321">
        <f t="shared" ref="K63" si="67">H63-F63</f>
        <v>23</v>
      </c>
      <c r="L63" s="355">
        <f>(F63*-0.07)/100</f>
        <v>-0.67130000000000012</v>
      </c>
      <c r="M63" s="356">
        <f t="shared" ref="M63" si="68">(K63+L63)/F63</f>
        <v>2.3283315954118877E-2</v>
      </c>
      <c r="N63" s="321" t="s">
        <v>557</v>
      </c>
      <c r="O63" s="345">
        <v>44768</v>
      </c>
      <c r="P63" s="268"/>
      <c r="Q63" s="268"/>
      <c r="R63" s="269" t="s">
        <v>558</v>
      </c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334"/>
      <c r="AJ63" s="335"/>
      <c r="AK63" s="349"/>
      <c r="AL63" s="349"/>
    </row>
    <row r="64" spans="1:38" s="350" customFormat="1" ht="15" customHeight="1">
      <c r="A64" s="456">
        <v>28</v>
      </c>
      <c r="B64" s="351">
        <v>44771</v>
      </c>
      <c r="C64" s="457"/>
      <c r="D64" s="458" t="s">
        <v>870</v>
      </c>
      <c r="E64" s="459" t="s">
        <v>559</v>
      </c>
      <c r="F64" s="459">
        <v>323.5</v>
      </c>
      <c r="G64" s="459">
        <v>313</v>
      </c>
      <c r="H64" s="459">
        <v>329.5</v>
      </c>
      <c r="I64" s="459" t="s">
        <v>1130</v>
      </c>
      <c r="J64" s="321" t="s">
        <v>932</v>
      </c>
      <c r="K64" s="321">
        <f t="shared" ref="K64" si="69">H64-F64</f>
        <v>6</v>
      </c>
      <c r="L64" s="355">
        <f>(F64*-0.07)/100</f>
        <v>-0.22645000000000004</v>
      </c>
      <c r="M64" s="356">
        <f t="shared" ref="M64" si="70">(K64+L64)/F64</f>
        <v>1.7847140649149922E-2</v>
      </c>
      <c r="N64" s="321" t="s">
        <v>557</v>
      </c>
      <c r="O64" s="316">
        <v>44771</v>
      </c>
      <c r="P64" s="268"/>
      <c r="Q64" s="268"/>
      <c r="R64" s="269" t="s">
        <v>832</v>
      </c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228"/>
      <c r="AI64" s="334"/>
      <c r="AJ64" s="335"/>
      <c r="AK64" s="349"/>
      <c r="AL64" s="349"/>
    </row>
    <row r="65" spans="1:38" s="350" customFormat="1" ht="15" customHeight="1">
      <c r="A65" s="325">
        <v>29</v>
      </c>
      <c r="B65" s="346">
        <v>44771</v>
      </c>
      <c r="C65" s="327"/>
      <c r="D65" s="328" t="s">
        <v>270</v>
      </c>
      <c r="E65" s="329" t="s">
        <v>559</v>
      </c>
      <c r="F65" s="329" t="s">
        <v>1131</v>
      </c>
      <c r="G65" s="329">
        <v>2240</v>
      </c>
      <c r="H65" s="329"/>
      <c r="I65" s="329" t="s">
        <v>1132</v>
      </c>
      <c r="J65" s="264" t="s">
        <v>560</v>
      </c>
      <c r="K65" s="264"/>
      <c r="L65" s="265"/>
      <c r="M65" s="266"/>
      <c r="N65" s="264"/>
      <c r="O65" s="287"/>
      <c r="P65" s="268"/>
      <c r="Q65" s="268"/>
      <c r="R65" s="269" t="s">
        <v>558</v>
      </c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334"/>
      <c r="AJ65" s="335"/>
      <c r="AK65" s="349"/>
      <c r="AL65" s="349"/>
    </row>
    <row r="66" spans="1:38" s="350" customFormat="1" ht="15" customHeight="1">
      <c r="A66" s="341">
        <v>30</v>
      </c>
      <c r="B66" s="351">
        <v>44771</v>
      </c>
      <c r="C66" s="342"/>
      <c r="D66" s="343" t="s">
        <v>136</v>
      </c>
      <c r="E66" s="344" t="s">
        <v>559</v>
      </c>
      <c r="F66" s="344">
        <v>622</v>
      </c>
      <c r="G66" s="344">
        <v>600</v>
      </c>
      <c r="H66" s="344">
        <v>636</v>
      </c>
      <c r="I66" s="344" t="s">
        <v>1133</v>
      </c>
      <c r="J66" s="321" t="s">
        <v>1134</v>
      </c>
      <c r="K66" s="321">
        <f t="shared" ref="K66" si="71">H66-F66</f>
        <v>14</v>
      </c>
      <c r="L66" s="355">
        <f>(F66*-0.07)/100</f>
        <v>-0.43540000000000006</v>
      </c>
      <c r="M66" s="356">
        <f t="shared" ref="M66" si="72">(K66+L66)/F66</f>
        <v>2.1808038585209005E-2</v>
      </c>
      <c r="N66" s="321" t="s">
        <v>557</v>
      </c>
      <c r="O66" s="316">
        <v>44771</v>
      </c>
      <c r="P66" s="268"/>
      <c r="Q66" s="268"/>
      <c r="R66" s="269" t="s">
        <v>558</v>
      </c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334"/>
      <c r="AJ66" s="335"/>
      <c r="AK66" s="349"/>
      <c r="AL66" s="349"/>
    </row>
    <row r="67" spans="1:38" s="336" customFormat="1" ht="15" customHeight="1">
      <c r="A67" s="325"/>
      <c r="B67" s="326"/>
      <c r="C67" s="327"/>
      <c r="D67" s="328"/>
      <c r="E67" s="329"/>
      <c r="F67" s="329"/>
      <c r="G67" s="329"/>
      <c r="H67" s="329"/>
      <c r="I67" s="329"/>
      <c r="J67" s="264"/>
      <c r="K67" s="264"/>
      <c r="L67" s="265"/>
      <c r="M67" s="266"/>
      <c r="N67" s="264"/>
      <c r="O67" s="287"/>
      <c r="P67" s="268"/>
      <c r="Q67" s="268"/>
      <c r="R67" s="269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334"/>
      <c r="AJ67" s="335"/>
      <c r="AK67" s="335"/>
      <c r="AL67" s="335"/>
    </row>
    <row r="68" spans="1:38" ht="15" customHeight="1">
      <c r="A68" s="271"/>
      <c r="B68" s="272"/>
      <c r="C68" s="273"/>
      <c r="D68" s="274"/>
      <c r="E68" s="275"/>
      <c r="F68" s="275"/>
      <c r="G68" s="275"/>
      <c r="H68" s="275"/>
      <c r="I68" s="275"/>
      <c r="J68" s="276"/>
      <c r="K68" s="276"/>
      <c r="L68" s="277"/>
      <c r="M68" s="278"/>
      <c r="N68" s="276"/>
      <c r="O68" s="279"/>
      <c r="P68" s="268"/>
      <c r="Q68" s="268"/>
      <c r="R68" s="269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1"/>
      <c r="AI68" s="1"/>
      <c r="AJ68" s="1"/>
      <c r="AK68" s="1"/>
      <c r="AL68" s="1"/>
    </row>
    <row r="69" spans="1:38" ht="44.25" customHeight="1">
      <c r="A69" s="112" t="s">
        <v>561</v>
      </c>
      <c r="B69" s="135"/>
      <c r="C69" s="135"/>
      <c r="D69" s="1"/>
      <c r="E69" s="6"/>
      <c r="F69" s="6"/>
      <c r="G69" s="6"/>
      <c r="H69" s="6" t="s">
        <v>573</v>
      </c>
      <c r="I69" s="6"/>
      <c r="J69" s="6"/>
      <c r="K69" s="108"/>
      <c r="L69" s="137"/>
      <c r="M69" s="108"/>
      <c r="N69" s="109"/>
      <c r="O69" s="108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263"/>
      <c r="AD69" s="263"/>
      <c r="AE69" s="263"/>
      <c r="AF69" s="263"/>
      <c r="AG69" s="263"/>
      <c r="AH69" s="263"/>
    </row>
    <row r="70" spans="1:38" ht="12.75" customHeight="1">
      <c r="A70" s="119" t="s">
        <v>562</v>
      </c>
      <c r="B70" s="112"/>
      <c r="C70" s="112"/>
      <c r="D70" s="112"/>
      <c r="E70" s="41"/>
      <c r="F70" s="120" t="s">
        <v>563</v>
      </c>
      <c r="G70" s="56"/>
      <c r="H70" s="41"/>
      <c r="I70" s="56"/>
      <c r="J70" s="6"/>
      <c r="K70" s="138"/>
      <c r="L70" s="139"/>
      <c r="M70" s="6"/>
      <c r="N70" s="102"/>
      <c r="O70" s="140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4.25" customHeight="1">
      <c r="A71" s="119"/>
      <c r="B71" s="112"/>
      <c r="C71" s="112"/>
      <c r="D71" s="112"/>
      <c r="E71" s="6"/>
      <c r="F71" s="120" t="s">
        <v>565</v>
      </c>
      <c r="G71" s="56"/>
      <c r="H71" s="41"/>
      <c r="I71" s="56"/>
      <c r="J71" s="6"/>
      <c r="K71" s="138"/>
      <c r="L71" s="139"/>
      <c r="M71" s="6"/>
      <c r="N71" s="102"/>
      <c r="O71" s="140"/>
      <c r="P71" s="4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4.25" customHeight="1">
      <c r="A72" s="112"/>
      <c r="B72" s="112"/>
      <c r="C72" s="112"/>
      <c r="D72" s="112"/>
      <c r="E72" s="6"/>
      <c r="F72" s="6"/>
      <c r="G72" s="6"/>
      <c r="H72" s="6"/>
      <c r="I72" s="6"/>
      <c r="J72" s="125"/>
      <c r="K72" s="122"/>
      <c r="L72" s="123"/>
      <c r="M72" s="6"/>
      <c r="N72" s="126"/>
      <c r="O72" s="1"/>
      <c r="P72" s="41"/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12.75" customHeight="1">
      <c r="A73" s="141" t="s">
        <v>574</v>
      </c>
      <c r="B73" s="141"/>
      <c r="C73" s="141"/>
      <c r="D73" s="141"/>
      <c r="E73" s="6"/>
      <c r="F73" s="6"/>
      <c r="G73" s="6"/>
      <c r="H73" s="6"/>
      <c r="I73" s="6"/>
      <c r="J73" s="6"/>
      <c r="K73" s="6"/>
      <c r="L73" s="6"/>
      <c r="M73" s="6"/>
      <c r="N73" s="6"/>
      <c r="O73" s="21"/>
      <c r="Q73" s="41"/>
      <c r="R73" s="6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38.25" customHeight="1">
      <c r="A74" s="96" t="s">
        <v>16</v>
      </c>
      <c r="B74" s="96" t="s">
        <v>534</v>
      </c>
      <c r="C74" s="96"/>
      <c r="D74" s="97" t="s">
        <v>545</v>
      </c>
      <c r="E74" s="96" t="s">
        <v>546</v>
      </c>
      <c r="F74" s="96" t="s">
        <v>547</v>
      </c>
      <c r="G74" s="96" t="s">
        <v>567</v>
      </c>
      <c r="H74" s="96" t="s">
        <v>549</v>
      </c>
      <c r="I74" s="96" t="s">
        <v>550</v>
      </c>
      <c r="J74" s="95" t="s">
        <v>551</v>
      </c>
      <c r="K74" s="142" t="s">
        <v>575</v>
      </c>
      <c r="L74" s="98" t="s">
        <v>553</v>
      </c>
      <c r="M74" s="142" t="s">
        <v>576</v>
      </c>
      <c r="N74" s="96" t="s">
        <v>577</v>
      </c>
      <c r="O74" s="95" t="s">
        <v>555</v>
      </c>
      <c r="P74" s="97" t="s">
        <v>556</v>
      </c>
      <c r="Q74" s="41"/>
      <c r="R74" s="6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s="229" customFormat="1" ht="13.15" customHeight="1">
      <c r="A75" s="317">
        <v>1</v>
      </c>
      <c r="B75" s="316">
        <v>44739</v>
      </c>
      <c r="C75" s="318"/>
      <c r="D75" s="319" t="s">
        <v>846</v>
      </c>
      <c r="E75" s="317" t="s">
        <v>559</v>
      </c>
      <c r="F75" s="317">
        <v>2140</v>
      </c>
      <c r="G75" s="317">
        <v>2090</v>
      </c>
      <c r="H75" s="320">
        <v>2170</v>
      </c>
      <c r="I75" s="320" t="s">
        <v>847</v>
      </c>
      <c r="J75" s="321" t="s">
        <v>572</v>
      </c>
      <c r="K75" s="320">
        <f t="shared" ref="K75" si="73">H75-F75</f>
        <v>30</v>
      </c>
      <c r="L75" s="322">
        <f t="shared" ref="L75" si="74">(H75*N75)*0.07%</f>
        <v>379.75000000000006</v>
      </c>
      <c r="M75" s="323">
        <f t="shared" ref="M75" si="75">(K75*N75)-L75</f>
        <v>7120.25</v>
      </c>
      <c r="N75" s="320">
        <v>250</v>
      </c>
      <c r="O75" s="321" t="s">
        <v>557</v>
      </c>
      <c r="P75" s="316">
        <v>44743</v>
      </c>
      <c r="Q75" s="231"/>
      <c r="R75" s="235" t="s">
        <v>558</v>
      </c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75"/>
      <c r="AG75" s="272"/>
      <c r="AH75" s="231"/>
      <c r="AI75" s="231"/>
      <c r="AJ75" s="275"/>
      <c r="AK75" s="275"/>
      <c r="AL75" s="275"/>
    </row>
    <row r="76" spans="1:38" s="229" customFormat="1" ht="13.15" customHeight="1">
      <c r="A76" s="317">
        <v>2</v>
      </c>
      <c r="B76" s="316">
        <v>44742</v>
      </c>
      <c r="C76" s="319"/>
      <c r="D76" s="319" t="s">
        <v>882</v>
      </c>
      <c r="E76" s="317" t="s">
        <v>559</v>
      </c>
      <c r="F76" s="317">
        <v>3720</v>
      </c>
      <c r="G76" s="317">
        <v>3620</v>
      </c>
      <c r="H76" s="320">
        <v>3780</v>
      </c>
      <c r="I76" s="320" t="s">
        <v>883</v>
      </c>
      <c r="J76" s="321" t="s">
        <v>765</v>
      </c>
      <c r="K76" s="320">
        <f t="shared" ref="K76" si="76">H76-F76</f>
        <v>60</v>
      </c>
      <c r="L76" s="322">
        <f t="shared" ref="L76" si="77">(H76*N76)*0.07%</f>
        <v>463.05000000000007</v>
      </c>
      <c r="M76" s="323">
        <f t="shared" ref="M76" si="78">(K76*N76)-L76</f>
        <v>10036.950000000001</v>
      </c>
      <c r="N76" s="320">
        <v>175</v>
      </c>
      <c r="O76" s="321" t="s">
        <v>557</v>
      </c>
      <c r="P76" s="316">
        <v>44746</v>
      </c>
      <c r="Q76" s="231"/>
      <c r="R76" s="235" t="s">
        <v>832</v>
      </c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75"/>
      <c r="AG76" s="272"/>
      <c r="AH76" s="231"/>
      <c r="AI76" s="231"/>
      <c r="AJ76" s="275"/>
      <c r="AK76" s="275"/>
      <c r="AL76" s="275"/>
    </row>
    <row r="77" spans="1:38" s="229" customFormat="1" ht="13.15" customHeight="1">
      <c r="A77" s="317">
        <v>3</v>
      </c>
      <c r="B77" s="316">
        <v>44742</v>
      </c>
      <c r="C77" s="319"/>
      <c r="D77" s="319" t="s">
        <v>842</v>
      </c>
      <c r="E77" s="317" t="s">
        <v>559</v>
      </c>
      <c r="F77" s="317">
        <v>1488</v>
      </c>
      <c r="G77" s="317">
        <v>1450</v>
      </c>
      <c r="H77" s="320">
        <v>1512</v>
      </c>
      <c r="I77" s="320" t="s">
        <v>884</v>
      </c>
      <c r="J77" s="321" t="s">
        <v>892</v>
      </c>
      <c r="K77" s="320">
        <f t="shared" ref="K77:K78" si="79">H77-F77</f>
        <v>24</v>
      </c>
      <c r="L77" s="322">
        <f t="shared" ref="L77:L78" si="80">(H77*N77)*0.07%</f>
        <v>370.44000000000005</v>
      </c>
      <c r="M77" s="323">
        <f t="shared" ref="M77:M78" si="81">(K77*N77)-L77</f>
        <v>8029.5599999999995</v>
      </c>
      <c r="N77" s="320">
        <v>350</v>
      </c>
      <c r="O77" s="321" t="s">
        <v>557</v>
      </c>
      <c r="P77" s="316">
        <v>44743</v>
      </c>
      <c r="Q77" s="231"/>
      <c r="R77" s="235" t="s">
        <v>558</v>
      </c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75"/>
      <c r="AG77" s="272"/>
      <c r="AH77" s="231"/>
      <c r="AI77" s="231"/>
      <c r="AJ77" s="275"/>
      <c r="AK77" s="275"/>
      <c r="AL77" s="275"/>
    </row>
    <row r="78" spans="1:38" s="229" customFormat="1" ht="13.15" customHeight="1">
      <c r="A78" s="317">
        <v>4</v>
      </c>
      <c r="B78" s="316">
        <v>44743</v>
      </c>
      <c r="C78" s="319"/>
      <c r="D78" s="319" t="s">
        <v>902</v>
      </c>
      <c r="E78" s="317" t="s">
        <v>559</v>
      </c>
      <c r="F78" s="317">
        <v>2397.5</v>
      </c>
      <c r="G78" s="317">
        <v>2355</v>
      </c>
      <c r="H78" s="320">
        <v>2437.5</v>
      </c>
      <c r="I78" s="320" t="s">
        <v>889</v>
      </c>
      <c r="J78" s="321" t="s">
        <v>600</v>
      </c>
      <c r="K78" s="320">
        <f t="shared" si="79"/>
        <v>40</v>
      </c>
      <c r="L78" s="322">
        <f t="shared" si="80"/>
        <v>469.21875000000006</v>
      </c>
      <c r="M78" s="323">
        <f t="shared" si="81"/>
        <v>10530.78125</v>
      </c>
      <c r="N78" s="320">
        <v>275</v>
      </c>
      <c r="O78" s="321" t="s">
        <v>557</v>
      </c>
      <c r="P78" s="316">
        <v>44746</v>
      </c>
      <c r="Q78" s="231"/>
      <c r="R78" s="235" t="s">
        <v>832</v>
      </c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75"/>
      <c r="AG78" s="272"/>
      <c r="AH78" s="231"/>
      <c r="AI78" s="231"/>
      <c r="AJ78" s="275"/>
      <c r="AK78" s="275"/>
      <c r="AL78" s="275"/>
    </row>
    <row r="79" spans="1:38" s="229" customFormat="1" ht="13.15" customHeight="1">
      <c r="A79" s="317">
        <v>5</v>
      </c>
      <c r="B79" s="316">
        <v>44747</v>
      </c>
      <c r="C79" s="319"/>
      <c r="D79" s="319" t="s">
        <v>912</v>
      </c>
      <c r="E79" s="317" t="s">
        <v>559</v>
      </c>
      <c r="F79" s="317">
        <v>653</v>
      </c>
      <c r="G79" s="317">
        <v>642</v>
      </c>
      <c r="H79" s="320">
        <v>663.5</v>
      </c>
      <c r="I79" s="320" t="s">
        <v>913</v>
      </c>
      <c r="J79" s="321" t="s">
        <v>923</v>
      </c>
      <c r="K79" s="320">
        <f t="shared" ref="K79:K81" si="82">H79-F79</f>
        <v>10.5</v>
      </c>
      <c r="L79" s="322">
        <f t="shared" ref="L79:L81" si="83">(H79*N79)*0.07%</f>
        <v>557.34</v>
      </c>
      <c r="M79" s="323">
        <f t="shared" ref="M79:M81" si="84">(K79*N79)-L79</f>
        <v>12042.66</v>
      </c>
      <c r="N79" s="320">
        <v>1200</v>
      </c>
      <c r="O79" s="321" t="s">
        <v>557</v>
      </c>
      <c r="P79" s="316">
        <v>44749</v>
      </c>
      <c r="Q79" s="231"/>
      <c r="R79" s="235" t="s">
        <v>558</v>
      </c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75"/>
      <c r="AG79" s="272"/>
      <c r="AH79" s="231"/>
      <c r="AI79" s="231"/>
      <c r="AJ79" s="275"/>
      <c r="AK79" s="275"/>
      <c r="AL79" s="275"/>
    </row>
    <row r="80" spans="1:38" s="229" customFormat="1" ht="13.15" customHeight="1">
      <c r="A80" s="317">
        <v>6</v>
      </c>
      <c r="B80" s="316">
        <v>44748</v>
      </c>
      <c r="C80" s="319"/>
      <c r="D80" s="319" t="s">
        <v>917</v>
      </c>
      <c r="E80" s="317" t="s">
        <v>559</v>
      </c>
      <c r="F80" s="317">
        <v>1361.5</v>
      </c>
      <c r="G80" s="317">
        <v>1335</v>
      </c>
      <c r="H80" s="320">
        <v>1384</v>
      </c>
      <c r="I80" s="320" t="s">
        <v>919</v>
      </c>
      <c r="J80" s="321" t="s">
        <v>924</v>
      </c>
      <c r="K80" s="320">
        <f t="shared" si="82"/>
        <v>22.5</v>
      </c>
      <c r="L80" s="322">
        <f t="shared" si="83"/>
        <v>460.18000000000006</v>
      </c>
      <c r="M80" s="323">
        <f t="shared" si="84"/>
        <v>10227.32</v>
      </c>
      <c r="N80" s="320">
        <v>475</v>
      </c>
      <c r="O80" s="321" t="s">
        <v>557</v>
      </c>
      <c r="P80" s="316">
        <v>44749</v>
      </c>
      <c r="Q80" s="231"/>
      <c r="R80" s="235" t="s">
        <v>832</v>
      </c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75"/>
      <c r="AG80" s="272"/>
      <c r="AH80" s="231"/>
      <c r="AI80" s="231"/>
      <c r="AJ80" s="275"/>
      <c r="AK80" s="275"/>
      <c r="AL80" s="275"/>
    </row>
    <row r="81" spans="1:38" s="229" customFormat="1" ht="13.15" customHeight="1">
      <c r="A81" s="317">
        <v>7</v>
      </c>
      <c r="B81" s="316">
        <v>44748</v>
      </c>
      <c r="C81" s="319"/>
      <c r="D81" s="319" t="s">
        <v>920</v>
      </c>
      <c r="E81" s="317" t="s">
        <v>559</v>
      </c>
      <c r="F81" s="317">
        <v>576</v>
      </c>
      <c r="G81" s="317">
        <v>562</v>
      </c>
      <c r="H81" s="320">
        <v>587</v>
      </c>
      <c r="I81" s="320" t="s">
        <v>921</v>
      </c>
      <c r="J81" s="321" t="s">
        <v>925</v>
      </c>
      <c r="K81" s="320">
        <f t="shared" si="82"/>
        <v>11</v>
      </c>
      <c r="L81" s="322">
        <f t="shared" si="83"/>
        <v>359.53750000000008</v>
      </c>
      <c r="M81" s="323">
        <f t="shared" si="84"/>
        <v>9265.4624999999996</v>
      </c>
      <c r="N81" s="320">
        <v>875</v>
      </c>
      <c r="O81" s="321" t="s">
        <v>557</v>
      </c>
      <c r="P81" s="316">
        <v>44749</v>
      </c>
      <c r="Q81" s="231"/>
      <c r="R81" s="235" t="s">
        <v>558</v>
      </c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75"/>
      <c r="AG81" s="272"/>
      <c r="AH81" s="231"/>
      <c r="AI81" s="231"/>
      <c r="AJ81" s="275"/>
      <c r="AK81" s="275"/>
      <c r="AL81" s="275"/>
    </row>
    <row r="82" spans="1:38" s="229" customFormat="1" ht="13.15" customHeight="1">
      <c r="A82" s="317">
        <v>8</v>
      </c>
      <c r="B82" s="316">
        <v>44749</v>
      </c>
      <c r="C82" s="319"/>
      <c r="D82" s="319" t="s">
        <v>933</v>
      </c>
      <c r="E82" s="317" t="s">
        <v>559</v>
      </c>
      <c r="F82" s="317">
        <v>743.5</v>
      </c>
      <c r="G82" s="317">
        <v>734.5</v>
      </c>
      <c r="H82" s="320">
        <v>751.5</v>
      </c>
      <c r="I82" s="320" t="s">
        <v>926</v>
      </c>
      <c r="J82" s="321" t="s">
        <v>935</v>
      </c>
      <c r="K82" s="320">
        <f t="shared" ref="K82:K84" si="85">H82-F82</f>
        <v>8</v>
      </c>
      <c r="L82" s="322">
        <f t="shared" ref="L82:L84" si="86">(H82*N82)*0.07%</f>
        <v>723.31875000000014</v>
      </c>
      <c r="M82" s="323">
        <f t="shared" ref="M82:M84" si="87">(K82*N82)-L82</f>
        <v>10276.68125</v>
      </c>
      <c r="N82" s="320">
        <v>1375</v>
      </c>
      <c r="O82" s="321" t="s">
        <v>557</v>
      </c>
      <c r="P82" s="316">
        <v>44750</v>
      </c>
      <c r="Q82" s="231"/>
      <c r="R82" s="235" t="s">
        <v>558</v>
      </c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75"/>
      <c r="AG82" s="272"/>
      <c r="AH82" s="231"/>
      <c r="AI82" s="231"/>
      <c r="AJ82" s="275"/>
      <c r="AK82" s="275"/>
      <c r="AL82" s="275"/>
    </row>
    <row r="83" spans="1:38" s="229" customFormat="1" ht="13.15" customHeight="1">
      <c r="A83" s="317">
        <v>9</v>
      </c>
      <c r="B83" s="316">
        <v>44750</v>
      </c>
      <c r="C83" s="319"/>
      <c r="D83" s="319" t="s">
        <v>939</v>
      </c>
      <c r="E83" s="317" t="s">
        <v>559</v>
      </c>
      <c r="F83" s="317">
        <v>2755</v>
      </c>
      <c r="G83" s="317">
        <v>2710</v>
      </c>
      <c r="H83" s="320">
        <v>2797.5</v>
      </c>
      <c r="I83" s="320" t="s">
        <v>940</v>
      </c>
      <c r="J83" s="321" t="s">
        <v>946</v>
      </c>
      <c r="K83" s="320">
        <f t="shared" si="85"/>
        <v>42.5</v>
      </c>
      <c r="L83" s="322">
        <f t="shared" si="86"/>
        <v>489.56250000000006</v>
      </c>
      <c r="M83" s="323">
        <f t="shared" si="87"/>
        <v>10135.4375</v>
      </c>
      <c r="N83" s="320">
        <v>250</v>
      </c>
      <c r="O83" s="321" t="s">
        <v>557</v>
      </c>
      <c r="P83" s="316">
        <v>44753</v>
      </c>
      <c r="Q83" s="231"/>
      <c r="R83" s="235" t="s">
        <v>832</v>
      </c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75"/>
      <c r="AG83" s="272"/>
      <c r="AH83" s="231"/>
      <c r="AI83" s="231"/>
      <c r="AJ83" s="275"/>
      <c r="AK83" s="275"/>
      <c r="AL83" s="275"/>
    </row>
    <row r="84" spans="1:38" s="229" customFormat="1" ht="13.15" customHeight="1">
      <c r="A84" s="317">
        <v>10</v>
      </c>
      <c r="B84" s="351">
        <v>44753</v>
      </c>
      <c r="C84" s="319"/>
      <c r="D84" s="319" t="s">
        <v>846</v>
      </c>
      <c r="E84" s="317" t="s">
        <v>559</v>
      </c>
      <c r="F84" s="317">
        <v>2235</v>
      </c>
      <c r="G84" s="317">
        <v>2190</v>
      </c>
      <c r="H84" s="320">
        <v>2280</v>
      </c>
      <c r="I84" s="320" t="s">
        <v>943</v>
      </c>
      <c r="J84" s="321" t="s">
        <v>965</v>
      </c>
      <c r="K84" s="320">
        <f t="shared" si="85"/>
        <v>45</v>
      </c>
      <c r="L84" s="322">
        <f t="shared" si="86"/>
        <v>399.00000000000006</v>
      </c>
      <c r="M84" s="323">
        <f t="shared" si="87"/>
        <v>10851</v>
      </c>
      <c r="N84" s="320">
        <v>250</v>
      </c>
      <c r="O84" s="321" t="s">
        <v>557</v>
      </c>
      <c r="P84" s="316">
        <v>44755</v>
      </c>
      <c r="Q84" s="231"/>
      <c r="R84" s="235" t="s">
        <v>832</v>
      </c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75"/>
      <c r="AG84" s="272"/>
      <c r="AH84" s="231"/>
      <c r="AI84" s="231"/>
      <c r="AJ84" s="275"/>
      <c r="AK84" s="275"/>
      <c r="AL84" s="275"/>
    </row>
    <row r="85" spans="1:38" s="229" customFormat="1" ht="13.15" customHeight="1">
      <c r="A85" s="317">
        <v>11</v>
      </c>
      <c r="B85" s="351">
        <v>44753</v>
      </c>
      <c r="C85" s="319"/>
      <c r="D85" s="319" t="s">
        <v>944</v>
      </c>
      <c r="E85" s="317" t="s">
        <v>559</v>
      </c>
      <c r="F85" s="317">
        <v>16110</v>
      </c>
      <c r="G85" s="317">
        <v>15970</v>
      </c>
      <c r="H85" s="320">
        <v>16210</v>
      </c>
      <c r="I85" s="320" t="s">
        <v>945</v>
      </c>
      <c r="J85" s="321" t="s">
        <v>821</v>
      </c>
      <c r="K85" s="320">
        <f t="shared" ref="K85" si="88">H85-F85</f>
        <v>100</v>
      </c>
      <c r="L85" s="322">
        <f t="shared" ref="L85" si="89">(H85*N85)*0.07%</f>
        <v>567.35000000000014</v>
      </c>
      <c r="M85" s="323">
        <f t="shared" ref="M85" si="90">(K85*N85)-L85</f>
        <v>4432.6499999999996</v>
      </c>
      <c r="N85" s="320">
        <v>50</v>
      </c>
      <c r="O85" s="321" t="s">
        <v>557</v>
      </c>
      <c r="P85" s="316">
        <v>44753</v>
      </c>
      <c r="Q85" s="231"/>
      <c r="R85" s="235" t="s">
        <v>558</v>
      </c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75"/>
      <c r="AG85" s="272"/>
      <c r="AH85" s="231"/>
      <c r="AI85" s="231"/>
      <c r="AJ85" s="275"/>
      <c r="AK85" s="275"/>
      <c r="AL85" s="275"/>
    </row>
    <row r="86" spans="1:38" s="229" customFormat="1" ht="13.15" customHeight="1">
      <c r="A86" s="419">
        <v>12</v>
      </c>
      <c r="B86" s="382">
        <v>44753</v>
      </c>
      <c r="C86" s="420"/>
      <c r="D86" s="420" t="s">
        <v>949</v>
      </c>
      <c r="E86" s="419" t="s">
        <v>559</v>
      </c>
      <c r="F86" s="419">
        <v>579.5</v>
      </c>
      <c r="G86" s="419">
        <v>569</v>
      </c>
      <c r="H86" s="396">
        <v>569</v>
      </c>
      <c r="I86" s="396" t="s">
        <v>950</v>
      </c>
      <c r="J86" s="395" t="s">
        <v>958</v>
      </c>
      <c r="K86" s="396">
        <f t="shared" ref="K86:K87" si="91">H86-F86</f>
        <v>-10.5</v>
      </c>
      <c r="L86" s="397">
        <f t="shared" ref="L86:L87" si="92">(H86*N86)*0.07%</f>
        <v>537.70500000000004</v>
      </c>
      <c r="M86" s="398">
        <f t="shared" ref="M86:M87" si="93">(K86*N86)-L86</f>
        <v>-14712.705</v>
      </c>
      <c r="N86" s="396">
        <v>1350</v>
      </c>
      <c r="O86" s="395" t="s">
        <v>569</v>
      </c>
      <c r="P86" s="399">
        <v>44754</v>
      </c>
      <c r="Q86" s="231"/>
      <c r="R86" s="235" t="s">
        <v>832</v>
      </c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75"/>
      <c r="AG86" s="272"/>
      <c r="AH86" s="231"/>
      <c r="AI86" s="231"/>
      <c r="AJ86" s="275"/>
      <c r="AK86" s="275"/>
      <c r="AL86" s="275"/>
    </row>
    <row r="87" spans="1:38" s="229" customFormat="1" ht="13.15" customHeight="1">
      <c r="A87" s="421">
        <v>13</v>
      </c>
      <c r="B87" s="422">
        <v>44754</v>
      </c>
      <c r="C87" s="423"/>
      <c r="D87" s="423" t="s">
        <v>955</v>
      </c>
      <c r="E87" s="421" t="s">
        <v>559</v>
      </c>
      <c r="F87" s="421">
        <v>16100</v>
      </c>
      <c r="G87" s="421">
        <v>15970</v>
      </c>
      <c r="H87" s="406">
        <v>16115</v>
      </c>
      <c r="I87" s="406" t="s">
        <v>945</v>
      </c>
      <c r="J87" s="405" t="s">
        <v>964</v>
      </c>
      <c r="K87" s="406">
        <f t="shared" si="91"/>
        <v>15</v>
      </c>
      <c r="L87" s="407">
        <f t="shared" si="92"/>
        <v>564.02500000000009</v>
      </c>
      <c r="M87" s="408">
        <f t="shared" si="93"/>
        <v>185.97499999999991</v>
      </c>
      <c r="N87" s="406">
        <v>50</v>
      </c>
      <c r="O87" s="405" t="s">
        <v>678</v>
      </c>
      <c r="P87" s="409">
        <v>44755</v>
      </c>
      <c r="Q87" s="231"/>
      <c r="R87" s="235" t="s">
        <v>558</v>
      </c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75"/>
      <c r="AG87" s="272"/>
      <c r="AH87" s="231"/>
      <c r="AI87" s="231"/>
      <c r="AJ87" s="275"/>
      <c r="AK87" s="275"/>
      <c r="AL87" s="275"/>
    </row>
    <row r="88" spans="1:38" s="229" customFormat="1" ht="13.15" customHeight="1">
      <c r="A88" s="419">
        <v>14</v>
      </c>
      <c r="B88" s="382">
        <v>44754</v>
      </c>
      <c r="C88" s="420"/>
      <c r="D88" s="420" t="s">
        <v>956</v>
      </c>
      <c r="E88" s="419" t="s">
        <v>559</v>
      </c>
      <c r="F88" s="419">
        <v>645</v>
      </c>
      <c r="G88" s="419">
        <v>632</v>
      </c>
      <c r="H88" s="396">
        <v>632</v>
      </c>
      <c r="I88" s="396" t="s">
        <v>957</v>
      </c>
      <c r="J88" s="395" t="s">
        <v>959</v>
      </c>
      <c r="K88" s="396">
        <f t="shared" ref="K88" si="94">H88-F88</f>
        <v>-13</v>
      </c>
      <c r="L88" s="397">
        <f t="shared" ref="L88:L90" si="95">(H88*N88)*0.07%</f>
        <v>442.40000000000009</v>
      </c>
      <c r="M88" s="398">
        <f t="shared" ref="M88:M90" si="96">(K88*N88)-L88</f>
        <v>-13442.4</v>
      </c>
      <c r="N88" s="396">
        <v>1000</v>
      </c>
      <c r="O88" s="395" t="s">
        <v>569</v>
      </c>
      <c r="P88" s="399">
        <v>44754</v>
      </c>
      <c r="Q88" s="231"/>
      <c r="R88" s="235" t="s">
        <v>832</v>
      </c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75"/>
      <c r="AG88" s="272"/>
      <c r="AH88" s="231"/>
      <c r="AI88" s="231"/>
      <c r="AJ88" s="275"/>
      <c r="AK88" s="275"/>
      <c r="AL88" s="275"/>
    </row>
    <row r="89" spans="1:38" s="229" customFormat="1" ht="13.15" customHeight="1">
      <c r="A89" s="317">
        <v>15</v>
      </c>
      <c r="B89" s="351">
        <v>44755</v>
      </c>
      <c r="C89" s="319"/>
      <c r="D89" s="319" t="s">
        <v>961</v>
      </c>
      <c r="E89" s="317" t="s">
        <v>938</v>
      </c>
      <c r="F89" s="317">
        <v>35330</v>
      </c>
      <c r="G89" s="317">
        <v>35640</v>
      </c>
      <c r="H89" s="320">
        <v>35140</v>
      </c>
      <c r="I89" s="320" t="s">
        <v>962</v>
      </c>
      <c r="J89" s="321" t="s">
        <v>963</v>
      </c>
      <c r="K89" s="320">
        <f>F89-H89</f>
        <v>190</v>
      </c>
      <c r="L89" s="322">
        <f t="shared" si="95"/>
        <v>614.95000000000005</v>
      </c>
      <c r="M89" s="323">
        <f t="shared" si="96"/>
        <v>4135.05</v>
      </c>
      <c r="N89" s="320">
        <v>25</v>
      </c>
      <c r="O89" s="321" t="s">
        <v>557</v>
      </c>
      <c r="P89" s="316">
        <v>44755</v>
      </c>
      <c r="Q89" s="231"/>
      <c r="R89" s="235" t="s">
        <v>558</v>
      </c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75"/>
      <c r="AG89" s="272"/>
      <c r="AH89" s="231"/>
      <c r="AI89" s="231"/>
      <c r="AJ89" s="275"/>
      <c r="AK89" s="275"/>
      <c r="AL89" s="275"/>
    </row>
    <row r="90" spans="1:38" s="229" customFormat="1" ht="13.15" customHeight="1">
      <c r="A90" s="317">
        <v>16</v>
      </c>
      <c r="B90" s="316">
        <v>44756</v>
      </c>
      <c r="C90" s="319"/>
      <c r="D90" s="319" t="s">
        <v>902</v>
      </c>
      <c r="E90" s="317" t="s">
        <v>559</v>
      </c>
      <c r="F90" s="317">
        <v>2647.5</v>
      </c>
      <c r="G90" s="317">
        <v>2600</v>
      </c>
      <c r="H90" s="320">
        <v>2681</v>
      </c>
      <c r="I90" s="320" t="s">
        <v>975</v>
      </c>
      <c r="J90" s="321" t="s">
        <v>989</v>
      </c>
      <c r="K90" s="320">
        <f t="shared" ref="K90" si="97">H90-F90</f>
        <v>33.5</v>
      </c>
      <c r="L90" s="322">
        <f t="shared" si="95"/>
        <v>516.09250000000009</v>
      </c>
      <c r="M90" s="323">
        <f t="shared" si="96"/>
        <v>8696.4074999999993</v>
      </c>
      <c r="N90" s="320">
        <v>275</v>
      </c>
      <c r="O90" s="321" t="s">
        <v>557</v>
      </c>
      <c r="P90" s="316">
        <v>44757</v>
      </c>
      <c r="Q90" s="231"/>
      <c r="R90" s="235" t="s">
        <v>832</v>
      </c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75"/>
      <c r="AG90" s="272"/>
      <c r="AH90" s="231"/>
      <c r="AI90" s="231"/>
      <c r="AJ90" s="275"/>
      <c r="AK90" s="275"/>
      <c r="AL90" s="275"/>
    </row>
    <row r="91" spans="1:38" s="229" customFormat="1" ht="13.15" customHeight="1">
      <c r="A91" s="317">
        <v>17</v>
      </c>
      <c r="B91" s="316">
        <v>44756</v>
      </c>
      <c r="C91" s="319"/>
      <c r="D91" s="319" t="s">
        <v>920</v>
      </c>
      <c r="E91" s="317" t="s">
        <v>559</v>
      </c>
      <c r="F91" s="317">
        <v>579.5</v>
      </c>
      <c r="G91" s="317">
        <v>565</v>
      </c>
      <c r="H91" s="320">
        <v>588.5</v>
      </c>
      <c r="I91" s="320" t="s">
        <v>976</v>
      </c>
      <c r="J91" s="321" t="s">
        <v>764</v>
      </c>
      <c r="K91" s="320">
        <f t="shared" ref="K91:K92" si="98">H91-F91</f>
        <v>9</v>
      </c>
      <c r="L91" s="322">
        <f t="shared" ref="L91:L92" si="99">(H91*N91)*0.07%</f>
        <v>360.45625000000007</v>
      </c>
      <c r="M91" s="323">
        <f t="shared" ref="M91:M92" si="100">(K91*N91)-L91</f>
        <v>7514.5437499999998</v>
      </c>
      <c r="N91" s="320">
        <v>875</v>
      </c>
      <c r="O91" s="321" t="s">
        <v>557</v>
      </c>
      <c r="P91" s="316">
        <v>44757</v>
      </c>
      <c r="Q91" s="231"/>
      <c r="R91" s="235" t="s">
        <v>832</v>
      </c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75"/>
      <c r="AG91" s="272"/>
      <c r="AH91" s="231"/>
      <c r="AI91" s="231"/>
      <c r="AJ91" s="275"/>
      <c r="AK91" s="275"/>
      <c r="AL91" s="275"/>
    </row>
    <row r="92" spans="1:38" s="229" customFormat="1" ht="13.15" customHeight="1">
      <c r="A92" s="317">
        <v>18</v>
      </c>
      <c r="B92" s="316">
        <v>44757</v>
      </c>
      <c r="C92" s="319"/>
      <c r="D92" s="319" t="s">
        <v>980</v>
      </c>
      <c r="E92" s="317" t="s">
        <v>559</v>
      </c>
      <c r="F92" s="317">
        <v>675</v>
      </c>
      <c r="G92" s="317">
        <v>661</v>
      </c>
      <c r="H92" s="320">
        <v>684</v>
      </c>
      <c r="I92" s="320" t="s">
        <v>981</v>
      </c>
      <c r="J92" s="321" t="s">
        <v>988</v>
      </c>
      <c r="K92" s="320">
        <f t="shared" si="98"/>
        <v>9</v>
      </c>
      <c r="L92" s="322">
        <f t="shared" si="99"/>
        <v>478.80000000000007</v>
      </c>
      <c r="M92" s="323">
        <f t="shared" si="100"/>
        <v>8521.2000000000007</v>
      </c>
      <c r="N92" s="320">
        <v>1000</v>
      </c>
      <c r="O92" s="321" t="s">
        <v>557</v>
      </c>
      <c r="P92" s="316">
        <v>44757</v>
      </c>
      <c r="Q92" s="231"/>
      <c r="R92" s="235" t="s">
        <v>832</v>
      </c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75"/>
      <c r="AG92" s="272"/>
      <c r="AH92" s="231"/>
      <c r="AI92" s="231"/>
      <c r="AJ92" s="275"/>
      <c r="AK92" s="275"/>
      <c r="AL92" s="275"/>
    </row>
    <row r="93" spans="1:38" s="229" customFormat="1" ht="13.15" customHeight="1">
      <c r="A93" s="317">
        <v>19</v>
      </c>
      <c r="B93" s="316">
        <v>44757</v>
      </c>
      <c r="C93" s="319"/>
      <c r="D93" s="319" t="s">
        <v>982</v>
      </c>
      <c r="E93" s="317" t="s">
        <v>559</v>
      </c>
      <c r="F93" s="317">
        <v>956</v>
      </c>
      <c r="G93" s="320">
        <v>935</v>
      </c>
      <c r="H93" s="320">
        <v>972</v>
      </c>
      <c r="I93" s="320" t="s">
        <v>983</v>
      </c>
      <c r="J93" s="321" t="s">
        <v>906</v>
      </c>
      <c r="K93" s="320">
        <f t="shared" ref="K93:K95" si="101">H93-F93</f>
        <v>16</v>
      </c>
      <c r="L93" s="322">
        <f t="shared" ref="L93:L95" si="102">(H93*N93)*0.07%</f>
        <v>442.26000000000005</v>
      </c>
      <c r="M93" s="323">
        <f t="shared" ref="M93:M95" si="103">(K93*N93)-L93</f>
        <v>9957.74</v>
      </c>
      <c r="N93" s="320">
        <v>650</v>
      </c>
      <c r="O93" s="321" t="s">
        <v>557</v>
      </c>
      <c r="P93" s="316">
        <v>44760</v>
      </c>
      <c r="Q93" s="231"/>
      <c r="R93" s="235" t="s">
        <v>558</v>
      </c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75"/>
      <c r="AG93" s="272"/>
      <c r="AH93" s="231"/>
      <c r="AI93" s="231"/>
      <c r="AJ93" s="275"/>
      <c r="AK93" s="275"/>
      <c r="AL93" s="275"/>
    </row>
    <row r="94" spans="1:38" s="229" customFormat="1" ht="13.15" customHeight="1">
      <c r="A94" s="317">
        <v>20</v>
      </c>
      <c r="B94" s="316">
        <v>44757</v>
      </c>
      <c r="C94" s="319"/>
      <c r="D94" s="319" t="s">
        <v>984</v>
      </c>
      <c r="E94" s="317" t="s">
        <v>559</v>
      </c>
      <c r="F94" s="317">
        <v>1892.5</v>
      </c>
      <c r="G94" s="317">
        <v>1850</v>
      </c>
      <c r="H94" s="320">
        <v>1923</v>
      </c>
      <c r="I94" s="320" t="s">
        <v>985</v>
      </c>
      <c r="J94" s="321" t="s">
        <v>1001</v>
      </c>
      <c r="K94" s="320">
        <f t="shared" si="101"/>
        <v>30.5</v>
      </c>
      <c r="L94" s="322">
        <f t="shared" si="102"/>
        <v>403.83000000000004</v>
      </c>
      <c r="M94" s="323">
        <f t="shared" si="103"/>
        <v>8746.17</v>
      </c>
      <c r="N94" s="320">
        <v>300</v>
      </c>
      <c r="O94" s="321" t="s">
        <v>557</v>
      </c>
      <c r="P94" s="316">
        <v>44760</v>
      </c>
      <c r="Q94" s="231"/>
      <c r="R94" s="235" t="s">
        <v>832</v>
      </c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75"/>
      <c r="AG94" s="272"/>
      <c r="AH94" s="231"/>
      <c r="AI94" s="231"/>
      <c r="AJ94" s="275"/>
      <c r="AK94" s="275"/>
      <c r="AL94" s="275"/>
    </row>
    <row r="95" spans="1:38" s="229" customFormat="1" ht="13.15" customHeight="1">
      <c r="A95" s="317">
        <v>21</v>
      </c>
      <c r="B95" s="316">
        <v>44757</v>
      </c>
      <c r="C95" s="319"/>
      <c r="D95" s="319" t="s">
        <v>986</v>
      </c>
      <c r="E95" s="317" t="s">
        <v>559</v>
      </c>
      <c r="F95" s="317">
        <v>391.5</v>
      </c>
      <c r="G95" s="317">
        <v>382</v>
      </c>
      <c r="H95" s="320">
        <v>399</v>
      </c>
      <c r="I95" s="320" t="s">
        <v>987</v>
      </c>
      <c r="J95" s="321" t="s">
        <v>1006</v>
      </c>
      <c r="K95" s="320">
        <f t="shared" si="101"/>
        <v>7.5</v>
      </c>
      <c r="L95" s="322">
        <f t="shared" si="102"/>
        <v>418.95000000000005</v>
      </c>
      <c r="M95" s="323">
        <f t="shared" si="103"/>
        <v>10831.05</v>
      </c>
      <c r="N95" s="320">
        <v>1500</v>
      </c>
      <c r="O95" s="321" t="s">
        <v>557</v>
      </c>
      <c r="P95" s="316">
        <v>44761</v>
      </c>
      <c r="Q95" s="231"/>
      <c r="R95" s="235" t="s">
        <v>832</v>
      </c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75"/>
      <c r="AG95" s="272"/>
      <c r="AH95" s="231"/>
      <c r="AI95" s="231"/>
      <c r="AJ95" s="275"/>
      <c r="AK95" s="275"/>
      <c r="AL95" s="275"/>
    </row>
    <row r="96" spans="1:38" s="229" customFormat="1" ht="13.15" customHeight="1">
      <c r="A96" s="419">
        <v>22</v>
      </c>
      <c r="B96" s="399">
        <v>44760</v>
      </c>
      <c r="C96" s="420"/>
      <c r="D96" s="420" t="s">
        <v>995</v>
      </c>
      <c r="E96" s="419" t="s">
        <v>938</v>
      </c>
      <c r="F96" s="419">
        <v>1980</v>
      </c>
      <c r="G96" s="419">
        <v>2030</v>
      </c>
      <c r="H96" s="396">
        <v>2030</v>
      </c>
      <c r="I96" s="396" t="s">
        <v>996</v>
      </c>
      <c r="J96" s="395" t="s">
        <v>1005</v>
      </c>
      <c r="K96" s="396">
        <f>F96-H96</f>
        <v>-50</v>
      </c>
      <c r="L96" s="397">
        <f t="shared" ref="L96" si="104">(H96*N96)*0.07%</f>
        <v>355.25000000000006</v>
      </c>
      <c r="M96" s="398">
        <f t="shared" ref="M96" si="105">(K96*N96)-L96</f>
        <v>-12855.25</v>
      </c>
      <c r="N96" s="396">
        <v>250</v>
      </c>
      <c r="O96" s="395" t="s">
        <v>569</v>
      </c>
      <c r="P96" s="399">
        <v>44761</v>
      </c>
      <c r="Q96" s="231"/>
      <c r="R96" s="235" t="s">
        <v>832</v>
      </c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75"/>
      <c r="AG96" s="272"/>
      <c r="AH96" s="231"/>
      <c r="AI96" s="231"/>
      <c r="AJ96" s="275"/>
      <c r="AK96" s="275"/>
      <c r="AL96" s="275"/>
    </row>
    <row r="97" spans="1:38" s="229" customFormat="1" ht="13.15" customHeight="1">
      <c r="A97" s="317">
        <v>23</v>
      </c>
      <c r="B97" s="316">
        <v>44760</v>
      </c>
      <c r="C97" s="319"/>
      <c r="D97" s="319" t="s">
        <v>980</v>
      </c>
      <c r="E97" s="317" t="s">
        <v>559</v>
      </c>
      <c r="F97" s="317">
        <v>673</v>
      </c>
      <c r="G97" s="317">
        <v>658</v>
      </c>
      <c r="H97" s="320">
        <v>681</v>
      </c>
      <c r="I97" s="320" t="s">
        <v>981</v>
      </c>
      <c r="J97" s="321" t="s">
        <v>935</v>
      </c>
      <c r="K97" s="320">
        <f t="shared" ref="K97" si="106">H97-F97</f>
        <v>8</v>
      </c>
      <c r="L97" s="322">
        <f t="shared" ref="L97" si="107">(H97*N97)*0.07%</f>
        <v>476.70000000000005</v>
      </c>
      <c r="M97" s="323">
        <f t="shared" ref="M97" si="108">(K97*N97)-L97</f>
        <v>7523.3</v>
      </c>
      <c r="N97" s="320">
        <v>1000</v>
      </c>
      <c r="O97" s="321" t="s">
        <v>557</v>
      </c>
      <c r="P97" s="316">
        <v>44761</v>
      </c>
      <c r="Q97" s="231"/>
      <c r="R97" s="235" t="s">
        <v>832</v>
      </c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75"/>
      <c r="AG97" s="272"/>
      <c r="AH97" s="231"/>
      <c r="AI97" s="231"/>
      <c r="AJ97" s="275"/>
      <c r="AK97" s="275"/>
      <c r="AL97" s="275"/>
    </row>
    <row r="98" spans="1:38" s="229" customFormat="1" ht="13.15" customHeight="1">
      <c r="A98" s="317">
        <v>24</v>
      </c>
      <c r="B98" s="316">
        <v>44760</v>
      </c>
      <c r="C98" s="319"/>
      <c r="D98" s="319" t="s">
        <v>997</v>
      </c>
      <c r="E98" s="317" t="s">
        <v>559</v>
      </c>
      <c r="F98" s="317">
        <v>6060</v>
      </c>
      <c r="G98" s="317">
        <v>5950</v>
      </c>
      <c r="H98" s="320">
        <v>6145</v>
      </c>
      <c r="I98" s="320" t="s">
        <v>998</v>
      </c>
      <c r="J98" s="321" t="s">
        <v>1019</v>
      </c>
      <c r="K98" s="320">
        <f t="shared" ref="K98" si="109">H98-F98</f>
        <v>85</v>
      </c>
      <c r="L98" s="322">
        <f t="shared" ref="L98" si="110">(H98*N98)*0.07%</f>
        <v>537.68750000000011</v>
      </c>
      <c r="M98" s="323">
        <f t="shared" ref="M98" si="111">(K98*N98)-L98</f>
        <v>10087.3125</v>
      </c>
      <c r="N98" s="320">
        <v>125</v>
      </c>
      <c r="O98" s="321" t="s">
        <v>557</v>
      </c>
      <c r="P98" s="316">
        <v>44762</v>
      </c>
      <c r="Q98" s="231"/>
      <c r="R98" s="235" t="s">
        <v>558</v>
      </c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75"/>
      <c r="AG98" s="272"/>
      <c r="AH98" s="231"/>
      <c r="AI98" s="231"/>
      <c r="AJ98" s="275"/>
      <c r="AK98" s="275"/>
      <c r="AL98" s="275"/>
    </row>
    <row r="99" spans="1:38" s="229" customFormat="1" ht="13.15" customHeight="1">
      <c r="A99" s="317">
        <v>25</v>
      </c>
      <c r="B99" s="316">
        <v>44760</v>
      </c>
      <c r="C99" s="319"/>
      <c r="D99" s="319" t="s">
        <v>846</v>
      </c>
      <c r="E99" s="317" t="s">
        <v>559</v>
      </c>
      <c r="F99" s="317">
        <v>2280</v>
      </c>
      <c r="G99" s="317">
        <v>2230</v>
      </c>
      <c r="H99" s="320">
        <v>2300</v>
      </c>
      <c r="I99" s="320" t="s">
        <v>999</v>
      </c>
      <c r="J99" s="321" t="s">
        <v>838</v>
      </c>
      <c r="K99" s="320">
        <f t="shared" ref="K99" si="112">H99-F99</f>
        <v>20</v>
      </c>
      <c r="L99" s="322">
        <f t="shared" ref="L99" si="113">(H99*N99)*0.07%</f>
        <v>402.50000000000006</v>
      </c>
      <c r="M99" s="323">
        <f t="shared" ref="M99" si="114">(K99*N99)-L99</f>
        <v>4597.5</v>
      </c>
      <c r="N99" s="320">
        <v>250</v>
      </c>
      <c r="O99" s="321" t="s">
        <v>557</v>
      </c>
      <c r="P99" s="316">
        <v>44762</v>
      </c>
      <c r="Q99" s="231"/>
      <c r="R99" s="235" t="s">
        <v>832</v>
      </c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75"/>
      <c r="AG99" s="272"/>
      <c r="AH99" s="231"/>
      <c r="AI99" s="231"/>
      <c r="AJ99" s="275"/>
      <c r="AK99" s="275"/>
      <c r="AL99" s="275"/>
    </row>
    <row r="100" spans="1:38" s="229" customFormat="1" ht="13.15" customHeight="1">
      <c r="A100" s="317">
        <v>26</v>
      </c>
      <c r="B100" s="316">
        <v>44760</v>
      </c>
      <c r="C100" s="319"/>
      <c r="D100" s="319" t="s">
        <v>1002</v>
      </c>
      <c r="E100" s="317" t="s">
        <v>559</v>
      </c>
      <c r="F100" s="317">
        <v>237.5</v>
      </c>
      <c r="G100" s="317">
        <v>229</v>
      </c>
      <c r="H100" s="320">
        <v>248</v>
      </c>
      <c r="I100" s="320" t="s">
        <v>1000</v>
      </c>
      <c r="J100" s="321" t="s">
        <v>923</v>
      </c>
      <c r="K100" s="320">
        <f t="shared" ref="K100" si="115">H100-F100</f>
        <v>10.5</v>
      </c>
      <c r="L100" s="322">
        <f t="shared" ref="L100" si="116">(H100*N100)*0.07%</f>
        <v>269.08000000000004</v>
      </c>
      <c r="M100" s="323">
        <f t="shared" ref="M100" si="117">(K100*N100)-L100</f>
        <v>16005.92</v>
      </c>
      <c r="N100" s="320">
        <v>1550</v>
      </c>
      <c r="O100" s="321" t="s">
        <v>557</v>
      </c>
      <c r="P100" s="316">
        <v>44762</v>
      </c>
      <c r="Q100" s="231"/>
      <c r="R100" s="235" t="s">
        <v>558</v>
      </c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75"/>
      <c r="AG100" s="272"/>
      <c r="AH100" s="231"/>
      <c r="AI100" s="231"/>
      <c r="AJ100" s="275"/>
      <c r="AK100" s="275"/>
      <c r="AL100" s="275"/>
    </row>
    <row r="101" spans="1:38" s="229" customFormat="1" ht="13.15" customHeight="1">
      <c r="A101" s="419">
        <v>27</v>
      </c>
      <c r="B101" s="399">
        <v>44761</v>
      </c>
      <c r="C101" s="420"/>
      <c r="D101" s="420" t="s">
        <v>1007</v>
      </c>
      <c r="E101" s="419" t="s">
        <v>559</v>
      </c>
      <c r="F101" s="419">
        <v>1217</v>
      </c>
      <c r="G101" s="419">
        <v>1200</v>
      </c>
      <c r="H101" s="396">
        <v>1201</v>
      </c>
      <c r="I101" s="396" t="s">
        <v>1008</v>
      </c>
      <c r="J101" s="395" t="s">
        <v>1024</v>
      </c>
      <c r="K101" s="396">
        <f t="shared" ref="K101" si="118">H101-F101</f>
        <v>-16</v>
      </c>
      <c r="L101" s="397">
        <f t="shared" ref="L101:L105" si="119">(H101*N101)*0.07%</f>
        <v>609.50750000000005</v>
      </c>
      <c r="M101" s="398">
        <f t="shared" ref="M101:M105" si="120">(K101*N101)-L101</f>
        <v>-12209.5075</v>
      </c>
      <c r="N101" s="396">
        <v>725</v>
      </c>
      <c r="O101" s="395" t="s">
        <v>569</v>
      </c>
      <c r="P101" s="399">
        <v>44761</v>
      </c>
      <c r="Q101" s="231"/>
      <c r="R101" s="235" t="s">
        <v>832</v>
      </c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75"/>
      <c r="AG101" s="272"/>
      <c r="AH101" s="231"/>
      <c r="AI101" s="231"/>
      <c r="AJ101" s="275"/>
      <c r="AK101" s="275"/>
      <c r="AL101" s="275"/>
    </row>
    <row r="102" spans="1:38" s="229" customFormat="1" ht="13.15" customHeight="1">
      <c r="A102" s="419">
        <v>28</v>
      </c>
      <c r="B102" s="399">
        <v>44762</v>
      </c>
      <c r="C102" s="420"/>
      <c r="D102" s="420" t="s">
        <v>1025</v>
      </c>
      <c r="E102" s="419" t="s">
        <v>938</v>
      </c>
      <c r="F102" s="419">
        <v>2705</v>
      </c>
      <c r="G102" s="419">
        <v>2750</v>
      </c>
      <c r="H102" s="396">
        <v>2750</v>
      </c>
      <c r="I102" s="396" t="s">
        <v>1026</v>
      </c>
      <c r="J102" s="395" t="s">
        <v>1042</v>
      </c>
      <c r="K102" s="396">
        <f>F102-H102</f>
        <v>-45</v>
      </c>
      <c r="L102" s="397">
        <f t="shared" si="119"/>
        <v>529.37500000000011</v>
      </c>
      <c r="M102" s="398">
        <f t="shared" si="120"/>
        <v>-12904.375</v>
      </c>
      <c r="N102" s="396">
        <v>275</v>
      </c>
      <c r="O102" s="395" t="s">
        <v>569</v>
      </c>
      <c r="P102" s="399">
        <v>44763</v>
      </c>
      <c r="Q102" s="231"/>
      <c r="R102" s="235" t="s">
        <v>558</v>
      </c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75"/>
      <c r="AG102" s="272"/>
      <c r="AH102" s="231"/>
      <c r="AI102" s="231"/>
      <c r="AJ102" s="275"/>
      <c r="AK102" s="275"/>
      <c r="AL102" s="275"/>
    </row>
    <row r="103" spans="1:38" s="229" customFormat="1" ht="13.15" customHeight="1">
      <c r="A103" s="419">
        <v>29</v>
      </c>
      <c r="B103" s="399">
        <v>44762</v>
      </c>
      <c r="C103" s="420"/>
      <c r="D103" s="420" t="s">
        <v>1027</v>
      </c>
      <c r="E103" s="419" t="s">
        <v>559</v>
      </c>
      <c r="F103" s="419">
        <v>1855</v>
      </c>
      <c r="G103" s="419">
        <v>1810</v>
      </c>
      <c r="H103" s="396">
        <v>1812</v>
      </c>
      <c r="I103" s="396" t="s">
        <v>1028</v>
      </c>
      <c r="J103" s="395" t="s">
        <v>959</v>
      </c>
      <c r="K103" s="396">
        <f t="shared" ref="K103:K105" si="121">H103-F103</f>
        <v>-43</v>
      </c>
      <c r="L103" s="397">
        <f t="shared" si="119"/>
        <v>348.81000000000006</v>
      </c>
      <c r="M103" s="398">
        <f t="shared" si="120"/>
        <v>-12173.81</v>
      </c>
      <c r="N103" s="396">
        <v>275</v>
      </c>
      <c r="O103" s="395" t="s">
        <v>569</v>
      </c>
      <c r="P103" s="399">
        <v>44763</v>
      </c>
      <c r="Q103" s="231"/>
      <c r="R103" s="235" t="s">
        <v>832</v>
      </c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75"/>
      <c r="AG103" s="272"/>
      <c r="AH103" s="231"/>
      <c r="AI103" s="231"/>
      <c r="AJ103" s="275"/>
      <c r="AK103" s="275"/>
      <c r="AL103" s="275"/>
    </row>
    <row r="104" spans="1:38" s="229" customFormat="1" ht="13.15" customHeight="1">
      <c r="A104" s="421">
        <v>30</v>
      </c>
      <c r="B104" s="409">
        <v>44763</v>
      </c>
      <c r="C104" s="423"/>
      <c r="D104" s="423" t="s">
        <v>1043</v>
      </c>
      <c r="E104" s="421" t="s">
        <v>559</v>
      </c>
      <c r="F104" s="421">
        <v>973</v>
      </c>
      <c r="G104" s="421">
        <v>953</v>
      </c>
      <c r="H104" s="406">
        <v>974</v>
      </c>
      <c r="I104" s="406" t="s">
        <v>1044</v>
      </c>
      <c r="J104" s="405" t="s">
        <v>784</v>
      </c>
      <c r="K104" s="406">
        <f t="shared" si="121"/>
        <v>1</v>
      </c>
      <c r="L104" s="407">
        <f t="shared" si="119"/>
        <v>443.17000000000007</v>
      </c>
      <c r="M104" s="408">
        <f t="shared" si="120"/>
        <v>206.82999999999993</v>
      </c>
      <c r="N104" s="406">
        <v>650</v>
      </c>
      <c r="O104" s="405" t="s">
        <v>678</v>
      </c>
      <c r="P104" s="409">
        <v>44767</v>
      </c>
      <c r="Q104" s="231"/>
      <c r="R104" s="235" t="s">
        <v>558</v>
      </c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75"/>
      <c r="AG104" s="272"/>
      <c r="AH104" s="231"/>
      <c r="AI104" s="231"/>
      <c r="AJ104" s="275"/>
      <c r="AK104" s="275"/>
      <c r="AL104" s="275"/>
    </row>
    <row r="105" spans="1:38" s="229" customFormat="1" ht="13.15" customHeight="1">
      <c r="A105" s="317">
        <v>31</v>
      </c>
      <c r="B105" s="316">
        <v>44767</v>
      </c>
      <c r="C105" s="319"/>
      <c r="D105" s="319" t="s">
        <v>1058</v>
      </c>
      <c r="E105" s="317" t="s">
        <v>559</v>
      </c>
      <c r="F105" s="317">
        <v>2320</v>
      </c>
      <c r="G105" s="317">
        <v>2270</v>
      </c>
      <c r="H105" s="320">
        <v>2349</v>
      </c>
      <c r="I105" s="320" t="s">
        <v>1059</v>
      </c>
      <c r="J105" s="321" t="s">
        <v>1071</v>
      </c>
      <c r="K105" s="320">
        <f t="shared" si="121"/>
        <v>29</v>
      </c>
      <c r="L105" s="322">
        <f t="shared" si="119"/>
        <v>411.07500000000005</v>
      </c>
      <c r="M105" s="323">
        <f t="shared" si="120"/>
        <v>6838.9250000000002</v>
      </c>
      <c r="N105" s="320">
        <v>250</v>
      </c>
      <c r="O105" s="321" t="s">
        <v>557</v>
      </c>
      <c r="P105" s="316">
        <v>44769</v>
      </c>
      <c r="Q105" s="231"/>
      <c r="R105" s="235" t="s">
        <v>558</v>
      </c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75"/>
      <c r="AG105" s="272"/>
      <c r="AH105" s="231"/>
      <c r="AI105" s="231"/>
      <c r="AJ105" s="275"/>
      <c r="AK105" s="275"/>
      <c r="AL105" s="275"/>
    </row>
    <row r="106" spans="1:38" s="229" customFormat="1" ht="13.15" customHeight="1">
      <c r="A106" s="419">
        <v>32</v>
      </c>
      <c r="B106" s="399">
        <v>44768</v>
      </c>
      <c r="C106" s="420"/>
      <c r="D106" s="420" t="s">
        <v>1068</v>
      </c>
      <c r="E106" s="419" t="s">
        <v>559</v>
      </c>
      <c r="F106" s="419">
        <v>773.5</v>
      </c>
      <c r="G106" s="419">
        <v>758</v>
      </c>
      <c r="H106" s="396">
        <v>761</v>
      </c>
      <c r="I106" s="396" t="s">
        <v>667</v>
      </c>
      <c r="J106" s="395" t="s">
        <v>952</v>
      </c>
      <c r="K106" s="396">
        <f t="shared" ref="K106:K109" si="122">H106-F106</f>
        <v>-12.5</v>
      </c>
      <c r="L106" s="397">
        <f t="shared" ref="L106:L109" si="123">(H106*N106)*0.07%</f>
        <v>452.79500000000007</v>
      </c>
      <c r="M106" s="398">
        <f t="shared" ref="M106:M109" si="124">(K106*N106)-L106</f>
        <v>-11077.795</v>
      </c>
      <c r="N106" s="396">
        <v>850</v>
      </c>
      <c r="O106" s="395" t="s">
        <v>569</v>
      </c>
      <c r="P106" s="399">
        <v>44768</v>
      </c>
      <c r="Q106" s="231"/>
      <c r="R106" s="235" t="s">
        <v>832</v>
      </c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75"/>
      <c r="AG106" s="272"/>
      <c r="AH106" s="231"/>
      <c r="AI106" s="231"/>
      <c r="AJ106" s="275"/>
      <c r="AK106" s="275"/>
      <c r="AL106" s="275"/>
    </row>
    <row r="107" spans="1:38" s="229" customFormat="1" ht="13.15" customHeight="1">
      <c r="A107" s="317">
        <v>33</v>
      </c>
      <c r="B107" s="316">
        <v>44770</v>
      </c>
      <c r="C107" s="319"/>
      <c r="D107" s="319" t="s">
        <v>1085</v>
      </c>
      <c r="E107" s="317" t="s">
        <v>559</v>
      </c>
      <c r="F107" s="317">
        <v>2240</v>
      </c>
      <c r="G107" s="317">
        <v>2170</v>
      </c>
      <c r="H107" s="320">
        <v>2290</v>
      </c>
      <c r="I107" s="320" t="s">
        <v>1086</v>
      </c>
      <c r="J107" s="321" t="s">
        <v>1114</v>
      </c>
      <c r="K107" s="320">
        <f t="shared" si="122"/>
        <v>50</v>
      </c>
      <c r="L107" s="322">
        <f t="shared" si="123"/>
        <v>280.52500000000003</v>
      </c>
      <c r="M107" s="323">
        <f t="shared" si="124"/>
        <v>8469.4750000000004</v>
      </c>
      <c r="N107" s="320">
        <v>175</v>
      </c>
      <c r="O107" s="321" t="s">
        <v>557</v>
      </c>
      <c r="P107" s="316">
        <v>44771</v>
      </c>
      <c r="Q107" s="231"/>
      <c r="R107" s="235" t="s">
        <v>832</v>
      </c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75"/>
      <c r="AG107" s="272"/>
      <c r="AH107" s="231"/>
      <c r="AI107" s="231"/>
      <c r="AJ107" s="275"/>
      <c r="AK107" s="275"/>
      <c r="AL107" s="275"/>
    </row>
    <row r="108" spans="1:38" s="229" customFormat="1" ht="13.15" customHeight="1">
      <c r="A108" s="317">
        <v>34</v>
      </c>
      <c r="B108" s="316">
        <v>44770</v>
      </c>
      <c r="C108" s="319"/>
      <c r="D108" s="319" t="s">
        <v>1087</v>
      </c>
      <c r="E108" s="317" t="s">
        <v>559</v>
      </c>
      <c r="F108" s="317">
        <v>1031</v>
      </c>
      <c r="G108" s="317">
        <v>1005</v>
      </c>
      <c r="H108" s="320">
        <v>1049</v>
      </c>
      <c r="I108" s="320" t="s">
        <v>1088</v>
      </c>
      <c r="J108" s="321" t="s">
        <v>1115</v>
      </c>
      <c r="K108" s="320">
        <f t="shared" si="122"/>
        <v>18</v>
      </c>
      <c r="L108" s="322">
        <f t="shared" si="123"/>
        <v>367.15000000000003</v>
      </c>
      <c r="M108" s="323">
        <f t="shared" si="124"/>
        <v>8632.85</v>
      </c>
      <c r="N108" s="320">
        <v>500</v>
      </c>
      <c r="O108" s="321" t="s">
        <v>557</v>
      </c>
      <c r="P108" s="316">
        <v>44771</v>
      </c>
      <c r="Q108" s="231"/>
      <c r="R108" s="235" t="s">
        <v>558</v>
      </c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75"/>
      <c r="AG108" s="272"/>
      <c r="AH108" s="231"/>
      <c r="AI108" s="231"/>
      <c r="AJ108" s="275"/>
      <c r="AK108" s="275"/>
      <c r="AL108" s="275"/>
    </row>
    <row r="109" spans="1:38" s="229" customFormat="1" ht="13.15" customHeight="1">
      <c r="A109" s="317">
        <v>35</v>
      </c>
      <c r="B109" s="316">
        <v>44770</v>
      </c>
      <c r="C109" s="319"/>
      <c r="D109" s="319" t="s">
        <v>1058</v>
      </c>
      <c r="E109" s="317" t="s">
        <v>559</v>
      </c>
      <c r="F109" s="317">
        <v>2400</v>
      </c>
      <c r="G109" s="317">
        <v>2349</v>
      </c>
      <c r="H109" s="320">
        <v>2435</v>
      </c>
      <c r="I109" s="320" t="s">
        <v>1089</v>
      </c>
      <c r="J109" s="321" t="s">
        <v>1116</v>
      </c>
      <c r="K109" s="320">
        <f t="shared" si="122"/>
        <v>35</v>
      </c>
      <c r="L109" s="322">
        <f t="shared" si="123"/>
        <v>426.12500000000006</v>
      </c>
      <c r="M109" s="323">
        <f t="shared" si="124"/>
        <v>8323.875</v>
      </c>
      <c r="N109" s="320">
        <v>250</v>
      </c>
      <c r="O109" s="321" t="s">
        <v>557</v>
      </c>
      <c r="P109" s="316">
        <v>44771</v>
      </c>
      <c r="Q109" s="231"/>
      <c r="R109" s="235" t="s">
        <v>832</v>
      </c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75"/>
      <c r="AG109" s="272"/>
      <c r="AH109" s="231"/>
      <c r="AI109" s="231"/>
      <c r="AJ109" s="275"/>
      <c r="AK109" s="275"/>
      <c r="AL109" s="275"/>
    </row>
    <row r="110" spans="1:38" s="229" customFormat="1" ht="13.15" customHeight="1">
      <c r="A110" s="317">
        <v>36</v>
      </c>
      <c r="B110" s="316">
        <v>44771</v>
      </c>
      <c r="C110" s="319"/>
      <c r="D110" s="319" t="s">
        <v>1117</v>
      </c>
      <c r="E110" s="317" t="s">
        <v>938</v>
      </c>
      <c r="F110" s="317">
        <v>535</v>
      </c>
      <c r="G110" s="317">
        <v>544</v>
      </c>
      <c r="H110" s="320">
        <v>529.5</v>
      </c>
      <c r="I110" s="320" t="s">
        <v>1118</v>
      </c>
      <c r="J110" s="321" t="s">
        <v>1119</v>
      </c>
      <c r="K110" s="320">
        <f>F110-H110</f>
        <v>5.5</v>
      </c>
      <c r="L110" s="322">
        <f t="shared" ref="L110" si="125">(H110*N110)*0.07%</f>
        <v>555.97500000000014</v>
      </c>
      <c r="M110" s="323">
        <f t="shared" ref="M110" si="126">(K110*N110)-L110</f>
        <v>7694.0249999999996</v>
      </c>
      <c r="N110" s="320">
        <v>1500</v>
      </c>
      <c r="O110" s="321" t="s">
        <v>557</v>
      </c>
      <c r="P110" s="316">
        <v>44771</v>
      </c>
      <c r="Q110" s="231"/>
      <c r="R110" s="235" t="s">
        <v>558</v>
      </c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75"/>
      <c r="AG110" s="272"/>
      <c r="AH110" s="231"/>
      <c r="AI110" s="231"/>
      <c r="AJ110" s="275"/>
      <c r="AK110" s="275"/>
      <c r="AL110" s="275"/>
    </row>
    <row r="111" spans="1:38" s="229" customFormat="1" ht="13.15" customHeight="1">
      <c r="A111" s="233">
        <v>37</v>
      </c>
      <c r="B111" s="230">
        <v>44771</v>
      </c>
      <c r="C111" s="288"/>
      <c r="D111" s="288" t="s">
        <v>1120</v>
      </c>
      <c r="E111" s="233" t="s">
        <v>559</v>
      </c>
      <c r="F111" s="233" t="s">
        <v>1121</v>
      </c>
      <c r="G111" s="233">
        <v>155</v>
      </c>
      <c r="H111" s="234"/>
      <c r="I111" s="234" t="s">
        <v>1122</v>
      </c>
      <c r="J111" s="264" t="s">
        <v>560</v>
      </c>
      <c r="K111" s="288"/>
      <c r="L111" s="233"/>
      <c r="M111" s="233"/>
      <c r="N111" s="233"/>
      <c r="O111" s="234"/>
      <c r="P111" s="234"/>
      <c r="Q111" s="231"/>
      <c r="R111" s="235" t="s">
        <v>558</v>
      </c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75"/>
      <c r="AG111" s="272"/>
      <c r="AH111" s="231"/>
      <c r="AI111" s="231"/>
      <c r="AJ111" s="275"/>
      <c r="AK111" s="275"/>
      <c r="AL111" s="275"/>
    </row>
    <row r="112" spans="1:38" s="229" customFormat="1" ht="13.15" customHeight="1">
      <c r="A112" s="473">
        <v>38</v>
      </c>
      <c r="B112" s="479">
        <v>44771</v>
      </c>
      <c r="C112" s="288"/>
      <c r="D112" s="288" t="s">
        <v>1123</v>
      </c>
      <c r="E112" s="233" t="s">
        <v>938</v>
      </c>
      <c r="F112" s="233" t="s">
        <v>1124</v>
      </c>
      <c r="G112" s="473">
        <v>17350</v>
      </c>
      <c r="H112" s="234"/>
      <c r="I112" s="475">
        <v>16900</v>
      </c>
      <c r="J112" s="477" t="s">
        <v>560</v>
      </c>
      <c r="K112" s="288"/>
      <c r="L112" s="233"/>
      <c r="M112" s="233"/>
      <c r="N112" s="233"/>
      <c r="O112" s="234"/>
      <c r="P112" s="234"/>
      <c r="Q112" s="231"/>
      <c r="R112" s="235" t="s">
        <v>558</v>
      </c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75"/>
      <c r="AG112" s="272"/>
      <c r="AH112" s="231"/>
      <c r="AI112" s="231"/>
      <c r="AJ112" s="275"/>
      <c r="AK112" s="275"/>
      <c r="AL112" s="275"/>
    </row>
    <row r="113" spans="1:38" s="229" customFormat="1" ht="13.15" customHeight="1">
      <c r="A113" s="474"/>
      <c r="B113" s="480"/>
      <c r="C113" s="288"/>
      <c r="D113" s="288" t="s">
        <v>1126</v>
      </c>
      <c r="E113" s="233" t="s">
        <v>938</v>
      </c>
      <c r="F113" s="233" t="s">
        <v>1125</v>
      </c>
      <c r="G113" s="474"/>
      <c r="H113" s="234"/>
      <c r="I113" s="476"/>
      <c r="J113" s="478"/>
      <c r="K113" s="288"/>
      <c r="L113" s="233"/>
      <c r="M113" s="233"/>
      <c r="N113" s="233"/>
      <c r="O113" s="234"/>
      <c r="P113" s="234"/>
      <c r="Q113" s="231"/>
      <c r="R113" s="235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75"/>
      <c r="AG113" s="272"/>
      <c r="AH113" s="231"/>
      <c r="AI113" s="231"/>
      <c r="AJ113" s="275"/>
      <c r="AK113" s="275"/>
      <c r="AL113" s="275"/>
    </row>
    <row r="114" spans="1:38" s="229" customFormat="1" ht="12.75" customHeight="1">
      <c r="A114" s="233"/>
      <c r="B114" s="230"/>
      <c r="C114" s="288"/>
      <c r="D114" s="288"/>
      <c r="E114" s="233"/>
      <c r="F114" s="233"/>
      <c r="G114" s="233"/>
      <c r="H114" s="234"/>
      <c r="I114" s="234"/>
      <c r="J114" s="264"/>
      <c r="K114" s="288"/>
      <c r="L114" s="233"/>
      <c r="M114" s="233"/>
      <c r="N114" s="233"/>
      <c r="O114" s="234"/>
      <c r="P114" s="234"/>
      <c r="Q114" s="231"/>
      <c r="R114" s="235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75"/>
      <c r="AG114" s="272"/>
      <c r="AH114" s="231"/>
      <c r="AI114" s="231"/>
      <c r="AJ114" s="275"/>
      <c r="AK114" s="275"/>
      <c r="AL114" s="275"/>
    </row>
    <row r="115" spans="1:38" ht="13.5" customHeight="1">
      <c r="A115" s="275"/>
      <c r="B115" s="272"/>
      <c r="C115" s="231"/>
      <c r="D115" s="231"/>
      <c r="E115" s="275"/>
      <c r="F115" s="275"/>
      <c r="G115" s="275"/>
      <c r="H115" s="276"/>
      <c r="I115" s="276"/>
      <c r="J115" s="310"/>
      <c r="K115" s="276"/>
      <c r="L115" s="277"/>
      <c r="M115" s="311"/>
      <c r="N115" s="276"/>
      <c r="O115" s="312"/>
      <c r="P115" s="279"/>
      <c r="Q115" s="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>
      <c r="A116" s="100"/>
      <c r="B116" s="101"/>
      <c r="C116" s="135"/>
      <c r="D116" s="143"/>
      <c r="E116" s="144"/>
      <c r="F116" s="100"/>
      <c r="G116" s="100"/>
      <c r="H116" s="100"/>
      <c r="I116" s="136"/>
      <c r="J116" s="136"/>
      <c r="K116" s="136"/>
      <c r="L116" s="136"/>
      <c r="M116" s="136"/>
      <c r="N116" s="136"/>
      <c r="O116" s="136"/>
      <c r="P116" s="136"/>
      <c r="Q116" s="4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41"/>
      <c r="AH116" s="41"/>
      <c r="AI116" s="41"/>
      <c r="AJ116" s="41"/>
      <c r="AK116" s="41"/>
      <c r="AL116" s="41"/>
    </row>
    <row r="117" spans="1:38" ht="12.75" customHeight="1">
      <c r="A117" s="145"/>
      <c r="B117" s="101"/>
      <c r="C117" s="102"/>
      <c r="D117" s="146"/>
      <c r="E117" s="105"/>
      <c r="F117" s="105"/>
      <c r="G117" s="105"/>
      <c r="H117" s="105"/>
      <c r="I117" s="105"/>
      <c r="J117" s="6"/>
      <c r="K117" s="105"/>
      <c r="L117" s="105"/>
      <c r="M117" s="6"/>
      <c r="N117" s="1"/>
      <c r="O117" s="102"/>
      <c r="P117" s="41"/>
      <c r="Q117" s="4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41"/>
      <c r="AG117" s="41"/>
      <c r="AH117" s="41"/>
      <c r="AI117" s="41"/>
      <c r="AJ117" s="41"/>
      <c r="AK117" s="41"/>
      <c r="AL117" s="41"/>
    </row>
    <row r="118" spans="1:38" ht="38.25" customHeight="1">
      <c r="A118" s="147" t="s">
        <v>579</v>
      </c>
      <c r="B118" s="147"/>
      <c r="C118" s="147"/>
      <c r="D118" s="147"/>
      <c r="E118" s="148"/>
      <c r="F118" s="105"/>
      <c r="G118" s="105"/>
      <c r="H118" s="105"/>
      <c r="I118" s="105"/>
      <c r="J118" s="1"/>
      <c r="K118" s="6"/>
      <c r="L118" s="6"/>
      <c r="M118" s="6"/>
      <c r="N118" s="1"/>
      <c r="O118" s="1"/>
      <c r="P118" s="41"/>
      <c r="Q118" s="41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41"/>
      <c r="AG118" s="41"/>
      <c r="AH118" s="41"/>
      <c r="AI118" s="41"/>
      <c r="AJ118" s="41"/>
      <c r="AK118" s="41"/>
      <c r="AL118" s="41"/>
    </row>
    <row r="119" spans="1:38" ht="14.25" customHeight="1">
      <c r="A119" s="96" t="s">
        <v>16</v>
      </c>
      <c r="B119" s="96" t="s">
        <v>534</v>
      </c>
      <c r="C119" s="96"/>
      <c r="D119" s="97" t="s">
        <v>545</v>
      </c>
      <c r="E119" s="96" t="s">
        <v>546</v>
      </c>
      <c r="F119" s="96" t="s">
        <v>547</v>
      </c>
      <c r="G119" s="96" t="s">
        <v>567</v>
      </c>
      <c r="H119" s="96" t="s">
        <v>549</v>
      </c>
      <c r="I119" s="96" t="s">
        <v>550</v>
      </c>
      <c r="J119" s="95" t="s">
        <v>551</v>
      </c>
      <c r="K119" s="95" t="s">
        <v>580</v>
      </c>
      <c r="L119" s="98" t="s">
        <v>553</v>
      </c>
      <c r="M119" s="142" t="s">
        <v>576</v>
      </c>
      <c r="N119" s="96" t="s">
        <v>577</v>
      </c>
      <c r="O119" s="96" t="s">
        <v>555</v>
      </c>
      <c r="P119" s="97" t="s">
        <v>556</v>
      </c>
      <c r="Q119" s="4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41"/>
      <c r="AG119" s="41"/>
      <c r="AH119" s="41"/>
      <c r="AI119" s="41"/>
      <c r="AJ119" s="41"/>
      <c r="AK119" s="41"/>
      <c r="AL119" s="41"/>
    </row>
    <row r="120" spans="1:38" s="229" customFormat="1" ht="12.75" customHeight="1">
      <c r="A120" s="390">
        <v>1</v>
      </c>
      <c r="B120" s="372">
        <v>44743</v>
      </c>
      <c r="C120" s="391"/>
      <c r="D120" s="391" t="s">
        <v>890</v>
      </c>
      <c r="E120" s="390" t="s">
        <v>559</v>
      </c>
      <c r="F120" s="390">
        <v>43</v>
      </c>
      <c r="G120" s="390">
        <v>30</v>
      </c>
      <c r="H120" s="390">
        <v>49.5</v>
      </c>
      <c r="I120" s="390" t="s">
        <v>891</v>
      </c>
      <c r="J120" s="321" t="s">
        <v>918</v>
      </c>
      <c r="K120" s="320">
        <f t="shared" ref="K120" si="127">H120-F120</f>
        <v>6.5</v>
      </c>
      <c r="L120" s="322">
        <v>100</v>
      </c>
      <c r="M120" s="323">
        <f t="shared" ref="M120" si="128">(K120*N120)-L120</f>
        <v>1850</v>
      </c>
      <c r="N120" s="320">
        <v>300</v>
      </c>
      <c r="O120" s="321" t="s">
        <v>557</v>
      </c>
      <c r="P120" s="316">
        <v>44747</v>
      </c>
      <c r="Q120" s="231"/>
      <c r="R120" s="232" t="s">
        <v>558</v>
      </c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</row>
    <row r="121" spans="1:38" s="229" customFormat="1" ht="12.75" customHeight="1">
      <c r="A121" s="390">
        <v>2</v>
      </c>
      <c r="B121" s="372">
        <v>44747</v>
      </c>
      <c r="C121" s="391"/>
      <c r="D121" s="391" t="s">
        <v>907</v>
      </c>
      <c r="E121" s="390" t="s">
        <v>559</v>
      </c>
      <c r="F121" s="390">
        <v>108</v>
      </c>
      <c r="G121" s="390">
        <v>68</v>
      </c>
      <c r="H121" s="390">
        <v>129</v>
      </c>
      <c r="I121" s="390" t="s">
        <v>908</v>
      </c>
      <c r="J121" s="321" t="s">
        <v>570</v>
      </c>
      <c r="K121" s="320">
        <f t="shared" ref="K121:K122" si="129">H121-F121</f>
        <v>21</v>
      </c>
      <c r="L121" s="322">
        <v>100</v>
      </c>
      <c r="M121" s="323">
        <f t="shared" ref="M121:M122" si="130">(K121*N121)-L121</f>
        <v>950</v>
      </c>
      <c r="N121" s="320">
        <v>50</v>
      </c>
      <c r="O121" s="321" t="s">
        <v>557</v>
      </c>
      <c r="P121" s="316">
        <v>44747</v>
      </c>
      <c r="Q121" s="231"/>
      <c r="R121" s="232" t="s">
        <v>832</v>
      </c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</row>
    <row r="122" spans="1:38" s="229" customFormat="1" ht="12.75" customHeight="1">
      <c r="A122" s="392">
        <v>3</v>
      </c>
      <c r="B122" s="393">
        <v>44747</v>
      </c>
      <c r="C122" s="394"/>
      <c r="D122" s="394" t="s">
        <v>909</v>
      </c>
      <c r="E122" s="392" t="s">
        <v>559</v>
      </c>
      <c r="F122" s="392">
        <v>88</v>
      </c>
      <c r="G122" s="392">
        <v>50</v>
      </c>
      <c r="H122" s="392">
        <v>58</v>
      </c>
      <c r="I122" s="392" t="s">
        <v>910</v>
      </c>
      <c r="J122" s="395" t="s">
        <v>911</v>
      </c>
      <c r="K122" s="396">
        <f t="shared" si="129"/>
        <v>-30</v>
      </c>
      <c r="L122" s="397">
        <v>100</v>
      </c>
      <c r="M122" s="398">
        <f t="shared" si="130"/>
        <v>-1600</v>
      </c>
      <c r="N122" s="396">
        <v>50</v>
      </c>
      <c r="O122" s="395" t="s">
        <v>569</v>
      </c>
      <c r="P122" s="399">
        <v>44747</v>
      </c>
      <c r="Q122" s="231"/>
      <c r="R122" s="232" t="s">
        <v>832</v>
      </c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</row>
    <row r="123" spans="1:38" s="229" customFormat="1" ht="12.75" customHeight="1">
      <c r="A123" s="390">
        <v>4</v>
      </c>
      <c r="B123" s="372">
        <v>44749</v>
      </c>
      <c r="C123" s="391"/>
      <c r="D123" s="391" t="s">
        <v>927</v>
      </c>
      <c r="E123" s="390" t="s">
        <v>559</v>
      </c>
      <c r="F123" s="390">
        <v>5.55</v>
      </c>
      <c r="G123" s="390">
        <v>2.35</v>
      </c>
      <c r="H123" s="390">
        <v>9.25</v>
      </c>
      <c r="I123" s="401" t="s">
        <v>928</v>
      </c>
      <c r="J123" s="321" t="s">
        <v>929</v>
      </c>
      <c r="K123" s="320">
        <f t="shared" ref="K123" si="131">H123-F123</f>
        <v>3.7</v>
      </c>
      <c r="L123" s="322">
        <v>100</v>
      </c>
      <c r="M123" s="323">
        <f t="shared" ref="M123" si="132">(K123*N123)-L123</f>
        <v>5635</v>
      </c>
      <c r="N123" s="320">
        <v>1550</v>
      </c>
      <c r="O123" s="321" t="s">
        <v>557</v>
      </c>
      <c r="P123" s="316">
        <v>44749</v>
      </c>
      <c r="Q123" s="231"/>
      <c r="R123" s="232" t="s">
        <v>558</v>
      </c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</row>
    <row r="124" spans="1:38" s="229" customFormat="1" ht="12.75" customHeight="1">
      <c r="A124" s="390">
        <v>5</v>
      </c>
      <c r="B124" s="372">
        <v>44749</v>
      </c>
      <c r="C124" s="391"/>
      <c r="D124" s="391" t="s">
        <v>930</v>
      </c>
      <c r="E124" s="390" t="s">
        <v>559</v>
      </c>
      <c r="F124" s="390">
        <v>37.5</v>
      </c>
      <c r="G124" s="390">
        <v>19</v>
      </c>
      <c r="H124" s="390">
        <v>64</v>
      </c>
      <c r="I124" s="390" t="s">
        <v>891</v>
      </c>
      <c r="J124" s="321" t="s">
        <v>1022</v>
      </c>
      <c r="K124" s="320">
        <f t="shared" ref="K124" si="133">H124-F124</f>
        <v>26.5</v>
      </c>
      <c r="L124" s="322">
        <v>100</v>
      </c>
      <c r="M124" s="323">
        <f t="shared" ref="M124" si="134">(K124*N124)-L124</f>
        <v>6525</v>
      </c>
      <c r="N124" s="320">
        <v>250</v>
      </c>
      <c r="O124" s="321" t="s">
        <v>557</v>
      </c>
      <c r="P124" s="316">
        <v>44762</v>
      </c>
      <c r="Q124" s="231"/>
      <c r="R124" s="232" t="s">
        <v>558</v>
      </c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8"/>
    </row>
    <row r="125" spans="1:38" s="229" customFormat="1" ht="12.75" customHeight="1">
      <c r="A125" s="402">
        <v>6</v>
      </c>
      <c r="B125" s="403">
        <v>44749</v>
      </c>
      <c r="C125" s="404"/>
      <c r="D125" s="404" t="s">
        <v>931</v>
      </c>
      <c r="E125" s="402" t="s">
        <v>559</v>
      </c>
      <c r="F125" s="402">
        <v>30</v>
      </c>
      <c r="G125" s="402">
        <v>5</v>
      </c>
      <c r="H125" s="402">
        <v>36</v>
      </c>
      <c r="I125" s="402" t="s">
        <v>891</v>
      </c>
      <c r="J125" s="405" t="s">
        <v>932</v>
      </c>
      <c r="K125" s="406">
        <f t="shared" ref="K125" si="135">H125-F125</f>
        <v>6</v>
      </c>
      <c r="L125" s="407">
        <v>100</v>
      </c>
      <c r="M125" s="408">
        <f t="shared" ref="M125:M126" si="136">(K125*N125)-L125</f>
        <v>200</v>
      </c>
      <c r="N125" s="406">
        <v>50</v>
      </c>
      <c r="O125" s="405" t="s">
        <v>678</v>
      </c>
      <c r="P125" s="409">
        <v>44749</v>
      </c>
      <c r="Q125" s="231"/>
      <c r="R125" s="232" t="s">
        <v>558</v>
      </c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  <c r="AI125" s="228"/>
      <c r="AJ125" s="228"/>
      <c r="AK125" s="228"/>
      <c r="AL125" s="228"/>
    </row>
    <row r="126" spans="1:38" s="229" customFormat="1" ht="12.75" customHeight="1">
      <c r="A126" s="390">
        <v>7</v>
      </c>
      <c r="B126" s="372">
        <v>44750</v>
      </c>
      <c r="C126" s="391"/>
      <c r="D126" s="391" t="s">
        <v>937</v>
      </c>
      <c r="E126" s="390" t="s">
        <v>938</v>
      </c>
      <c r="F126" s="390">
        <v>10</v>
      </c>
      <c r="G126" s="390">
        <v>17.5</v>
      </c>
      <c r="H126" s="390">
        <v>7.5</v>
      </c>
      <c r="I126" s="390">
        <v>0.5</v>
      </c>
      <c r="J126" s="321" t="s">
        <v>951</v>
      </c>
      <c r="K126" s="320">
        <f>F126-H126</f>
        <v>2.5</v>
      </c>
      <c r="L126" s="322">
        <v>100</v>
      </c>
      <c r="M126" s="323">
        <f t="shared" si="136"/>
        <v>1650</v>
      </c>
      <c r="N126" s="320">
        <v>700</v>
      </c>
      <c r="O126" s="321" t="s">
        <v>557</v>
      </c>
      <c r="P126" s="316">
        <v>44753</v>
      </c>
      <c r="Q126" s="231"/>
      <c r="R126" s="232" t="s">
        <v>558</v>
      </c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  <c r="AI126" s="228"/>
      <c r="AJ126" s="228"/>
      <c r="AK126" s="228"/>
      <c r="AL126" s="228"/>
    </row>
    <row r="127" spans="1:38" s="229" customFormat="1" ht="12.75" customHeight="1">
      <c r="A127" s="390">
        <v>8</v>
      </c>
      <c r="B127" s="372">
        <v>44754</v>
      </c>
      <c r="C127" s="391"/>
      <c r="D127" s="391" t="s">
        <v>960</v>
      </c>
      <c r="E127" s="390" t="s">
        <v>938</v>
      </c>
      <c r="F127" s="390">
        <v>5.75</v>
      </c>
      <c r="G127" s="390">
        <v>8.25</v>
      </c>
      <c r="H127" s="390">
        <v>4.1500000000000004</v>
      </c>
      <c r="I127" s="390">
        <v>0.5</v>
      </c>
      <c r="J127" s="321" t="s">
        <v>968</v>
      </c>
      <c r="K127" s="320">
        <f>F127-H127</f>
        <v>1.5999999999999996</v>
      </c>
      <c r="L127" s="322">
        <v>100</v>
      </c>
      <c r="M127" s="323">
        <f t="shared" ref="M127:M129" si="137">(K127*N127)-L127</f>
        <v>3099.9999999999991</v>
      </c>
      <c r="N127" s="320">
        <v>2000</v>
      </c>
      <c r="O127" s="321" t="s">
        <v>557</v>
      </c>
      <c r="P127" s="316">
        <v>44755</v>
      </c>
      <c r="Q127" s="231"/>
      <c r="R127" s="232" t="s">
        <v>558</v>
      </c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</row>
    <row r="128" spans="1:38" s="229" customFormat="1" ht="12.75" customHeight="1">
      <c r="A128" s="392">
        <v>9</v>
      </c>
      <c r="B128" s="393">
        <v>44755</v>
      </c>
      <c r="C128" s="394"/>
      <c r="D128" s="394" t="s">
        <v>969</v>
      </c>
      <c r="E128" s="392" t="s">
        <v>559</v>
      </c>
      <c r="F128" s="392">
        <v>63</v>
      </c>
      <c r="G128" s="392">
        <v>25</v>
      </c>
      <c r="H128" s="392">
        <v>50</v>
      </c>
      <c r="I128" s="392" t="s">
        <v>970</v>
      </c>
      <c r="J128" s="386" t="s">
        <v>959</v>
      </c>
      <c r="K128" s="392">
        <f t="shared" ref="K128:K129" si="138">H128-F128</f>
        <v>-13</v>
      </c>
      <c r="L128" s="424">
        <v>100</v>
      </c>
      <c r="M128" s="425">
        <f t="shared" si="137"/>
        <v>-750</v>
      </c>
      <c r="N128" s="392">
        <v>50</v>
      </c>
      <c r="O128" s="386" t="s">
        <v>569</v>
      </c>
      <c r="P128" s="393">
        <v>44755</v>
      </c>
      <c r="Q128" s="231"/>
      <c r="R128" s="232" t="s">
        <v>558</v>
      </c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  <c r="AI128" s="228"/>
      <c r="AJ128" s="228"/>
      <c r="AK128" s="228"/>
      <c r="AL128" s="228"/>
    </row>
    <row r="129" spans="1:38" s="229" customFormat="1" ht="12.75" customHeight="1">
      <c r="A129" s="390">
        <v>10</v>
      </c>
      <c r="B129" s="372">
        <v>44755</v>
      </c>
      <c r="C129" s="391"/>
      <c r="D129" s="391" t="s">
        <v>973</v>
      </c>
      <c r="E129" s="390" t="s">
        <v>559</v>
      </c>
      <c r="F129" s="390">
        <v>160</v>
      </c>
      <c r="G129" s="390">
        <v>60</v>
      </c>
      <c r="H129" s="390">
        <v>205</v>
      </c>
      <c r="I129" s="390" t="s">
        <v>971</v>
      </c>
      <c r="J129" s="321" t="s">
        <v>965</v>
      </c>
      <c r="K129" s="320">
        <f t="shared" si="138"/>
        <v>45</v>
      </c>
      <c r="L129" s="322">
        <v>100</v>
      </c>
      <c r="M129" s="323">
        <f t="shared" si="137"/>
        <v>1025</v>
      </c>
      <c r="N129" s="320">
        <v>25</v>
      </c>
      <c r="O129" s="321" t="s">
        <v>557</v>
      </c>
      <c r="P129" s="316">
        <v>44755</v>
      </c>
      <c r="Q129" s="231"/>
      <c r="R129" s="232" t="s">
        <v>832</v>
      </c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  <c r="AI129" s="228"/>
      <c r="AJ129" s="228"/>
      <c r="AK129" s="228"/>
      <c r="AL129" s="228"/>
    </row>
    <row r="130" spans="1:38" s="229" customFormat="1" ht="12.75" customHeight="1">
      <c r="A130" s="392">
        <v>11</v>
      </c>
      <c r="B130" s="393">
        <v>44756</v>
      </c>
      <c r="C130" s="394"/>
      <c r="D130" s="394" t="s">
        <v>977</v>
      </c>
      <c r="E130" s="392" t="s">
        <v>559</v>
      </c>
      <c r="F130" s="392">
        <v>75</v>
      </c>
      <c r="G130" s="392">
        <v>10</v>
      </c>
      <c r="H130" s="392">
        <v>10</v>
      </c>
      <c r="I130" s="392" t="s">
        <v>908</v>
      </c>
      <c r="J130" s="386" t="s">
        <v>978</v>
      </c>
      <c r="K130" s="392">
        <f t="shared" ref="K130:K131" si="139">H130-F130</f>
        <v>-65</v>
      </c>
      <c r="L130" s="424">
        <v>100</v>
      </c>
      <c r="M130" s="425">
        <f t="shared" ref="M130:M134" si="140">(K130*N130)-L130</f>
        <v>-1725</v>
      </c>
      <c r="N130" s="392">
        <v>25</v>
      </c>
      <c r="O130" s="386" t="s">
        <v>569</v>
      </c>
      <c r="P130" s="393">
        <v>44756</v>
      </c>
      <c r="Q130" s="231"/>
      <c r="R130" s="232" t="s">
        <v>832</v>
      </c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  <c r="AI130" s="228"/>
      <c r="AJ130" s="228"/>
      <c r="AK130" s="228"/>
      <c r="AL130" s="228"/>
    </row>
    <row r="131" spans="1:38" s="229" customFormat="1" ht="12.75" customHeight="1">
      <c r="A131" s="390">
        <v>12</v>
      </c>
      <c r="B131" s="372">
        <v>44761</v>
      </c>
      <c r="C131" s="391"/>
      <c r="D131" s="391" t="s">
        <v>1003</v>
      </c>
      <c r="E131" s="390" t="s">
        <v>559</v>
      </c>
      <c r="F131" s="390">
        <v>10</v>
      </c>
      <c r="G131" s="390">
        <v>5</v>
      </c>
      <c r="H131" s="390">
        <v>12.75</v>
      </c>
      <c r="I131" s="390" t="s">
        <v>1004</v>
      </c>
      <c r="J131" s="321" t="s">
        <v>1013</v>
      </c>
      <c r="K131" s="320">
        <f t="shared" si="139"/>
        <v>2.75</v>
      </c>
      <c r="L131" s="322">
        <v>100</v>
      </c>
      <c r="M131" s="323">
        <f t="shared" si="140"/>
        <v>2375</v>
      </c>
      <c r="N131" s="320">
        <v>900</v>
      </c>
      <c r="O131" s="321" t="s">
        <v>557</v>
      </c>
      <c r="P131" s="316">
        <v>44761</v>
      </c>
      <c r="Q131" s="231"/>
      <c r="R131" s="232" t="s">
        <v>558</v>
      </c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  <c r="AI131" s="228"/>
      <c r="AJ131" s="228"/>
      <c r="AK131" s="228"/>
      <c r="AL131" s="228"/>
    </row>
    <row r="132" spans="1:38" s="229" customFormat="1" ht="12.75" customHeight="1">
      <c r="A132" s="390">
        <v>13</v>
      </c>
      <c r="B132" s="372">
        <v>44761</v>
      </c>
      <c r="C132" s="391"/>
      <c r="D132" s="391" t="s">
        <v>937</v>
      </c>
      <c r="E132" s="390" t="s">
        <v>938</v>
      </c>
      <c r="F132" s="390">
        <v>13.5</v>
      </c>
      <c r="G132" s="390">
        <v>22</v>
      </c>
      <c r="H132" s="390">
        <v>9.5</v>
      </c>
      <c r="I132" s="390">
        <v>0.5</v>
      </c>
      <c r="J132" s="321" t="s">
        <v>1014</v>
      </c>
      <c r="K132" s="320">
        <f t="shared" ref="K132:K133" si="141">F132-H132</f>
        <v>4</v>
      </c>
      <c r="L132" s="322">
        <v>100</v>
      </c>
      <c r="M132" s="323">
        <f t="shared" si="140"/>
        <v>2700</v>
      </c>
      <c r="N132" s="320">
        <v>700</v>
      </c>
      <c r="O132" s="321" t="s">
        <v>557</v>
      </c>
      <c r="P132" s="316">
        <v>44761</v>
      </c>
      <c r="Q132" s="231"/>
      <c r="R132" s="232" t="s">
        <v>558</v>
      </c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  <c r="AJ132" s="228"/>
      <c r="AK132" s="228"/>
      <c r="AL132" s="228"/>
    </row>
    <row r="133" spans="1:38" s="229" customFormat="1" ht="12.75" customHeight="1">
      <c r="A133" s="390">
        <v>14</v>
      </c>
      <c r="B133" s="372">
        <v>44761</v>
      </c>
      <c r="C133" s="391"/>
      <c r="D133" s="391" t="s">
        <v>1012</v>
      </c>
      <c r="E133" s="390" t="s">
        <v>938</v>
      </c>
      <c r="F133" s="390">
        <v>17</v>
      </c>
      <c r="G133" s="390">
        <v>27</v>
      </c>
      <c r="H133" s="390">
        <v>13.25</v>
      </c>
      <c r="I133" s="390">
        <v>0.5</v>
      </c>
      <c r="J133" s="321" t="s">
        <v>1015</v>
      </c>
      <c r="K133" s="320">
        <f t="shared" si="141"/>
        <v>3.75</v>
      </c>
      <c r="L133" s="322">
        <v>100</v>
      </c>
      <c r="M133" s="323">
        <f t="shared" si="140"/>
        <v>1775</v>
      </c>
      <c r="N133" s="320">
        <v>500</v>
      </c>
      <c r="O133" s="321" t="s">
        <v>557</v>
      </c>
      <c r="P133" s="316">
        <v>44761</v>
      </c>
      <c r="Q133" s="231"/>
      <c r="R133" s="232" t="s">
        <v>558</v>
      </c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  <c r="AI133" s="228"/>
      <c r="AJ133" s="228"/>
      <c r="AK133" s="228"/>
      <c r="AL133" s="228"/>
    </row>
    <row r="134" spans="1:38" s="229" customFormat="1" ht="12.75" customHeight="1">
      <c r="A134" s="390">
        <v>15</v>
      </c>
      <c r="B134" s="372">
        <v>44762</v>
      </c>
      <c r="C134" s="391"/>
      <c r="D134" s="391" t="s">
        <v>1030</v>
      </c>
      <c r="E134" s="390" t="s">
        <v>559</v>
      </c>
      <c r="F134" s="390">
        <v>50</v>
      </c>
      <c r="G134" s="390">
        <v>15</v>
      </c>
      <c r="H134" s="390">
        <v>60</v>
      </c>
      <c r="I134" s="390" t="s">
        <v>1031</v>
      </c>
      <c r="J134" s="321" t="s">
        <v>1023</v>
      </c>
      <c r="K134" s="320">
        <f t="shared" ref="K134" si="142">H134-F134</f>
        <v>10</v>
      </c>
      <c r="L134" s="322">
        <v>100</v>
      </c>
      <c r="M134" s="323">
        <f t="shared" si="140"/>
        <v>400</v>
      </c>
      <c r="N134" s="320">
        <v>50</v>
      </c>
      <c r="O134" s="321" t="s">
        <v>557</v>
      </c>
      <c r="P134" s="316">
        <v>44762</v>
      </c>
      <c r="Q134" s="231"/>
      <c r="R134" s="232" t="s">
        <v>558</v>
      </c>
      <c r="S134" s="228"/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  <c r="AI134" s="228"/>
      <c r="AJ134" s="228"/>
      <c r="AK134" s="228"/>
      <c r="AL134" s="228"/>
    </row>
    <row r="135" spans="1:38" s="229" customFormat="1" ht="12.75" customHeight="1">
      <c r="A135" s="390">
        <v>16</v>
      </c>
      <c r="B135" s="372">
        <v>44763</v>
      </c>
      <c r="C135" s="391"/>
      <c r="D135" s="391" t="s">
        <v>1035</v>
      </c>
      <c r="E135" s="390" t="s">
        <v>559</v>
      </c>
      <c r="F135" s="390">
        <v>42.5</v>
      </c>
      <c r="G135" s="390">
        <v>14</v>
      </c>
      <c r="H135" s="390">
        <v>54</v>
      </c>
      <c r="I135" s="390" t="s">
        <v>1036</v>
      </c>
      <c r="J135" s="321" t="s">
        <v>1037</v>
      </c>
      <c r="K135" s="320">
        <f t="shared" ref="K135:K136" si="143">H135-F135</f>
        <v>11.5</v>
      </c>
      <c r="L135" s="322">
        <v>100</v>
      </c>
      <c r="M135" s="323">
        <f t="shared" ref="M135:M136" si="144">(K135*N135)-L135</f>
        <v>475</v>
      </c>
      <c r="N135" s="320">
        <v>50</v>
      </c>
      <c r="O135" s="321" t="s">
        <v>557</v>
      </c>
      <c r="P135" s="316">
        <v>44763</v>
      </c>
      <c r="Q135" s="231"/>
      <c r="R135" s="232" t="s">
        <v>558</v>
      </c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  <c r="AH135" s="228"/>
      <c r="AI135" s="228"/>
      <c r="AJ135" s="228"/>
      <c r="AK135" s="228"/>
      <c r="AL135" s="228"/>
    </row>
    <row r="136" spans="1:38" s="229" customFormat="1" ht="12.75" customHeight="1">
      <c r="A136" s="392">
        <v>17</v>
      </c>
      <c r="B136" s="393">
        <v>44763</v>
      </c>
      <c r="C136" s="394"/>
      <c r="D136" s="394" t="s">
        <v>1038</v>
      </c>
      <c r="E136" s="392" t="s">
        <v>559</v>
      </c>
      <c r="F136" s="392">
        <v>55</v>
      </c>
      <c r="G136" s="392">
        <v>0</v>
      </c>
      <c r="H136" s="392">
        <v>0</v>
      </c>
      <c r="I136" s="392" t="s">
        <v>1039</v>
      </c>
      <c r="J136" s="386" t="s">
        <v>1040</v>
      </c>
      <c r="K136" s="392">
        <f t="shared" si="143"/>
        <v>-55</v>
      </c>
      <c r="L136" s="424">
        <v>100</v>
      </c>
      <c r="M136" s="425">
        <f t="shared" si="144"/>
        <v>-1475</v>
      </c>
      <c r="N136" s="392">
        <v>25</v>
      </c>
      <c r="O136" s="386" t="s">
        <v>569</v>
      </c>
      <c r="P136" s="393">
        <v>44763</v>
      </c>
      <c r="Q136" s="231"/>
      <c r="R136" s="232" t="s">
        <v>832</v>
      </c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8"/>
      <c r="AI136" s="228"/>
      <c r="AJ136" s="228"/>
      <c r="AK136" s="228"/>
      <c r="AL136" s="228"/>
    </row>
    <row r="137" spans="1:38" s="229" customFormat="1" ht="12.75" customHeight="1">
      <c r="A137" s="390">
        <v>18</v>
      </c>
      <c r="B137" s="372">
        <v>44764</v>
      </c>
      <c r="C137" s="391"/>
      <c r="D137" s="391" t="s">
        <v>1052</v>
      </c>
      <c r="E137" s="390" t="s">
        <v>559</v>
      </c>
      <c r="F137" s="390">
        <v>23</v>
      </c>
      <c r="G137" s="390">
        <v>5</v>
      </c>
      <c r="H137" s="390">
        <v>29.5</v>
      </c>
      <c r="I137" s="390" t="s">
        <v>1053</v>
      </c>
      <c r="J137" s="321" t="s">
        <v>918</v>
      </c>
      <c r="K137" s="320">
        <f t="shared" ref="K137:K138" si="145">H137-F137</f>
        <v>6.5</v>
      </c>
      <c r="L137" s="322">
        <v>100</v>
      </c>
      <c r="M137" s="323">
        <f t="shared" ref="M137:M138" si="146">(K137*N137)-L137</f>
        <v>1525</v>
      </c>
      <c r="N137" s="320">
        <v>250</v>
      </c>
      <c r="O137" s="321" t="s">
        <v>557</v>
      </c>
      <c r="P137" s="316">
        <v>44767</v>
      </c>
      <c r="R137" s="232" t="s">
        <v>558</v>
      </c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  <c r="AH137" s="228"/>
      <c r="AI137" s="228"/>
      <c r="AJ137" s="228"/>
      <c r="AK137" s="228"/>
      <c r="AL137" s="228"/>
    </row>
    <row r="138" spans="1:38" s="229" customFormat="1" ht="12.75" customHeight="1">
      <c r="A138" s="390">
        <v>19</v>
      </c>
      <c r="B138" s="372">
        <v>44770</v>
      </c>
      <c r="C138" s="391"/>
      <c r="D138" s="391" t="s">
        <v>1080</v>
      </c>
      <c r="E138" s="390" t="s">
        <v>559</v>
      </c>
      <c r="F138" s="390">
        <v>47.5</v>
      </c>
      <c r="G138" s="390">
        <v>10</v>
      </c>
      <c r="H138" s="390">
        <v>76</v>
      </c>
      <c r="I138" s="390" t="s">
        <v>1081</v>
      </c>
      <c r="J138" s="321" t="s">
        <v>1082</v>
      </c>
      <c r="K138" s="320">
        <f t="shared" si="145"/>
        <v>28.5</v>
      </c>
      <c r="L138" s="322">
        <v>100</v>
      </c>
      <c r="M138" s="323">
        <f t="shared" si="146"/>
        <v>1325</v>
      </c>
      <c r="N138" s="320">
        <v>50</v>
      </c>
      <c r="O138" s="321" t="s">
        <v>557</v>
      </c>
      <c r="P138" s="316">
        <v>44770</v>
      </c>
      <c r="R138" s="232" t="s">
        <v>558</v>
      </c>
      <c r="S138" s="228"/>
      <c r="T138" s="228"/>
      <c r="U138" s="228"/>
      <c r="V138" s="228"/>
      <c r="W138" s="228"/>
      <c r="X138" s="228"/>
      <c r="Y138" s="228"/>
      <c r="Z138" s="228"/>
      <c r="AA138" s="228"/>
      <c r="AB138" s="228"/>
      <c r="AC138" s="228"/>
      <c r="AD138" s="228"/>
      <c r="AE138" s="228"/>
      <c r="AF138" s="228"/>
      <c r="AG138" s="228"/>
      <c r="AH138" s="228"/>
      <c r="AI138" s="228"/>
      <c r="AJ138" s="228"/>
      <c r="AK138" s="228"/>
      <c r="AL138" s="228"/>
    </row>
    <row r="139" spans="1:38" s="229" customFormat="1" ht="12.75" customHeight="1">
      <c r="A139" s="390">
        <v>20</v>
      </c>
      <c r="B139" s="372">
        <v>44770</v>
      </c>
      <c r="C139" s="391"/>
      <c r="D139" s="391" t="s">
        <v>1083</v>
      </c>
      <c r="E139" s="390" t="s">
        <v>559</v>
      </c>
      <c r="F139" s="390">
        <v>52</v>
      </c>
      <c r="G139" s="390">
        <v>35</v>
      </c>
      <c r="H139" s="390">
        <v>63.5</v>
      </c>
      <c r="I139" s="390" t="s">
        <v>1084</v>
      </c>
      <c r="J139" s="321" t="s">
        <v>1037</v>
      </c>
      <c r="K139" s="320">
        <f t="shared" ref="K139" si="147">H139-F139</f>
        <v>11.5</v>
      </c>
      <c r="L139" s="322">
        <v>100</v>
      </c>
      <c r="M139" s="323">
        <f t="shared" ref="M139" si="148">(K139*N139)-L139</f>
        <v>2775</v>
      </c>
      <c r="N139" s="320">
        <v>250</v>
      </c>
      <c r="O139" s="321" t="s">
        <v>557</v>
      </c>
      <c r="P139" s="316">
        <v>44771</v>
      </c>
      <c r="Q139" s="231"/>
      <c r="R139" s="232" t="s">
        <v>558</v>
      </c>
      <c r="S139" s="228"/>
      <c r="T139" s="228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F139" s="228"/>
      <c r="AG139" s="228"/>
      <c r="AH139" s="228"/>
      <c r="AI139" s="228"/>
      <c r="AJ139" s="228"/>
      <c r="AK139" s="228"/>
      <c r="AL139" s="228"/>
    </row>
    <row r="140" spans="1:38" s="229" customFormat="1" ht="12.75" customHeight="1">
      <c r="A140" s="455">
        <v>21</v>
      </c>
      <c r="B140" s="453">
        <v>44771</v>
      </c>
      <c r="C140" s="454"/>
      <c r="D140" s="454" t="s">
        <v>1127</v>
      </c>
      <c r="E140" s="455" t="s">
        <v>559</v>
      </c>
      <c r="F140" s="455" t="s">
        <v>1128</v>
      </c>
      <c r="G140" s="455">
        <v>6</v>
      </c>
      <c r="H140" s="455"/>
      <c r="I140" s="455" t="s">
        <v>1129</v>
      </c>
      <c r="J140" s="264" t="s">
        <v>560</v>
      </c>
      <c r="K140" s="234"/>
      <c r="L140" s="253"/>
      <c r="M140" s="254"/>
      <c r="N140" s="234"/>
      <c r="O140" s="264"/>
      <c r="P140" s="230"/>
      <c r="Q140" s="231"/>
      <c r="R140" s="232" t="s">
        <v>832</v>
      </c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28"/>
      <c r="AH140" s="228"/>
      <c r="AI140" s="228"/>
      <c r="AJ140" s="228"/>
      <c r="AK140" s="228"/>
      <c r="AL140" s="228"/>
    </row>
    <row r="141" spans="1:38" ht="15" customHeight="1">
      <c r="A141" s="305"/>
      <c r="B141" s="400"/>
      <c r="C141" s="306"/>
      <c r="D141" s="307"/>
      <c r="E141" s="305"/>
      <c r="F141" s="305"/>
      <c r="G141" s="305"/>
      <c r="H141" s="308"/>
      <c r="I141" s="309"/>
      <c r="J141" s="264"/>
      <c r="K141" s="234"/>
      <c r="L141" s="253"/>
      <c r="M141" s="254"/>
      <c r="N141" s="234"/>
      <c r="O141" s="264"/>
      <c r="P141" s="230"/>
      <c r="Q141" s="1"/>
      <c r="R141" s="232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>
      <c r="A142" s="144"/>
      <c r="B142" s="149"/>
      <c r="C142" s="149"/>
      <c r="D142" s="150"/>
      <c r="E142" s="144"/>
      <c r="F142" s="151"/>
      <c r="G142" s="144"/>
      <c r="H142" s="144"/>
      <c r="I142" s="144"/>
      <c r="J142" s="149"/>
      <c r="K142" s="152"/>
      <c r="L142" s="144"/>
      <c r="M142" s="144"/>
      <c r="N142" s="144"/>
      <c r="O142" s="153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38.25" customHeight="1">
      <c r="A143" s="94" t="s">
        <v>581</v>
      </c>
      <c r="B143" s="154"/>
      <c r="C143" s="154"/>
      <c r="D143" s="155"/>
      <c r="E143" s="128"/>
      <c r="F143" s="6"/>
      <c r="G143" s="6"/>
      <c r="H143" s="129"/>
      <c r="I143" s="156"/>
      <c r="J143" s="1"/>
      <c r="K143" s="6"/>
      <c r="L143" s="6"/>
      <c r="M143" s="6"/>
      <c r="N143" s="1"/>
      <c r="O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s="229" customFormat="1" ht="14.25" customHeight="1">
      <c r="A144" s="95" t="s">
        <v>16</v>
      </c>
      <c r="B144" s="96" t="s">
        <v>534</v>
      </c>
      <c r="C144" s="96"/>
      <c r="D144" s="97" t="s">
        <v>545</v>
      </c>
      <c r="E144" s="96" t="s">
        <v>546</v>
      </c>
      <c r="F144" s="96" t="s">
        <v>547</v>
      </c>
      <c r="G144" s="96" t="s">
        <v>548</v>
      </c>
      <c r="H144" s="96" t="s">
        <v>549</v>
      </c>
      <c r="I144" s="96" t="s">
        <v>550</v>
      </c>
      <c r="J144" s="95" t="s">
        <v>551</v>
      </c>
      <c r="K144" s="132" t="s">
        <v>568</v>
      </c>
      <c r="L144" s="133" t="s">
        <v>553</v>
      </c>
      <c r="M144" s="98" t="s">
        <v>554</v>
      </c>
      <c r="N144" s="96" t="s">
        <v>555</v>
      </c>
      <c r="O144" s="97" t="s">
        <v>556</v>
      </c>
      <c r="P144" s="96" t="s">
        <v>787</v>
      </c>
      <c r="Q144" s="228"/>
      <c r="R144" s="6"/>
      <c r="S144" s="228"/>
      <c r="T144" s="228"/>
      <c r="U144" s="228"/>
      <c r="V144" s="228"/>
      <c r="W144" s="228"/>
      <c r="X144" s="228"/>
      <c r="Y144" s="228"/>
      <c r="Z144" s="228"/>
      <c r="AA144" s="228"/>
      <c r="AB144" s="228"/>
      <c r="AC144" s="228"/>
      <c r="AD144" s="228"/>
      <c r="AE144" s="228"/>
      <c r="AF144" s="228"/>
      <c r="AG144" s="228"/>
      <c r="AH144" s="228"/>
      <c r="AI144" s="228"/>
      <c r="AJ144" s="228"/>
      <c r="AK144" s="228"/>
      <c r="AL144" s="228"/>
    </row>
    <row r="145" spans="1:38" s="229" customFormat="1" ht="12.75" customHeight="1">
      <c r="A145" s="364">
        <v>1</v>
      </c>
      <c r="B145" s="365">
        <v>44488</v>
      </c>
      <c r="C145" s="365"/>
      <c r="D145" s="366" t="s">
        <v>835</v>
      </c>
      <c r="E145" s="367" t="s">
        <v>830</v>
      </c>
      <c r="F145" s="367">
        <v>235.25</v>
      </c>
      <c r="G145" s="367">
        <v>198</v>
      </c>
      <c r="H145" s="367">
        <v>287.5</v>
      </c>
      <c r="I145" s="367" t="s">
        <v>792</v>
      </c>
      <c r="J145" s="361" t="s">
        <v>899</v>
      </c>
      <c r="K145" s="361">
        <f t="shared" ref="K145" si="149">H145-F145</f>
        <v>52.25</v>
      </c>
      <c r="L145" s="362">
        <f t="shared" ref="L145" si="150">(F145*-0.7)/100</f>
        <v>-1.6467499999999999</v>
      </c>
      <c r="M145" s="368">
        <f t="shared" ref="M145" si="151">(K145+L145)/F145</f>
        <v>0.21510414452709883</v>
      </c>
      <c r="N145" s="361" t="s">
        <v>557</v>
      </c>
      <c r="O145" s="369">
        <v>44746</v>
      </c>
      <c r="P145" s="361"/>
      <c r="Q145" s="228"/>
      <c r="R145" s="1" t="s">
        <v>558</v>
      </c>
      <c r="S145" s="228"/>
      <c r="T145" s="228"/>
      <c r="U145" s="228"/>
      <c r="V145" s="228"/>
      <c r="W145" s="228"/>
      <c r="X145" s="228"/>
      <c r="Y145" s="228"/>
      <c r="Z145" s="228"/>
      <c r="AA145" s="228"/>
      <c r="AB145" s="228"/>
      <c r="AC145" s="228"/>
      <c r="AD145" s="228"/>
      <c r="AE145" s="228"/>
      <c r="AF145" s="228"/>
      <c r="AG145" s="228"/>
      <c r="AH145" s="228"/>
      <c r="AI145" s="228"/>
      <c r="AJ145" s="228"/>
      <c r="AK145" s="228"/>
      <c r="AL145" s="228"/>
    </row>
    <row r="146" spans="1:38" ht="14.25" customHeight="1">
      <c r="A146" s="364">
        <v>2</v>
      </c>
      <c r="B146" s="365">
        <v>44736</v>
      </c>
      <c r="C146" s="365"/>
      <c r="D146" s="366" t="s">
        <v>844</v>
      </c>
      <c r="E146" s="367" t="s">
        <v>559</v>
      </c>
      <c r="F146" s="367">
        <v>1450</v>
      </c>
      <c r="G146" s="367">
        <v>1300</v>
      </c>
      <c r="H146" s="367">
        <v>1690</v>
      </c>
      <c r="I146" s="367" t="s">
        <v>845</v>
      </c>
      <c r="J146" s="361" t="s">
        <v>934</v>
      </c>
      <c r="K146" s="361">
        <f t="shared" ref="K146" si="152">H146-F146</f>
        <v>240</v>
      </c>
      <c r="L146" s="362">
        <f>(F146*-0.4)/100</f>
        <v>-5.8</v>
      </c>
      <c r="M146" s="368">
        <f t="shared" ref="M146" si="153">(K146+L146)/F146</f>
        <v>0.16151724137931034</v>
      </c>
      <c r="N146" s="361" t="s">
        <v>557</v>
      </c>
      <c r="O146" s="369">
        <v>44750</v>
      </c>
      <c r="P146" s="361"/>
      <c r="R146" s="228" t="s">
        <v>558</v>
      </c>
      <c r="S146" s="41"/>
      <c r="T146" s="1"/>
      <c r="U146" s="1"/>
      <c r="V146" s="1"/>
      <c r="W146" s="1"/>
      <c r="X146" s="1"/>
      <c r="Y146" s="1"/>
      <c r="Z146" s="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</row>
    <row r="147" spans="1:38" ht="12.75" customHeight="1">
      <c r="A147" s="157"/>
      <c r="B147" s="134"/>
      <c r="C147" s="158"/>
      <c r="D147" s="99"/>
      <c r="E147" s="159"/>
      <c r="F147" s="159"/>
      <c r="G147" s="159"/>
      <c r="H147" s="159"/>
      <c r="I147" s="159"/>
      <c r="J147" s="159"/>
      <c r="K147" s="160"/>
      <c r="L147" s="161"/>
      <c r="M147" s="159"/>
      <c r="N147" s="162"/>
      <c r="O147" s="163"/>
      <c r="P147" s="163"/>
      <c r="R147" s="6"/>
      <c r="S147" s="1"/>
      <c r="T147" s="1"/>
      <c r="U147" s="1"/>
      <c r="V147" s="1"/>
      <c r="W147" s="1"/>
      <c r="X147" s="1"/>
      <c r="Y147" s="1"/>
    </row>
    <row r="148" spans="1:38" ht="12.75" customHeight="1">
      <c r="A148" s="112" t="s">
        <v>561</v>
      </c>
      <c r="B148" s="112"/>
      <c r="C148" s="112"/>
      <c r="D148" s="112"/>
      <c r="E148" s="41"/>
      <c r="F148" s="120" t="s">
        <v>563</v>
      </c>
      <c r="G148" s="56"/>
      <c r="H148" s="56"/>
      <c r="I148" s="56"/>
      <c r="J148" s="6"/>
      <c r="K148" s="138"/>
      <c r="L148" s="139"/>
      <c r="M148" s="6"/>
      <c r="N148" s="102"/>
      <c r="O148" s="164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119" t="s">
        <v>562</v>
      </c>
      <c r="B149" s="112"/>
      <c r="C149" s="112"/>
      <c r="D149" s="112"/>
      <c r="E149" s="6"/>
      <c r="F149" s="120" t="s">
        <v>565</v>
      </c>
      <c r="G149" s="6"/>
      <c r="H149" s="6" t="s">
        <v>783</v>
      </c>
      <c r="I149" s="6"/>
      <c r="J149" s="1"/>
      <c r="K149" s="6"/>
      <c r="L149" s="6"/>
      <c r="M149" s="6"/>
      <c r="N149" s="1"/>
      <c r="O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119"/>
      <c r="B150" s="112"/>
      <c r="C150" s="112"/>
      <c r="D150" s="112"/>
      <c r="E150" s="6"/>
      <c r="F150" s="120"/>
      <c r="G150" s="6"/>
      <c r="H150" s="6"/>
      <c r="I150" s="6"/>
      <c r="J150" s="1"/>
      <c r="K150" s="6"/>
      <c r="L150" s="6"/>
      <c r="M150" s="6"/>
      <c r="N150" s="1"/>
      <c r="O150" s="1"/>
      <c r="Q150" s="1"/>
      <c r="R150" s="5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19"/>
      <c r="B151" s="112"/>
      <c r="C151" s="112"/>
      <c r="D151" s="112"/>
      <c r="E151" s="6"/>
      <c r="F151" s="120"/>
      <c r="G151" s="56"/>
      <c r="H151" s="41"/>
      <c r="I151" s="56"/>
      <c r="J151" s="6"/>
      <c r="K151" s="138"/>
      <c r="L151" s="139"/>
      <c r="M151" s="6"/>
      <c r="N151" s="102"/>
      <c r="O151" s="140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56"/>
      <c r="B152" s="101"/>
      <c r="C152" s="101"/>
      <c r="D152" s="41"/>
      <c r="E152" s="56"/>
      <c r="F152" s="56"/>
      <c r="G152" s="56"/>
      <c r="H152" s="41"/>
      <c r="I152" s="56"/>
      <c r="J152" s="6"/>
      <c r="K152" s="138"/>
      <c r="L152" s="139"/>
      <c r="M152" s="6"/>
      <c r="N152" s="102"/>
      <c r="O152" s="140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38.25" customHeight="1">
      <c r="A153" s="41"/>
      <c r="B153" s="165" t="s">
        <v>582</v>
      </c>
      <c r="C153" s="165"/>
      <c r="D153" s="165"/>
      <c r="E153" s="165"/>
      <c r="F153" s="6"/>
      <c r="G153" s="6"/>
      <c r="H153" s="130"/>
      <c r="I153" s="6"/>
      <c r="J153" s="130"/>
      <c r="K153" s="131"/>
      <c r="L153" s="6"/>
      <c r="M153" s="6"/>
      <c r="N153" s="1"/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95" t="s">
        <v>16</v>
      </c>
      <c r="B154" s="96" t="s">
        <v>534</v>
      </c>
      <c r="C154" s="96"/>
      <c r="D154" s="97" t="s">
        <v>545</v>
      </c>
      <c r="E154" s="96" t="s">
        <v>546</v>
      </c>
      <c r="F154" s="96" t="s">
        <v>547</v>
      </c>
      <c r="G154" s="96" t="s">
        <v>583</v>
      </c>
      <c r="H154" s="96" t="s">
        <v>584</v>
      </c>
      <c r="I154" s="96" t="s">
        <v>550</v>
      </c>
      <c r="J154" s="166" t="s">
        <v>551</v>
      </c>
      <c r="K154" s="96" t="s">
        <v>552</v>
      </c>
      <c r="L154" s="96" t="s">
        <v>585</v>
      </c>
      <c r="M154" s="96" t="s">
        <v>555</v>
      </c>
      <c r="N154" s="97" t="s">
        <v>556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67">
        <v>1</v>
      </c>
      <c r="B155" s="168">
        <v>41579</v>
      </c>
      <c r="C155" s="168"/>
      <c r="D155" s="169" t="s">
        <v>586</v>
      </c>
      <c r="E155" s="170" t="s">
        <v>587</v>
      </c>
      <c r="F155" s="171">
        <v>82</v>
      </c>
      <c r="G155" s="170" t="s">
        <v>588</v>
      </c>
      <c r="H155" s="170">
        <v>100</v>
      </c>
      <c r="I155" s="172">
        <v>100</v>
      </c>
      <c r="J155" s="173" t="s">
        <v>589</v>
      </c>
      <c r="K155" s="174">
        <f t="shared" ref="K155:K207" si="154">H155-F155</f>
        <v>18</v>
      </c>
      <c r="L155" s="175">
        <f t="shared" ref="L155:L207" si="155">K155/F155</f>
        <v>0.21951219512195122</v>
      </c>
      <c r="M155" s="170" t="s">
        <v>557</v>
      </c>
      <c r="N155" s="176">
        <v>42657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67">
        <v>2</v>
      </c>
      <c r="B156" s="168">
        <v>41794</v>
      </c>
      <c r="C156" s="168"/>
      <c r="D156" s="169" t="s">
        <v>590</v>
      </c>
      <c r="E156" s="170" t="s">
        <v>559</v>
      </c>
      <c r="F156" s="171">
        <v>257</v>
      </c>
      <c r="G156" s="170" t="s">
        <v>588</v>
      </c>
      <c r="H156" s="170">
        <v>300</v>
      </c>
      <c r="I156" s="172">
        <v>300</v>
      </c>
      <c r="J156" s="173" t="s">
        <v>589</v>
      </c>
      <c r="K156" s="174">
        <f t="shared" si="154"/>
        <v>43</v>
      </c>
      <c r="L156" s="175">
        <f t="shared" si="155"/>
        <v>0.16731517509727625</v>
      </c>
      <c r="M156" s="170" t="s">
        <v>557</v>
      </c>
      <c r="N156" s="176">
        <v>41822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67">
        <v>3</v>
      </c>
      <c r="B157" s="168">
        <v>41828</v>
      </c>
      <c r="C157" s="168"/>
      <c r="D157" s="169" t="s">
        <v>591</v>
      </c>
      <c r="E157" s="170" t="s">
        <v>559</v>
      </c>
      <c r="F157" s="171">
        <v>393</v>
      </c>
      <c r="G157" s="170" t="s">
        <v>588</v>
      </c>
      <c r="H157" s="170">
        <v>468</v>
      </c>
      <c r="I157" s="172">
        <v>468</v>
      </c>
      <c r="J157" s="173" t="s">
        <v>589</v>
      </c>
      <c r="K157" s="174">
        <f t="shared" si="154"/>
        <v>75</v>
      </c>
      <c r="L157" s="175">
        <f t="shared" si="155"/>
        <v>0.19083969465648856</v>
      </c>
      <c r="M157" s="170" t="s">
        <v>557</v>
      </c>
      <c r="N157" s="176">
        <v>41863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67">
        <v>4</v>
      </c>
      <c r="B158" s="168">
        <v>41857</v>
      </c>
      <c r="C158" s="168"/>
      <c r="D158" s="169" t="s">
        <v>592</v>
      </c>
      <c r="E158" s="170" t="s">
        <v>559</v>
      </c>
      <c r="F158" s="171">
        <v>205</v>
      </c>
      <c r="G158" s="170" t="s">
        <v>588</v>
      </c>
      <c r="H158" s="170">
        <v>275</v>
      </c>
      <c r="I158" s="172">
        <v>250</v>
      </c>
      <c r="J158" s="173" t="s">
        <v>589</v>
      </c>
      <c r="K158" s="174">
        <f t="shared" si="154"/>
        <v>70</v>
      </c>
      <c r="L158" s="175">
        <f t="shared" si="155"/>
        <v>0.34146341463414637</v>
      </c>
      <c r="M158" s="170" t="s">
        <v>557</v>
      </c>
      <c r="N158" s="176">
        <v>41962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67">
        <v>5</v>
      </c>
      <c r="B159" s="168">
        <v>41886</v>
      </c>
      <c r="C159" s="168"/>
      <c r="D159" s="169" t="s">
        <v>593</v>
      </c>
      <c r="E159" s="170" t="s">
        <v>559</v>
      </c>
      <c r="F159" s="171">
        <v>162</v>
      </c>
      <c r="G159" s="170" t="s">
        <v>588</v>
      </c>
      <c r="H159" s="170">
        <v>190</v>
      </c>
      <c r="I159" s="172">
        <v>190</v>
      </c>
      <c r="J159" s="173" t="s">
        <v>589</v>
      </c>
      <c r="K159" s="174">
        <f t="shared" si="154"/>
        <v>28</v>
      </c>
      <c r="L159" s="175">
        <f t="shared" si="155"/>
        <v>0.1728395061728395</v>
      </c>
      <c r="M159" s="170" t="s">
        <v>557</v>
      </c>
      <c r="N159" s="176">
        <v>42006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67">
        <v>6</v>
      </c>
      <c r="B160" s="168">
        <v>41886</v>
      </c>
      <c r="C160" s="168"/>
      <c r="D160" s="169" t="s">
        <v>594</v>
      </c>
      <c r="E160" s="170" t="s">
        <v>559</v>
      </c>
      <c r="F160" s="171">
        <v>75</v>
      </c>
      <c r="G160" s="170" t="s">
        <v>588</v>
      </c>
      <c r="H160" s="170">
        <v>91.5</v>
      </c>
      <c r="I160" s="172" t="s">
        <v>595</v>
      </c>
      <c r="J160" s="173" t="s">
        <v>596</v>
      </c>
      <c r="K160" s="174">
        <f t="shared" si="154"/>
        <v>16.5</v>
      </c>
      <c r="L160" s="175">
        <f t="shared" si="155"/>
        <v>0.22</v>
      </c>
      <c r="M160" s="170" t="s">
        <v>557</v>
      </c>
      <c r="N160" s="176">
        <v>41954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7</v>
      </c>
      <c r="B161" s="168">
        <v>41913</v>
      </c>
      <c r="C161" s="168"/>
      <c r="D161" s="169" t="s">
        <v>597</v>
      </c>
      <c r="E161" s="170" t="s">
        <v>559</v>
      </c>
      <c r="F161" s="171">
        <v>850</v>
      </c>
      <c r="G161" s="170" t="s">
        <v>588</v>
      </c>
      <c r="H161" s="170">
        <v>982.5</v>
      </c>
      <c r="I161" s="172">
        <v>1050</v>
      </c>
      <c r="J161" s="173" t="s">
        <v>598</v>
      </c>
      <c r="K161" s="174">
        <f t="shared" si="154"/>
        <v>132.5</v>
      </c>
      <c r="L161" s="175">
        <f t="shared" si="155"/>
        <v>0.15588235294117647</v>
      </c>
      <c r="M161" s="170" t="s">
        <v>557</v>
      </c>
      <c r="N161" s="176">
        <v>42039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8</v>
      </c>
      <c r="B162" s="168">
        <v>41913</v>
      </c>
      <c r="C162" s="168"/>
      <c r="D162" s="169" t="s">
        <v>599</v>
      </c>
      <c r="E162" s="170" t="s">
        <v>559</v>
      </c>
      <c r="F162" s="171">
        <v>475</v>
      </c>
      <c r="G162" s="170" t="s">
        <v>588</v>
      </c>
      <c r="H162" s="170">
        <v>515</v>
      </c>
      <c r="I162" s="172">
        <v>600</v>
      </c>
      <c r="J162" s="173" t="s">
        <v>600</v>
      </c>
      <c r="K162" s="174">
        <f t="shared" si="154"/>
        <v>40</v>
      </c>
      <c r="L162" s="175">
        <f t="shared" si="155"/>
        <v>8.4210526315789472E-2</v>
      </c>
      <c r="M162" s="170" t="s">
        <v>557</v>
      </c>
      <c r="N162" s="176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9</v>
      </c>
      <c r="B163" s="168">
        <v>41913</v>
      </c>
      <c r="C163" s="168"/>
      <c r="D163" s="169" t="s">
        <v>601</v>
      </c>
      <c r="E163" s="170" t="s">
        <v>559</v>
      </c>
      <c r="F163" s="171">
        <v>86</v>
      </c>
      <c r="G163" s="170" t="s">
        <v>588</v>
      </c>
      <c r="H163" s="170">
        <v>99</v>
      </c>
      <c r="I163" s="172">
        <v>140</v>
      </c>
      <c r="J163" s="173" t="s">
        <v>602</v>
      </c>
      <c r="K163" s="174">
        <f t="shared" si="154"/>
        <v>13</v>
      </c>
      <c r="L163" s="175">
        <f t="shared" si="155"/>
        <v>0.15116279069767441</v>
      </c>
      <c r="M163" s="170" t="s">
        <v>557</v>
      </c>
      <c r="N163" s="176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10</v>
      </c>
      <c r="B164" s="168">
        <v>41926</v>
      </c>
      <c r="C164" s="168"/>
      <c r="D164" s="169" t="s">
        <v>603</v>
      </c>
      <c r="E164" s="170" t="s">
        <v>559</v>
      </c>
      <c r="F164" s="171">
        <v>496.6</v>
      </c>
      <c r="G164" s="170" t="s">
        <v>588</v>
      </c>
      <c r="H164" s="170">
        <v>621</v>
      </c>
      <c r="I164" s="172">
        <v>580</v>
      </c>
      <c r="J164" s="173" t="s">
        <v>589</v>
      </c>
      <c r="K164" s="174">
        <f t="shared" si="154"/>
        <v>124.39999999999998</v>
      </c>
      <c r="L164" s="175">
        <f t="shared" si="155"/>
        <v>0.25050342327829234</v>
      </c>
      <c r="M164" s="170" t="s">
        <v>557</v>
      </c>
      <c r="N164" s="176">
        <v>42605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11</v>
      </c>
      <c r="B165" s="168">
        <v>41926</v>
      </c>
      <c r="C165" s="168"/>
      <c r="D165" s="169" t="s">
        <v>604</v>
      </c>
      <c r="E165" s="170" t="s">
        <v>559</v>
      </c>
      <c r="F165" s="171">
        <v>2481.9</v>
      </c>
      <c r="G165" s="170" t="s">
        <v>588</v>
      </c>
      <c r="H165" s="170">
        <v>2840</v>
      </c>
      <c r="I165" s="172">
        <v>2870</v>
      </c>
      <c r="J165" s="173" t="s">
        <v>605</v>
      </c>
      <c r="K165" s="174">
        <f t="shared" si="154"/>
        <v>358.09999999999991</v>
      </c>
      <c r="L165" s="175">
        <f t="shared" si="155"/>
        <v>0.14428462065353154</v>
      </c>
      <c r="M165" s="170" t="s">
        <v>557</v>
      </c>
      <c r="N165" s="176">
        <v>42017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7">
        <v>12</v>
      </c>
      <c r="B166" s="168">
        <v>41928</v>
      </c>
      <c r="C166" s="168"/>
      <c r="D166" s="169" t="s">
        <v>606</v>
      </c>
      <c r="E166" s="170" t="s">
        <v>559</v>
      </c>
      <c r="F166" s="171">
        <v>84.5</v>
      </c>
      <c r="G166" s="170" t="s">
        <v>588</v>
      </c>
      <c r="H166" s="170">
        <v>93</v>
      </c>
      <c r="I166" s="172">
        <v>110</v>
      </c>
      <c r="J166" s="173" t="s">
        <v>607</v>
      </c>
      <c r="K166" s="174">
        <f t="shared" si="154"/>
        <v>8.5</v>
      </c>
      <c r="L166" s="175">
        <f t="shared" si="155"/>
        <v>0.10059171597633136</v>
      </c>
      <c r="M166" s="170" t="s">
        <v>557</v>
      </c>
      <c r="N166" s="176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13</v>
      </c>
      <c r="B167" s="168">
        <v>41928</v>
      </c>
      <c r="C167" s="168"/>
      <c r="D167" s="169" t="s">
        <v>608</v>
      </c>
      <c r="E167" s="170" t="s">
        <v>559</v>
      </c>
      <c r="F167" s="171">
        <v>401</v>
      </c>
      <c r="G167" s="170" t="s">
        <v>588</v>
      </c>
      <c r="H167" s="170">
        <v>428</v>
      </c>
      <c r="I167" s="172">
        <v>450</v>
      </c>
      <c r="J167" s="173" t="s">
        <v>609</v>
      </c>
      <c r="K167" s="174">
        <f t="shared" si="154"/>
        <v>27</v>
      </c>
      <c r="L167" s="175">
        <f t="shared" si="155"/>
        <v>6.7331670822942641E-2</v>
      </c>
      <c r="M167" s="170" t="s">
        <v>557</v>
      </c>
      <c r="N167" s="176">
        <v>42020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14</v>
      </c>
      <c r="B168" s="168">
        <v>41928</v>
      </c>
      <c r="C168" s="168"/>
      <c r="D168" s="169" t="s">
        <v>610</v>
      </c>
      <c r="E168" s="170" t="s">
        <v>559</v>
      </c>
      <c r="F168" s="171">
        <v>101</v>
      </c>
      <c r="G168" s="170" t="s">
        <v>588</v>
      </c>
      <c r="H168" s="170">
        <v>112</v>
      </c>
      <c r="I168" s="172">
        <v>120</v>
      </c>
      <c r="J168" s="173" t="s">
        <v>611</v>
      </c>
      <c r="K168" s="174">
        <f t="shared" si="154"/>
        <v>11</v>
      </c>
      <c r="L168" s="175">
        <f t="shared" si="155"/>
        <v>0.10891089108910891</v>
      </c>
      <c r="M168" s="170" t="s">
        <v>557</v>
      </c>
      <c r="N168" s="176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15</v>
      </c>
      <c r="B169" s="168">
        <v>41954</v>
      </c>
      <c r="C169" s="168"/>
      <c r="D169" s="169" t="s">
        <v>612</v>
      </c>
      <c r="E169" s="170" t="s">
        <v>559</v>
      </c>
      <c r="F169" s="171">
        <v>59</v>
      </c>
      <c r="G169" s="170" t="s">
        <v>588</v>
      </c>
      <c r="H169" s="170">
        <v>76</v>
      </c>
      <c r="I169" s="172">
        <v>76</v>
      </c>
      <c r="J169" s="173" t="s">
        <v>589</v>
      </c>
      <c r="K169" s="174">
        <f t="shared" si="154"/>
        <v>17</v>
      </c>
      <c r="L169" s="175">
        <f t="shared" si="155"/>
        <v>0.28813559322033899</v>
      </c>
      <c r="M169" s="170" t="s">
        <v>557</v>
      </c>
      <c r="N169" s="176">
        <v>43032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16</v>
      </c>
      <c r="B170" s="168">
        <v>41954</v>
      </c>
      <c r="C170" s="168"/>
      <c r="D170" s="169" t="s">
        <v>601</v>
      </c>
      <c r="E170" s="170" t="s">
        <v>559</v>
      </c>
      <c r="F170" s="171">
        <v>99</v>
      </c>
      <c r="G170" s="170" t="s">
        <v>588</v>
      </c>
      <c r="H170" s="170">
        <v>120</v>
      </c>
      <c r="I170" s="172">
        <v>120</v>
      </c>
      <c r="J170" s="173" t="s">
        <v>570</v>
      </c>
      <c r="K170" s="174">
        <f t="shared" si="154"/>
        <v>21</v>
      </c>
      <c r="L170" s="175">
        <f t="shared" si="155"/>
        <v>0.21212121212121213</v>
      </c>
      <c r="M170" s="170" t="s">
        <v>557</v>
      </c>
      <c r="N170" s="176">
        <v>41960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17</v>
      </c>
      <c r="B171" s="168">
        <v>41956</v>
      </c>
      <c r="C171" s="168"/>
      <c r="D171" s="169" t="s">
        <v>613</v>
      </c>
      <c r="E171" s="170" t="s">
        <v>559</v>
      </c>
      <c r="F171" s="171">
        <v>22</v>
      </c>
      <c r="G171" s="170" t="s">
        <v>588</v>
      </c>
      <c r="H171" s="170">
        <v>33.549999999999997</v>
      </c>
      <c r="I171" s="172">
        <v>32</v>
      </c>
      <c r="J171" s="173" t="s">
        <v>614</v>
      </c>
      <c r="K171" s="174">
        <f t="shared" si="154"/>
        <v>11.549999999999997</v>
      </c>
      <c r="L171" s="175">
        <f t="shared" si="155"/>
        <v>0.52499999999999991</v>
      </c>
      <c r="M171" s="170" t="s">
        <v>557</v>
      </c>
      <c r="N171" s="176">
        <v>42188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18</v>
      </c>
      <c r="B172" s="168">
        <v>41976</v>
      </c>
      <c r="C172" s="168"/>
      <c r="D172" s="169" t="s">
        <v>615</v>
      </c>
      <c r="E172" s="170" t="s">
        <v>559</v>
      </c>
      <c r="F172" s="171">
        <v>440</v>
      </c>
      <c r="G172" s="170" t="s">
        <v>588</v>
      </c>
      <c r="H172" s="170">
        <v>520</v>
      </c>
      <c r="I172" s="172">
        <v>520</v>
      </c>
      <c r="J172" s="173" t="s">
        <v>616</v>
      </c>
      <c r="K172" s="174">
        <f t="shared" si="154"/>
        <v>80</v>
      </c>
      <c r="L172" s="175">
        <f t="shared" si="155"/>
        <v>0.18181818181818182</v>
      </c>
      <c r="M172" s="170" t="s">
        <v>557</v>
      </c>
      <c r="N172" s="176">
        <v>42208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19</v>
      </c>
      <c r="B173" s="168">
        <v>41976</v>
      </c>
      <c r="C173" s="168"/>
      <c r="D173" s="169" t="s">
        <v>617</v>
      </c>
      <c r="E173" s="170" t="s">
        <v>559</v>
      </c>
      <c r="F173" s="171">
        <v>360</v>
      </c>
      <c r="G173" s="170" t="s">
        <v>588</v>
      </c>
      <c r="H173" s="170">
        <v>427</v>
      </c>
      <c r="I173" s="172">
        <v>425</v>
      </c>
      <c r="J173" s="173" t="s">
        <v>618</v>
      </c>
      <c r="K173" s="174">
        <f t="shared" si="154"/>
        <v>67</v>
      </c>
      <c r="L173" s="175">
        <f t="shared" si="155"/>
        <v>0.18611111111111112</v>
      </c>
      <c r="M173" s="170" t="s">
        <v>557</v>
      </c>
      <c r="N173" s="176">
        <v>42058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20</v>
      </c>
      <c r="B174" s="168">
        <v>42012</v>
      </c>
      <c r="C174" s="168"/>
      <c r="D174" s="169" t="s">
        <v>619</v>
      </c>
      <c r="E174" s="170" t="s">
        <v>559</v>
      </c>
      <c r="F174" s="171">
        <v>360</v>
      </c>
      <c r="G174" s="170" t="s">
        <v>588</v>
      </c>
      <c r="H174" s="170">
        <v>455</v>
      </c>
      <c r="I174" s="172">
        <v>420</v>
      </c>
      <c r="J174" s="173" t="s">
        <v>620</v>
      </c>
      <c r="K174" s="174">
        <f t="shared" si="154"/>
        <v>95</v>
      </c>
      <c r="L174" s="175">
        <f t="shared" si="155"/>
        <v>0.2638888888888889</v>
      </c>
      <c r="M174" s="170" t="s">
        <v>557</v>
      </c>
      <c r="N174" s="176">
        <v>42024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21</v>
      </c>
      <c r="B175" s="168">
        <v>42012</v>
      </c>
      <c r="C175" s="168"/>
      <c r="D175" s="169" t="s">
        <v>621</v>
      </c>
      <c r="E175" s="170" t="s">
        <v>559</v>
      </c>
      <c r="F175" s="171">
        <v>130</v>
      </c>
      <c r="G175" s="170"/>
      <c r="H175" s="170">
        <v>175.5</v>
      </c>
      <c r="I175" s="172">
        <v>165</v>
      </c>
      <c r="J175" s="173" t="s">
        <v>622</v>
      </c>
      <c r="K175" s="174">
        <f t="shared" si="154"/>
        <v>45.5</v>
      </c>
      <c r="L175" s="175">
        <f t="shared" si="155"/>
        <v>0.35</v>
      </c>
      <c r="M175" s="170" t="s">
        <v>557</v>
      </c>
      <c r="N175" s="176">
        <v>43088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22</v>
      </c>
      <c r="B176" s="168">
        <v>42040</v>
      </c>
      <c r="C176" s="168"/>
      <c r="D176" s="169" t="s">
        <v>372</v>
      </c>
      <c r="E176" s="170" t="s">
        <v>587</v>
      </c>
      <c r="F176" s="171">
        <v>98</v>
      </c>
      <c r="G176" s="170"/>
      <c r="H176" s="170">
        <v>120</v>
      </c>
      <c r="I176" s="172">
        <v>120</v>
      </c>
      <c r="J176" s="173" t="s">
        <v>589</v>
      </c>
      <c r="K176" s="174">
        <f t="shared" si="154"/>
        <v>22</v>
      </c>
      <c r="L176" s="175">
        <f t="shared" si="155"/>
        <v>0.22448979591836735</v>
      </c>
      <c r="M176" s="170" t="s">
        <v>557</v>
      </c>
      <c r="N176" s="176">
        <v>42753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23</v>
      </c>
      <c r="B177" s="168">
        <v>42040</v>
      </c>
      <c r="C177" s="168"/>
      <c r="D177" s="169" t="s">
        <v>623</v>
      </c>
      <c r="E177" s="170" t="s">
        <v>587</v>
      </c>
      <c r="F177" s="171">
        <v>196</v>
      </c>
      <c r="G177" s="170"/>
      <c r="H177" s="170">
        <v>262</v>
      </c>
      <c r="I177" s="172">
        <v>255</v>
      </c>
      <c r="J177" s="173" t="s">
        <v>589</v>
      </c>
      <c r="K177" s="174">
        <f t="shared" si="154"/>
        <v>66</v>
      </c>
      <c r="L177" s="175">
        <f t="shared" si="155"/>
        <v>0.33673469387755101</v>
      </c>
      <c r="M177" s="170" t="s">
        <v>557</v>
      </c>
      <c r="N177" s="176">
        <v>42599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7">
        <v>24</v>
      </c>
      <c r="B178" s="178">
        <v>42067</v>
      </c>
      <c r="C178" s="178"/>
      <c r="D178" s="179" t="s">
        <v>371</v>
      </c>
      <c r="E178" s="180" t="s">
        <v>587</v>
      </c>
      <c r="F178" s="181">
        <v>235</v>
      </c>
      <c r="G178" s="181"/>
      <c r="H178" s="182">
        <v>77</v>
      </c>
      <c r="I178" s="182" t="s">
        <v>624</v>
      </c>
      <c r="J178" s="183" t="s">
        <v>625</v>
      </c>
      <c r="K178" s="184">
        <f t="shared" si="154"/>
        <v>-158</v>
      </c>
      <c r="L178" s="185">
        <f t="shared" si="155"/>
        <v>-0.67234042553191486</v>
      </c>
      <c r="M178" s="181" t="s">
        <v>569</v>
      </c>
      <c r="N178" s="178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7">
        <v>25</v>
      </c>
      <c r="B179" s="168">
        <v>42067</v>
      </c>
      <c r="C179" s="168"/>
      <c r="D179" s="169" t="s">
        <v>626</v>
      </c>
      <c r="E179" s="170" t="s">
        <v>587</v>
      </c>
      <c r="F179" s="171">
        <v>185</v>
      </c>
      <c r="G179" s="170"/>
      <c r="H179" s="170">
        <v>224</v>
      </c>
      <c r="I179" s="172" t="s">
        <v>627</v>
      </c>
      <c r="J179" s="173" t="s">
        <v>589</v>
      </c>
      <c r="K179" s="174">
        <f t="shared" si="154"/>
        <v>39</v>
      </c>
      <c r="L179" s="175">
        <f t="shared" si="155"/>
        <v>0.21081081081081082</v>
      </c>
      <c r="M179" s="170" t="s">
        <v>557</v>
      </c>
      <c r="N179" s="176">
        <v>42647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7">
        <v>26</v>
      </c>
      <c r="B180" s="178">
        <v>42090</v>
      </c>
      <c r="C180" s="178"/>
      <c r="D180" s="186" t="s">
        <v>628</v>
      </c>
      <c r="E180" s="181" t="s">
        <v>587</v>
      </c>
      <c r="F180" s="181">
        <v>49.5</v>
      </c>
      <c r="G180" s="182"/>
      <c r="H180" s="182">
        <v>15.85</v>
      </c>
      <c r="I180" s="182">
        <v>67</v>
      </c>
      <c r="J180" s="183" t="s">
        <v>629</v>
      </c>
      <c r="K180" s="182">
        <f t="shared" si="154"/>
        <v>-33.65</v>
      </c>
      <c r="L180" s="187">
        <f t="shared" si="155"/>
        <v>-0.67979797979797973</v>
      </c>
      <c r="M180" s="181" t="s">
        <v>569</v>
      </c>
      <c r="N180" s="188">
        <v>43627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27</v>
      </c>
      <c r="B181" s="168">
        <v>42093</v>
      </c>
      <c r="C181" s="168"/>
      <c r="D181" s="169" t="s">
        <v>630</v>
      </c>
      <c r="E181" s="170" t="s">
        <v>587</v>
      </c>
      <c r="F181" s="171">
        <v>183.5</v>
      </c>
      <c r="G181" s="170"/>
      <c r="H181" s="170">
        <v>219</v>
      </c>
      <c r="I181" s="172">
        <v>218</v>
      </c>
      <c r="J181" s="173" t="s">
        <v>631</v>
      </c>
      <c r="K181" s="174">
        <f t="shared" si="154"/>
        <v>35.5</v>
      </c>
      <c r="L181" s="175">
        <f t="shared" si="155"/>
        <v>0.19346049046321526</v>
      </c>
      <c r="M181" s="170" t="s">
        <v>557</v>
      </c>
      <c r="N181" s="176">
        <v>42103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28</v>
      </c>
      <c r="B182" s="168">
        <v>42114</v>
      </c>
      <c r="C182" s="168"/>
      <c r="D182" s="169" t="s">
        <v>632</v>
      </c>
      <c r="E182" s="170" t="s">
        <v>587</v>
      </c>
      <c r="F182" s="171">
        <f>(227+237)/2</f>
        <v>232</v>
      </c>
      <c r="G182" s="170"/>
      <c r="H182" s="170">
        <v>298</v>
      </c>
      <c r="I182" s="172">
        <v>298</v>
      </c>
      <c r="J182" s="173" t="s">
        <v>589</v>
      </c>
      <c r="K182" s="174">
        <f t="shared" si="154"/>
        <v>66</v>
      </c>
      <c r="L182" s="175">
        <f t="shared" si="155"/>
        <v>0.28448275862068967</v>
      </c>
      <c r="M182" s="170" t="s">
        <v>557</v>
      </c>
      <c r="N182" s="176">
        <v>42823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29</v>
      </c>
      <c r="B183" s="168">
        <v>42128</v>
      </c>
      <c r="C183" s="168"/>
      <c r="D183" s="169" t="s">
        <v>633</v>
      </c>
      <c r="E183" s="170" t="s">
        <v>559</v>
      </c>
      <c r="F183" s="171">
        <v>385</v>
      </c>
      <c r="G183" s="170"/>
      <c r="H183" s="170">
        <f>212.5+331</f>
        <v>543.5</v>
      </c>
      <c r="I183" s="172">
        <v>510</v>
      </c>
      <c r="J183" s="173" t="s">
        <v>634</v>
      </c>
      <c r="K183" s="174">
        <f t="shared" si="154"/>
        <v>158.5</v>
      </c>
      <c r="L183" s="175">
        <f t="shared" si="155"/>
        <v>0.41168831168831171</v>
      </c>
      <c r="M183" s="170" t="s">
        <v>557</v>
      </c>
      <c r="N183" s="176">
        <v>42235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7">
        <v>30</v>
      </c>
      <c r="B184" s="168">
        <v>42128</v>
      </c>
      <c r="C184" s="168"/>
      <c r="D184" s="169" t="s">
        <v>635</v>
      </c>
      <c r="E184" s="170" t="s">
        <v>559</v>
      </c>
      <c r="F184" s="171">
        <v>115.5</v>
      </c>
      <c r="G184" s="170"/>
      <c r="H184" s="170">
        <v>146</v>
      </c>
      <c r="I184" s="172">
        <v>142</v>
      </c>
      <c r="J184" s="173" t="s">
        <v>636</v>
      </c>
      <c r="K184" s="174">
        <f t="shared" si="154"/>
        <v>30.5</v>
      </c>
      <c r="L184" s="175">
        <f t="shared" si="155"/>
        <v>0.26406926406926406</v>
      </c>
      <c r="M184" s="170" t="s">
        <v>557</v>
      </c>
      <c r="N184" s="176">
        <v>42202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7">
        <v>31</v>
      </c>
      <c r="B185" s="168">
        <v>42151</v>
      </c>
      <c r="C185" s="168"/>
      <c r="D185" s="169" t="s">
        <v>637</v>
      </c>
      <c r="E185" s="170" t="s">
        <v>559</v>
      </c>
      <c r="F185" s="171">
        <v>237.5</v>
      </c>
      <c r="G185" s="170"/>
      <c r="H185" s="170">
        <v>279.5</v>
      </c>
      <c r="I185" s="172">
        <v>278</v>
      </c>
      <c r="J185" s="173" t="s">
        <v>589</v>
      </c>
      <c r="K185" s="174">
        <f t="shared" si="154"/>
        <v>42</v>
      </c>
      <c r="L185" s="175">
        <f t="shared" si="155"/>
        <v>0.17684210526315788</v>
      </c>
      <c r="M185" s="170" t="s">
        <v>557</v>
      </c>
      <c r="N185" s="176">
        <v>42222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7">
        <v>32</v>
      </c>
      <c r="B186" s="168">
        <v>42174</v>
      </c>
      <c r="C186" s="168"/>
      <c r="D186" s="169" t="s">
        <v>608</v>
      </c>
      <c r="E186" s="170" t="s">
        <v>587</v>
      </c>
      <c r="F186" s="171">
        <v>340</v>
      </c>
      <c r="G186" s="170"/>
      <c r="H186" s="170">
        <v>448</v>
      </c>
      <c r="I186" s="172">
        <v>448</v>
      </c>
      <c r="J186" s="173" t="s">
        <v>589</v>
      </c>
      <c r="K186" s="174">
        <f t="shared" si="154"/>
        <v>108</v>
      </c>
      <c r="L186" s="175">
        <f t="shared" si="155"/>
        <v>0.31764705882352939</v>
      </c>
      <c r="M186" s="170" t="s">
        <v>557</v>
      </c>
      <c r="N186" s="176">
        <v>43018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33</v>
      </c>
      <c r="B187" s="168">
        <v>42191</v>
      </c>
      <c r="C187" s="168"/>
      <c r="D187" s="169" t="s">
        <v>638</v>
      </c>
      <c r="E187" s="170" t="s">
        <v>587</v>
      </c>
      <c r="F187" s="171">
        <v>390</v>
      </c>
      <c r="G187" s="170"/>
      <c r="H187" s="170">
        <v>460</v>
      </c>
      <c r="I187" s="172">
        <v>460</v>
      </c>
      <c r="J187" s="173" t="s">
        <v>589</v>
      </c>
      <c r="K187" s="174">
        <f t="shared" si="154"/>
        <v>70</v>
      </c>
      <c r="L187" s="175">
        <f t="shared" si="155"/>
        <v>0.17948717948717949</v>
      </c>
      <c r="M187" s="170" t="s">
        <v>557</v>
      </c>
      <c r="N187" s="176">
        <v>42478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7">
        <v>34</v>
      </c>
      <c r="B188" s="178">
        <v>42195</v>
      </c>
      <c r="C188" s="178"/>
      <c r="D188" s="179" t="s">
        <v>639</v>
      </c>
      <c r="E188" s="180" t="s">
        <v>587</v>
      </c>
      <c r="F188" s="181">
        <v>122.5</v>
      </c>
      <c r="G188" s="181"/>
      <c r="H188" s="182">
        <v>61</v>
      </c>
      <c r="I188" s="182">
        <v>172</v>
      </c>
      <c r="J188" s="183" t="s">
        <v>640</v>
      </c>
      <c r="K188" s="184">
        <f t="shared" si="154"/>
        <v>-61.5</v>
      </c>
      <c r="L188" s="185">
        <f t="shared" si="155"/>
        <v>-0.50204081632653064</v>
      </c>
      <c r="M188" s="181" t="s">
        <v>569</v>
      </c>
      <c r="N188" s="178">
        <v>43333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35</v>
      </c>
      <c r="B189" s="168">
        <v>42219</v>
      </c>
      <c r="C189" s="168"/>
      <c r="D189" s="169" t="s">
        <v>641</v>
      </c>
      <c r="E189" s="170" t="s">
        <v>587</v>
      </c>
      <c r="F189" s="171">
        <v>297.5</v>
      </c>
      <c r="G189" s="170"/>
      <c r="H189" s="170">
        <v>350</v>
      </c>
      <c r="I189" s="172">
        <v>360</v>
      </c>
      <c r="J189" s="173" t="s">
        <v>642</v>
      </c>
      <c r="K189" s="174">
        <f t="shared" si="154"/>
        <v>52.5</v>
      </c>
      <c r="L189" s="175">
        <f t="shared" si="155"/>
        <v>0.17647058823529413</v>
      </c>
      <c r="M189" s="170" t="s">
        <v>557</v>
      </c>
      <c r="N189" s="176">
        <v>42232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36</v>
      </c>
      <c r="B190" s="168">
        <v>42219</v>
      </c>
      <c r="C190" s="168"/>
      <c r="D190" s="169" t="s">
        <v>643</v>
      </c>
      <c r="E190" s="170" t="s">
        <v>587</v>
      </c>
      <c r="F190" s="171">
        <v>115.5</v>
      </c>
      <c r="G190" s="170"/>
      <c r="H190" s="170">
        <v>149</v>
      </c>
      <c r="I190" s="172">
        <v>140</v>
      </c>
      <c r="J190" s="173" t="s">
        <v>644</v>
      </c>
      <c r="K190" s="174">
        <f t="shared" si="154"/>
        <v>33.5</v>
      </c>
      <c r="L190" s="175">
        <f t="shared" si="155"/>
        <v>0.29004329004329005</v>
      </c>
      <c r="M190" s="170" t="s">
        <v>557</v>
      </c>
      <c r="N190" s="176">
        <v>42740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7">
        <v>37</v>
      </c>
      <c r="B191" s="168">
        <v>42251</v>
      </c>
      <c r="C191" s="168"/>
      <c r="D191" s="169" t="s">
        <v>637</v>
      </c>
      <c r="E191" s="170" t="s">
        <v>587</v>
      </c>
      <c r="F191" s="171">
        <v>226</v>
      </c>
      <c r="G191" s="170"/>
      <c r="H191" s="170">
        <v>292</v>
      </c>
      <c r="I191" s="172">
        <v>292</v>
      </c>
      <c r="J191" s="173" t="s">
        <v>645</v>
      </c>
      <c r="K191" s="174">
        <f t="shared" si="154"/>
        <v>66</v>
      </c>
      <c r="L191" s="175">
        <f t="shared" si="155"/>
        <v>0.29203539823008851</v>
      </c>
      <c r="M191" s="170" t="s">
        <v>557</v>
      </c>
      <c r="N191" s="176">
        <v>42286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7">
        <v>38</v>
      </c>
      <c r="B192" s="168">
        <v>42254</v>
      </c>
      <c r="C192" s="168"/>
      <c r="D192" s="169" t="s">
        <v>632</v>
      </c>
      <c r="E192" s="170" t="s">
        <v>587</v>
      </c>
      <c r="F192" s="171">
        <v>232.5</v>
      </c>
      <c r="G192" s="170"/>
      <c r="H192" s="170">
        <v>312.5</v>
      </c>
      <c r="I192" s="172">
        <v>310</v>
      </c>
      <c r="J192" s="173" t="s">
        <v>589</v>
      </c>
      <c r="K192" s="174">
        <f t="shared" si="154"/>
        <v>80</v>
      </c>
      <c r="L192" s="175">
        <f t="shared" si="155"/>
        <v>0.34408602150537637</v>
      </c>
      <c r="M192" s="170" t="s">
        <v>557</v>
      </c>
      <c r="N192" s="176">
        <v>42823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39</v>
      </c>
      <c r="B193" s="168">
        <v>42268</v>
      </c>
      <c r="C193" s="168"/>
      <c r="D193" s="169" t="s">
        <v>646</v>
      </c>
      <c r="E193" s="170" t="s">
        <v>587</v>
      </c>
      <c r="F193" s="171">
        <v>196.5</v>
      </c>
      <c r="G193" s="170"/>
      <c r="H193" s="170">
        <v>238</v>
      </c>
      <c r="I193" s="172">
        <v>238</v>
      </c>
      <c r="J193" s="173" t="s">
        <v>645</v>
      </c>
      <c r="K193" s="174">
        <f t="shared" si="154"/>
        <v>41.5</v>
      </c>
      <c r="L193" s="175">
        <f t="shared" si="155"/>
        <v>0.21119592875318066</v>
      </c>
      <c r="M193" s="170" t="s">
        <v>557</v>
      </c>
      <c r="N193" s="176">
        <v>42291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7">
        <v>40</v>
      </c>
      <c r="B194" s="168">
        <v>42271</v>
      </c>
      <c r="C194" s="168"/>
      <c r="D194" s="169" t="s">
        <v>586</v>
      </c>
      <c r="E194" s="170" t="s">
        <v>587</v>
      </c>
      <c r="F194" s="171">
        <v>65</v>
      </c>
      <c r="G194" s="170"/>
      <c r="H194" s="170">
        <v>82</v>
      </c>
      <c r="I194" s="172">
        <v>82</v>
      </c>
      <c r="J194" s="173" t="s">
        <v>645</v>
      </c>
      <c r="K194" s="174">
        <f t="shared" si="154"/>
        <v>17</v>
      </c>
      <c r="L194" s="175">
        <f t="shared" si="155"/>
        <v>0.26153846153846155</v>
      </c>
      <c r="M194" s="170" t="s">
        <v>557</v>
      </c>
      <c r="N194" s="176">
        <v>42578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7">
        <v>41</v>
      </c>
      <c r="B195" s="168">
        <v>42291</v>
      </c>
      <c r="C195" s="168"/>
      <c r="D195" s="169" t="s">
        <v>647</v>
      </c>
      <c r="E195" s="170" t="s">
        <v>587</v>
      </c>
      <c r="F195" s="171">
        <v>144</v>
      </c>
      <c r="G195" s="170"/>
      <c r="H195" s="170">
        <v>182.5</v>
      </c>
      <c r="I195" s="172">
        <v>181</v>
      </c>
      <c r="J195" s="173" t="s">
        <v>645</v>
      </c>
      <c r="K195" s="174">
        <f t="shared" si="154"/>
        <v>38.5</v>
      </c>
      <c r="L195" s="175">
        <f t="shared" si="155"/>
        <v>0.2673611111111111</v>
      </c>
      <c r="M195" s="170" t="s">
        <v>557</v>
      </c>
      <c r="N195" s="176">
        <v>42817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42</v>
      </c>
      <c r="B196" s="168">
        <v>42291</v>
      </c>
      <c r="C196" s="168"/>
      <c r="D196" s="169" t="s">
        <v>648</v>
      </c>
      <c r="E196" s="170" t="s">
        <v>587</v>
      </c>
      <c r="F196" s="171">
        <v>264</v>
      </c>
      <c r="G196" s="170"/>
      <c r="H196" s="170">
        <v>311</v>
      </c>
      <c r="I196" s="172">
        <v>311</v>
      </c>
      <c r="J196" s="173" t="s">
        <v>645</v>
      </c>
      <c r="K196" s="174">
        <f t="shared" si="154"/>
        <v>47</v>
      </c>
      <c r="L196" s="175">
        <f t="shared" si="155"/>
        <v>0.17803030303030304</v>
      </c>
      <c r="M196" s="170" t="s">
        <v>557</v>
      </c>
      <c r="N196" s="176">
        <v>42604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7">
        <v>43</v>
      </c>
      <c r="B197" s="168">
        <v>42318</v>
      </c>
      <c r="C197" s="168"/>
      <c r="D197" s="169" t="s">
        <v>649</v>
      </c>
      <c r="E197" s="170" t="s">
        <v>559</v>
      </c>
      <c r="F197" s="171">
        <v>549.5</v>
      </c>
      <c r="G197" s="170"/>
      <c r="H197" s="170">
        <v>630</v>
      </c>
      <c r="I197" s="172">
        <v>630</v>
      </c>
      <c r="J197" s="173" t="s">
        <v>645</v>
      </c>
      <c r="K197" s="174">
        <f t="shared" si="154"/>
        <v>80.5</v>
      </c>
      <c r="L197" s="175">
        <f t="shared" si="155"/>
        <v>0.1464968152866242</v>
      </c>
      <c r="M197" s="170" t="s">
        <v>557</v>
      </c>
      <c r="N197" s="176">
        <v>42419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7">
        <v>44</v>
      </c>
      <c r="B198" s="168">
        <v>42342</v>
      </c>
      <c r="C198" s="168"/>
      <c r="D198" s="169" t="s">
        <v>650</v>
      </c>
      <c r="E198" s="170" t="s">
        <v>587</v>
      </c>
      <c r="F198" s="171">
        <v>1027.5</v>
      </c>
      <c r="G198" s="170"/>
      <c r="H198" s="170">
        <v>1315</v>
      </c>
      <c r="I198" s="172">
        <v>1250</v>
      </c>
      <c r="J198" s="173" t="s">
        <v>645</v>
      </c>
      <c r="K198" s="174">
        <f t="shared" si="154"/>
        <v>287.5</v>
      </c>
      <c r="L198" s="175">
        <f t="shared" si="155"/>
        <v>0.27980535279805352</v>
      </c>
      <c r="M198" s="170" t="s">
        <v>557</v>
      </c>
      <c r="N198" s="176">
        <v>43244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7">
        <v>45</v>
      </c>
      <c r="B199" s="168">
        <v>42367</v>
      </c>
      <c r="C199" s="168"/>
      <c r="D199" s="169" t="s">
        <v>651</v>
      </c>
      <c r="E199" s="170" t="s">
        <v>587</v>
      </c>
      <c r="F199" s="171">
        <v>465</v>
      </c>
      <c r="G199" s="170"/>
      <c r="H199" s="170">
        <v>540</v>
      </c>
      <c r="I199" s="172">
        <v>540</v>
      </c>
      <c r="J199" s="173" t="s">
        <v>645</v>
      </c>
      <c r="K199" s="174">
        <f t="shared" si="154"/>
        <v>75</v>
      </c>
      <c r="L199" s="175">
        <f t="shared" si="155"/>
        <v>0.16129032258064516</v>
      </c>
      <c r="M199" s="170" t="s">
        <v>557</v>
      </c>
      <c r="N199" s="176">
        <v>42530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7">
        <v>46</v>
      </c>
      <c r="B200" s="168">
        <v>42380</v>
      </c>
      <c r="C200" s="168"/>
      <c r="D200" s="169" t="s">
        <v>372</v>
      </c>
      <c r="E200" s="170" t="s">
        <v>559</v>
      </c>
      <c r="F200" s="171">
        <v>81</v>
      </c>
      <c r="G200" s="170"/>
      <c r="H200" s="170">
        <v>110</v>
      </c>
      <c r="I200" s="172">
        <v>110</v>
      </c>
      <c r="J200" s="173" t="s">
        <v>645</v>
      </c>
      <c r="K200" s="174">
        <f t="shared" si="154"/>
        <v>29</v>
      </c>
      <c r="L200" s="175">
        <f t="shared" si="155"/>
        <v>0.35802469135802467</v>
      </c>
      <c r="M200" s="170" t="s">
        <v>557</v>
      </c>
      <c r="N200" s="176">
        <v>42745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47</v>
      </c>
      <c r="B201" s="168">
        <v>42382</v>
      </c>
      <c r="C201" s="168"/>
      <c r="D201" s="169" t="s">
        <v>652</v>
      </c>
      <c r="E201" s="170" t="s">
        <v>559</v>
      </c>
      <c r="F201" s="171">
        <v>417.5</v>
      </c>
      <c r="G201" s="170"/>
      <c r="H201" s="170">
        <v>547</v>
      </c>
      <c r="I201" s="172">
        <v>535</v>
      </c>
      <c r="J201" s="173" t="s">
        <v>645</v>
      </c>
      <c r="K201" s="174">
        <f t="shared" si="154"/>
        <v>129.5</v>
      </c>
      <c r="L201" s="175">
        <f t="shared" si="155"/>
        <v>0.31017964071856285</v>
      </c>
      <c r="M201" s="170" t="s">
        <v>557</v>
      </c>
      <c r="N201" s="176">
        <v>42578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48</v>
      </c>
      <c r="B202" s="168">
        <v>42408</v>
      </c>
      <c r="C202" s="168"/>
      <c r="D202" s="169" t="s">
        <v>653</v>
      </c>
      <c r="E202" s="170" t="s">
        <v>587</v>
      </c>
      <c r="F202" s="171">
        <v>650</v>
      </c>
      <c r="G202" s="170"/>
      <c r="H202" s="170">
        <v>800</v>
      </c>
      <c r="I202" s="172">
        <v>800</v>
      </c>
      <c r="J202" s="173" t="s">
        <v>645</v>
      </c>
      <c r="K202" s="174">
        <f t="shared" si="154"/>
        <v>150</v>
      </c>
      <c r="L202" s="175">
        <f t="shared" si="155"/>
        <v>0.23076923076923078</v>
      </c>
      <c r="M202" s="170" t="s">
        <v>557</v>
      </c>
      <c r="N202" s="176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7">
        <v>49</v>
      </c>
      <c r="B203" s="168">
        <v>42433</v>
      </c>
      <c r="C203" s="168"/>
      <c r="D203" s="169" t="s">
        <v>209</v>
      </c>
      <c r="E203" s="170" t="s">
        <v>587</v>
      </c>
      <c r="F203" s="171">
        <v>437.5</v>
      </c>
      <c r="G203" s="170"/>
      <c r="H203" s="170">
        <v>504.5</v>
      </c>
      <c r="I203" s="172">
        <v>522</v>
      </c>
      <c r="J203" s="173" t="s">
        <v>654</v>
      </c>
      <c r="K203" s="174">
        <f t="shared" si="154"/>
        <v>67</v>
      </c>
      <c r="L203" s="175">
        <f t="shared" si="155"/>
        <v>0.15314285714285714</v>
      </c>
      <c r="M203" s="170" t="s">
        <v>557</v>
      </c>
      <c r="N203" s="176">
        <v>42480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7">
        <v>50</v>
      </c>
      <c r="B204" s="168">
        <v>42438</v>
      </c>
      <c r="C204" s="168"/>
      <c r="D204" s="169" t="s">
        <v>655</v>
      </c>
      <c r="E204" s="170" t="s">
        <v>587</v>
      </c>
      <c r="F204" s="171">
        <v>189.5</v>
      </c>
      <c r="G204" s="170"/>
      <c r="H204" s="170">
        <v>218</v>
      </c>
      <c r="I204" s="172">
        <v>218</v>
      </c>
      <c r="J204" s="173" t="s">
        <v>645</v>
      </c>
      <c r="K204" s="174">
        <f t="shared" si="154"/>
        <v>28.5</v>
      </c>
      <c r="L204" s="175">
        <f t="shared" si="155"/>
        <v>0.15039577836411611</v>
      </c>
      <c r="M204" s="170" t="s">
        <v>557</v>
      </c>
      <c r="N204" s="176">
        <v>43034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7">
        <v>51</v>
      </c>
      <c r="B205" s="178">
        <v>42471</v>
      </c>
      <c r="C205" s="178"/>
      <c r="D205" s="186" t="s">
        <v>656</v>
      </c>
      <c r="E205" s="181" t="s">
        <v>587</v>
      </c>
      <c r="F205" s="181">
        <v>36.5</v>
      </c>
      <c r="G205" s="182"/>
      <c r="H205" s="182">
        <v>15.85</v>
      </c>
      <c r="I205" s="182">
        <v>60</v>
      </c>
      <c r="J205" s="183" t="s">
        <v>657</v>
      </c>
      <c r="K205" s="184">
        <f t="shared" si="154"/>
        <v>-20.65</v>
      </c>
      <c r="L205" s="185">
        <f t="shared" si="155"/>
        <v>-0.5657534246575342</v>
      </c>
      <c r="M205" s="181" t="s">
        <v>569</v>
      </c>
      <c r="N205" s="189">
        <v>43627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7">
        <v>52</v>
      </c>
      <c r="B206" s="168">
        <v>42472</v>
      </c>
      <c r="C206" s="168"/>
      <c r="D206" s="169" t="s">
        <v>658</v>
      </c>
      <c r="E206" s="170" t="s">
        <v>587</v>
      </c>
      <c r="F206" s="171">
        <v>93</v>
      </c>
      <c r="G206" s="170"/>
      <c r="H206" s="170">
        <v>149</v>
      </c>
      <c r="I206" s="172">
        <v>140</v>
      </c>
      <c r="J206" s="173" t="s">
        <v>659</v>
      </c>
      <c r="K206" s="174">
        <f t="shared" si="154"/>
        <v>56</v>
      </c>
      <c r="L206" s="175">
        <f t="shared" si="155"/>
        <v>0.60215053763440862</v>
      </c>
      <c r="M206" s="170" t="s">
        <v>557</v>
      </c>
      <c r="N206" s="176">
        <v>42740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7">
        <v>53</v>
      </c>
      <c r="B207" s="168">
        <v>42472</v>
      </c>
      <c r="C207" s="168"/>
      <c r="D207" s="169" t="s">
        <v>660</v>
      </c>
      <c r="E207" s="170" t="s">
        <v>587</v>
      </c>
      <c r="F207" s="171">
        <v>130</v>
      </c>
      <c r="G207" s="170"/>
      <c r="H207" s="170">
        <v>150</v>
      </c>
      <c r="I207" s="172" t="s">
        <v>661</v>
      </c>
      <c r="J207" s="173" t="s">
        <v>645</v>
      </c>
      <c r="K207" s="174">
        <f t="shared" si="154"/>
        <v>20</v>
      </c>
      <c r="L207" s="175">
        <f t="shared" si="155"/>
        <v>0.15384615384615385</v>
      </c>
      <c r="M207" s="170" t="s">
        <v>557</v>
      </c>
      <c r="N207" s="176">
        <v>42564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7">
        <v>54</v>
      </c>
      <c r="B208" s="168">
        <v>42473</v>
      </c>
      <c r="C208" s="168"/>
      <c r="D208" s="169" t="s">
        <v>662</v>
      </c>
      <c r="E208" s="170" t="s">
        <v>587</v>
      </c>
      <c r="F208" s="171">
        <v>196</v>
      </c>
      <c r="G208" s="170"/>
      <c r="H208" s="170">
        <v>299</v>
      </c>
      <c r="I208" s="172">
        <v>299</v>
      </c>
      <c r="J208" s="173" t="s">
        <v>645</v>
      </c>
      <c r="K208" s="174">
        <v>103</v>
      </c>
      <c r="L208" s="175">
        <v>0.52551020408163296</v>
      </c>
      <c r="M208" s="170" t="s">
        <v>557</v>
      </c>
      <c r="N208" s="176">
        <v>42620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55</v>
      </c>
      <c r="B209" s="168">
        <v>42473</v>
      </c>
      <c r="C209" s="168"/>
      <c r="D209" s="169" t="s">
        <v>663</v>
      </c>
      <c r="E209" s="170" t="s">
        <v>587</v>
      </c>
      <c r="F209" s="171">
        <v>88</v>
      </c>
      <c r="G209" s="170"/>
      <c r="H209" s="170">
        <v>103</v>
      </c>
      <c r="I209" s="172">
        <v>103</v>
      </c>
      <c r="J209" s="173" t="s">
        <v>645</v>
      </c>
      <c r="K209" s="174">
        <v>15</v>
      </c>
      <c r="L209" s="175">
        <v>0.170454545454545</v>
      </c>
      <c r="M209" s="170" t="s">
        <v>557</v>
      </c>
      <c r="N209" s="176">
        <v>42530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7">
        <v>56</v>
      </c>
      <c r="B210" s="168">
        <v>42492</v>
      </c>
      <c r="C210" s="168"/>
      <c r="D210" s="169" t="s">
        <v>664</v>
      </c>
      <c r="E210" s="170" t="s">
        <v>587</v>
      </c>
      <c r="F210" s="171">
        <v>127.5</v>
      </c>
      <c r="G210" s="170"/>
      <c r="H210" s="170">
        <v>148</v>
      </c>
      <c r="I210" s="172" t="s">
        <v>665</v>
      </c>
      <c r="J210" s="173" t="s">
        <v>645</v>
      </c>
      <c r="K210" s="174">
        <f>H210-F210</f>
        <v>20.5</v>
      </c>
      <c r="L210" s="175">
        <f>K210/F210</f>
        <v>0.16078431372549021</v>
      </c>
      <c r="M210" s="170" t="s">
        <v>557</v>
      </c>
      <c r="N210" s="176">
        <v>42564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7">
        <v>57</v>
      </c>
      <c r="B211" s="168">
        <v>42493</v>
      </c>
      <c r="C211" s="168"/>
      <c r="D211" s="169" t="s">
        <v>666</v>
      </c>
      <c r="E211" s="170" t="s">
        <v>587</v>
      </c>
      <c r="F211" s="171">
        <v>675</v>
      </c>
      <c r="G211" s="170"/>
      <c r="H211" s="170">
        <v>815</v>
      </c>
      <c r="I211" s="172" t="s">
        <v>667</v>
      </c>
      <c r="J211" s="173" t="s">
        <v>645</v>
      </c>
      <c r="K211" s="174">
        <f>H211-F211</f>
        <v>140</v>
      </c>
      <c r="L211" s="175">
        <f>K211/F211</f>
        <v>0.2074074074074074</v>
      </c>
      <c r="M211" s="170" t="s">
        <v>557</v>
      </c>
      <c r="N211" s="176">
        <v>43154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7">
        <v>58</v>
      </c>
      <c r="B212" s="178">
        <v>42522</v>
      </c>
      <c r="C212" s="178"/>
      <c r="D212" s="179" t="s">
        <v>668</v>
      </c>
      <c r="E212" s="180" t="s">
        <v>587</v>
      </c>
      <c r="F212" s="181">
        <v>500</v>
      </c>
      <c r="G212" s="181"/>
      <c r="H212" s="182">
        <v>232.5</v>
      </c>
      <c r="I212" s="182" t="s">
        <v>669</v>
      </c>
      <c r="J212" s="183" t="s">
        <v>670</v>
      </c>
      <c r="K212" s="184">
        <f>H212-F212</f>
        <v>-267.5</v>
      </c>
      <c r="L212" s="185">
        <f>K212/F212</f>
        <v>-0.53500000000000003</v>
      </c>
      <c r="M212" s="181" t="s">
        <v>569</v>
      </c>
      <c r="N212" s="178">
        <v>43735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7">
        <v>59</v>
      </c>
      <c r="B213" s="168">
        <v>42527</v>
      </c>
      <c r="C213" s="168"/>
      <c r="D213" s="169" t="s">
        <v>512</v>
      </c>
      <c r="E213" s="170" t="s">
        <v>587</v>
      </c>
      <c r="F213" s="171">
        <v>110</v>
      </c>
      <c r="G213" s="170"/>
      <c r="H213" s="170">
        <v>126.5</v>
      </c>
      <c r="I213" s="172">
        <v>125</v>
      </c>
      <c r="J213" s="173" t="s">
        <v>596</v>
      </c>
      <c r="K213" s="174">
        <f>H213-F213</f>
        <v>16.5</v>
      </c>
      <c r="L213" s="175">
        <f>K213/F213</f>
        <v>0.15</v>
      </c>
      <c r="M213" s="170" t="s">
        <v>557</v>
      </c>
      <c r="N213" s="176">
        <v>42552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7">
        <v>60</v>
      </c>
      <c r="B214" s="168">
        <v>42538</v>
      </c>
      <c r="C214" s="168"/>
      <c r="D214" s="169" t="s">
        <v>671</v>
      </c>
      <c r="E214" s="170" t="s">
        <v>587</v>
      </c>
      <c r="F214" s="171">
        <v>44</v>
      </c>
      <c r="G214" s="170"/>
      <c r="H214" s="170">
        <v>69.5</v>
      </c>
      <c r="I214" s="172">
        <v>69.5</v>
      </c>
      <c r="J214" s="173" t="s">
        <v>672</v>
      </c>
      <c r="K214" s="174">
        <f>H214-F214</f>
        <v>25.5</v>
      </c>
      <c r="L214" s="175">
        <f>K214/F214</f>
        <v>0.57954545454545459</v>
      </c>
      <c r="M214" s="170" t="s">
        <v>557</v>
      </c>
      <c r="N214" s="176">
        <v>42977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7">
        <v>61</v>
      </c>
      <c r="B215" s="168">
        <v>42549</v>
      </c>
      <c r="C215" s="168"/>
      <c r="D215" s="169" t="s">
        <v>673</v>
      </c>
      <c r="E215" s="170" t="s">
        <v>587</v>
      </c>
      <c r="F215" s="171">
        <v>262.5</v>
      </c>
      <c r="G215" s="170"/>
      <c r="H215" s="170">
        <v>340</v>
      </c>
      <c r="I215" s="172">
        <v>333</v>
      </c>
      <c r="J215" s="173" t="s">
        <v>674</v>
      </c>
      <c r="K215" s="174">
        <v>77.5</v>
      </c>
      <c r="L215" s="175">
        <v>0.29523809523809502</v>
      </c>
      <c r="M215" s="170" t="s">
        <v>557</v>
      </c>
      <c r="N215" s="176">
        <v>43017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7">
        <v>62</v>
      </c>
      <c r="B216" s="168">
        <v>42549</v>
      </c>
      <c r="C216" s="168"/>
      <c r="D216" s="169" t="s">
        <v>675</v>
      </c>
      <c r="E216" s="170" t="s">
        <v>587</v>
      </c>
      <c r="F216" s="171">
        <v>840</v>
      </c>
      <c r="G216" s="170"/>
      <c r="H216" s="170">
        <v>1230</v>
      </c>
      <c r="I216" s="172">
        <v>1230</v>
      </c>
      <c r="J216" s="173" t="s">
        <v>645</v>
      </c>
      <c r="K216" s="174">
        <v>390</v>
      </c>
      <c r="L216" s="175">
        <v>0.46428571428571402</v>
      </c>
      <c r="M216" s="170" t="s">
        <v>557</v>
      </c>
      <c r="N216" s="176">
        <v>42649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0">
        <v>63</v>
      </c>
      <c r="B217" s="191">
        <v>42556</v>
      </c>
      <c r="C217" s="191"/>
      <c r="D217" s="192" t="s">
        <v>676</v>
      </c>
      <c r="E217" s="193" t="s">
        <v>587</v>
      </c>
      <c r="F217" s="193">
        <v>395</v>
      </c>
      <c r="G217" s="194"/>
      <c r="H217" s="194">
        <f>(468.5+342.5)/2</f>
        <v>405.5</v>
      </c>
      <c r="I217" s="194">
        <v>510</v>
      </c>
      <c r="J217" s="195" t="s">
        <v>677</v>
      </c>
      <c r="K217" s="196">
        <f t="shared" ref="K217:K223" si="156">H217-F217</f>
        <v>10.5</v>
      </c>
      <c r="L217" s="197">
        <f t="shared" ref="L217:L223" si="157">K217/F217</f>
        <v>2.6582278481012658E-2</v>
      </c>
      <c r="M217" s="193" t="s">
        <v>678</v>
      </c>
      <c r="N217" s="191">
        <v>43606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7">
        <v>64</v>
      </c>
      <c r="B218" s="178">
        <v>42584</v>
      </c>
      <c r="C218" s="178"/>
      <c r="D218" s="179" t="s">
        <v>679</v>
      </c>
      <c r="E218" s="180" t="s">
        <v>559</v>
      </c>
      <c r="F218" s="181">
        <f>169.5-12.8</f>
        <v>156.69999999999999</v>
      </c>
      <c r="G218" s="181"/>
      <c r="H218" s="182">
        <v>77</v>
      </c>
      <c r="I218" s="182" t="s">
        <v>680</v>
      </c>
      <c r="J218" s="183" t="s">
        <v>681</v>
      </c>
      <c r="K218" s="184">
        <f t="shared" si="156"/>
        <v>-79.699999999999989</v>
      </c>
      <c r="L218" s="185">
        <f t="shared" si="157"/>
        <v>-0.50861518825781749</v>
      </c>
      <c r="M218" s="181" t="s">
        <v>569</v>
      </c>
      <c r="N218" s="178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7">
        <v>65</v>
      </c>
      <c r="B219" s="178">
        <v>42586</v>
      </c>
      <c r="C219" s="178"/>
      <c r="D219" s="179" t="s">
        <v>682</v>
      </c>
      <c r="E219" s="180" t="s">
        <v>587</v>
      </c>
      <c r="F219" s="181">
        <v>400</v>
      </c>
      <c r="G219" s="181"/>
      <c r="H219" s="182">
        <v>305</v>
      </c>
      <c r="I219" s="182">
        <v>475</v>
      </c>
      <c r="J219" s="183" t="s">
        <v>683</v>
      </c>
      <c r="K219" s="184">
        <f t="shared" si="156"/>
        <v>-95</v>
      </c>
      <c r="L219" s="185">
        <f t="shared" si="157"/>
        <v>-0.23749999999999999</v>
      </c>
      <c r="M219" s="181" t="s">
        <v>569</v>
      </c>
      <c r="N219" s="178">
        <v>43606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7">
        <v>66</v>
      </c>
      <c r="B220" s="168">
        <v>42593</v>
      </c>
      <c r="C220" s="168"/>
      <c r="D220" s="169" t="s">
        <v>684</v>
      </c>
      <c r="E220" s="170" t="s">
        <v>587</v>
      </c>
      <c r="F220" s="171">
        <v>86.5</v>
      </c>
      <c r="G220" s="170"/>
      <c r="H220" s="170">
        <v>130</v>
      </c>
      <c r="I220" s="172">
        <v>130</v>
      </c>
      <c r="J220" s="173" t="s">
        <v>685</v>
      </c>
      <c r="K220" s="174">
        <f t="shared" si="156"/>
        <v>43.5</v>
      </c>
      <c r="L220" s="175">
        <f t="shared" si="157"/>
        <v>0.50289017341040465</v>
      </c>
      <c r="M220" s="170" t="s">
        <v>557</v>
      </c>
      <c r="N220" s="176">
        <v>43091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7">
        <v>67</v>
      </c>
      <c r="B221" s="178">
        <v>42600</v>
      </c>
      <c r="C221" s="178"/>
      <c r="D221" s="179" t="s">
        <v>109</v>
      </c>
      <c r="E221" s="180" t="s">
        <v>587</v>
      </c>
      <c r="F221" s="181">
        <v>133.5</v>
      </c>
      <c r="G221" s="181"/>
      <c r="H221" s="182">
        <v>126.5</v>
      </c>
      <c r="I221" s="182">
        <v>178</v>
      </c>
      <c r="J221" s="183" t="s">
        <v>686</v>
      </c>
      <c r="K221" s="184">
        <f t="shared" si="156"/>
        <v>-7</v>
      </c>
      <c r="L221" s="185">
        <f t="shared" si="157"/>
        <v>-5.2434456928838954E-2</v>
      </c>
      <c r="M221" s="181" t="s">
        <v>569</v>
      </c>
      <c r="N221" s="178">
        <v>42615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7">
        <v>68</v>
      </c>
      <c r="B222" s="168">
        <v>42613</v>
      </c>
      <c r="C222" s="168"/>
      <c r="D222" s="169" t="s">
        <v>687</v>
      </c>
      <c r="E222" s="170" t="s">
        <v>587</v>
      </c>
      <c r="F222" s="171">
        <v>560</v>
      </c>
      <c r="G222" s="170"/>
      <c r="H222" s="170">
        <v>725</v>
      </c>
      <c r="I222" s="172">
        <v>725</v>
      </c>
      <c r="J222" s="173" t="s">
        <v>589</v>
      </c>
      <c r="K222" s="174">
        <f t="shared" si="156"/>
        <v>165</v>
      </c>
      <c r="L222" s="175">
        <f t="shared" si="157"/>
        <v>0.29464285714285715</v>
      </c>
      <c r="M222" s="170" t="s">
        <v>557</v>
      </c>
      <c r="N222" s="176">
        <v>42456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7">
        <v>69</v>
      </c>
      <c r="B223" s="168">
        <v>42614</v>
      </c>
      <c r="C223" s="168"/>
      <c r="D223" s="169" t="s">
        <v>688</v>
      </c>
      <c r="E223" s="170" t="s">
        <v>587</v>
      </c>
      <c r="F223" s="171">
        <v>160.5</v>
      </c>
      <c r="G223" s="170"/>
      <c r="H223" s="170">
        <v>210</v>
      </c>
      <c r="I223" s="172">
        <v>210</v>
      </c>
      <c r="J223" s="173" t="s">
        <v>589</v>
      </c>
      <c r="K223" s="174">
        <f t="shared" si="156"/>
        <v>49.5</v>
      </c>
      <c r="L223" s="175">
        <f t="shared" si="157"/>
        <v>0.30841121495327101</v>
      </c>
      <c r="M223" s="170" t="s">
        <v>557</v>
      </c>
      <c r="N223" s="176">
        <v>42871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7">
        <v>70</v>
      </c>
      <c r="B224" s="168">
        <v>42646</v>
      </c>
      <c r="C224" s="168"/>
      <c r="D224" s="169" t="s">
        <v>386</v>
      </c>
      <c r="E224" s="170" t="s">
        <v>587</v>
      </c>
      <c r="F224" s="171">
        <v>430</v>
      </c>
      <c r="G224" s="170"/>
      <c r="H224" s="170">
        <v>596</v>
      </c>
      <c r="I224" s="172">
        <v>575</v>
      </c>
      <c r="J224" s="173" t="s">
        <v>689</v>
      </c>
      <c r="K224" s="174">
        <v>166</v>
      </c>
      <c r="L224" s="175">
        <v>0.38604651162790699</v>
      </c>
      <c r="M224" s="170" t="s">
        <v>557</v>
      </c>
      <c r="N224" s="176">
        <v>42769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7">
        <v>71</v>
      </c>
      <c r="B225" s="168">
        <v>42657</v>
      </c>
      <c r="C225" s="168"/>
      <c r="D225" s="169" t="s">
        <v>690</v>
      </c>
      <c r="E225" s="170" t="s">
        <v>587</v>
      </c>
      <c r="F225" s="171">
        <v>280</v>
      </c>
      <c r="G225" s="170"/>
      <c r="H225" s="170">
        <v>345</v>
      </c>
      <c r="I225" s="172">
        <v>345</v>
      </c>
      <c r="J225" s="173" t="s">
        <v>589</v>
      </c>
      <c r="K225" s="174">
        <f t="shared" ref="K225:K230" si="158">H225-F225</f>
        <v>65</v>
      </c>
      <c r="L225" s="175">
        <f>K225/F225</f>
        <v>0.23214285714285715</v>
      </c>
      <c r="M225" s="170" t="s">
        <v>557</v>
      </c>
      <c r="N225" s="176">
        <v>42814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7">
        <v>72</v>
      </c>
      <c r="B226" s="168">
        <v>42657</v>
      </c>
      <c r="C226" s="168"/>
      <c r="D226" s="169" t="s">
        <v>691</v>
      </c>
      <c r="E226" s="170" t="s">
        <v>587</v>
      </c>
      <c r="F226" s="171">
        <v>245</v>
      </c>
      <c r="G226" s="170"/>
      <c r="H226" s="170">
        <v>325.5</v>
      </c>
      <c r="I226" s="172">
        <v>330</v>
      </c>
      <c r="J226" s="173" t="s">
        <v>692</v>
      </c>
      <c r="K226" s="174">
        <f t="shared" si="158"/>
        <v>80.5</v>
      </c>
      <c r="L226" s="175">
        <f>K226/F226</f>
        <v>0.32857142857142857</v>
      </c>
      <c r="M226" s="170" t="s">
        <v>557</v>
      </c>
      <c r="N226" s="176">
        <v>42769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7">
        <v>73</v>
      </c>
      <c r="B227" s="168">
        <v>42660</v>
      </c>
      <c r="C227" s="168"/>
      <c r="D227" s="169" t="s">
        <v>339</v>
      </c>
      <c r="E227" s="170" t="s">
        <v>587</v>
      </c>
      <c r="F227" s="171">
        <v>125</v>
      </c>
      <c r="G227" s="170"/>
      <c r="H227" s="170">
        <v>160</v>
      </c>
      <c r="I227" s="172">
        <v>160</v>
      </c>
      <c r="J227" s="173" t="s">
        <v>645</v>
      </c>
      <c r="K227" s="174">
        <f t="shared" si="158"/>
        <v>35</v>
      </c>
      <c r="L227" s="175">
        <v>0.28000000000000003</v>
      </c>
      <c r="M227" s="170" t="s">
        <v>557</v>
      </c>
      <c r="N227" s="176">
        <v>42803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7">
        <v>74</v>
      </c>
      <c r="B228" s="168">
        <v>42660</v>
      </c>
      <c r="C228" s="168"/>
      <c r="D228" s="169" t="s">
        <v>446</v>
      </c>
      <c r="E228" s="170" t="s">
        <v>587</v>
      </c>
      <c r="F228" s="171">
        <v>114</v>
      </c>
      <c r="G228" s="170"/>
      <c r="H228" s="170">
        <v>145</v>
      </c>
      <c r="I228" s="172">
        <v>145</v>
      </c>
      <c r="J228" s="173" t="s">
        <v>645</v>
      </c>
      <c r="K228" s="174">
        <f t="shared" si="158"/>
        <v>31</v>
      </c>
      <c r="L228" s="175">
        <f>K228/F228</f>
        <v>0.27192982456140352</v>
      </c>
      <c r="M228" s="170" t="s">
        <v>557</v>
      </c>
      <c r="N228" s="176">
        <v>42859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67">
        <v>75</v>
      </c>
      <c r="B229" s="168">
        <v>42660</v>
      </c>
      <c r="C229" s="168"/>
      <c r="D229" s="169" t="s">
        <v>693</v>
      </c>
      <c r="E229" s="170" t="s">
        <v>587</v>
      </c>
      <c r="F229" s="171">
        <v>212</v>
      </c>
      <c r="G229" s="170"/>
      <c r="H229" s="170">
        <v>280</v>
      </c>
      <c r="I229" s="172">
        <v>276</v>
      </c>
      <c r="J229" s="173" t="s">
        <v>694</v>
      </c>
      <c r="K229" s="174">
        <f t="shared" si="158"/>
        <v>68</v>
      </c>
      <c r="L229" s="175">
        <f>K229/F229</f>
        <v>0.32075471698113206</v>
      </c>
      <c r="M229" s="170" t="s">
        <v>557</v>
      </c>
      <c r="N229" s="176">
        <v>42858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7">
        <v>76</v>
      </c>
      <c r="B230" s="168">
        <v>42678</v>
      </c>
      <c r="C230" s="168"/>
      <c r="D230" s="169" t="s">
        <v>436</v>
      </c>
      <c r="E230" s="170" t="s">
        <v>587</v>
      </c>
      <c r="F230" s="171">
        <v>155</v>
      </c>
      <c r="G230" s="170"/>
      <c r="H230" s="170">
        <v>210</v>
      </c>
      <c r="I230" s="172">
        <v>210</v>
      </c>
      <c r="J230" s="173" t="s">
        <v>695</v>
      </c>
      <c r="K230" s="174">
        <f t="shared" si="158"/>
        <v>55</v>
      </c>
      <c r="L230" s="175">
        <f>K230/F230</f>
        <v>0.35483870967741937</v>
      </c>
      <c r="M230" s="170" t="s">
        <v>557</v>
      </c>
      <c r="N230" s="176">
        <v>42944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7">
        <v>77</v>
      </c>
      <c r="B231" s="178">
        <v>42710</v>
      </c>
      <c r="C231" s="178"/>
      <c r="D231" s="179" t="s">
        <v>696</v>
      </c>
      <c r="E231" s="180" t="s">
        <v>587</v>
      </c>
      <c r="F231" s="181">
        <v>150.5</v>
      </c>
      <c r="G231" s="181"/>
      <c r="H231" s="182">
        <v>72.5</v>
      </c>
      <c r="I231" s="182">
        <v>174</v>
      </c>
      <c r="J231" s="183" t="s">
        <v>697</v>
      </c>
      <c r="K231" s="184">
        <v>-78</v>
      </c>
      <c r="L231" s="185">
        <v>-0.51827242524916906</v>
      </c>
      <c r="M231" s="181" t="s">
        <v>569</v>
      </c>
      <c r="N231" s="178">
        <v>43333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7">
        <v>78</v>
      </c>
      <c r="B232" s="168">
        <v>42712</v>
      </c>
      <c r="C232" s="168"/>
      <c r="D232" s="169" t="s">
        <v>698</v>
      </c>
      <c r="E232" s="170" t="s">
        <v>587</v>
      </c>
      <c r="F232" s="171">
        <v>380</v>
      </c>
      <c r="G232" s="170"/>
      <c r="H232" s="170">
        <v>478</v>
      </c>
      <c r="I232" s="172">
        <v>468</v>
      </c>
      <c r="J232" s="173" t="s">
        <v>645</v>
      </c>
      <c r="K232" s="174">
        <f>H232-F232</f>
        <v>98</v>
      </c>
      <c r="L232" s="175">
        <f>K232/F232</f>
        <v>0.25789473684210529</v>
      </c>
      <c r="M232" s="170" t="s">
        <v>557</v>
      </c>
      <c r="N232" s="176">
        <v>43025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7">
        <v>79</v>
      </c>
      <c r="B233" s="168">
        <v>42734</v>
      </c>
      <c r="C233" s="168"/>
      <c r="D233" s="169" t="s">
        <v>108</v>
      </c>
      <c r="E233" s="170" t="s">
        <v>587</v>
      </c>
      <c r="F233" s="171">
        <v>305</v>
      </c>
      <c r="G233" s="170"/>
      <c r="H233" s="170">
        <v>375</v>
      </c>
      <c r="I233" s="172">
        <v>375</v>
      </c>
      <c r="J233" s="173" t="s">
        <v>645</v>
      </c>
      <c r="K233" s="174">
        <f>H233-F233</f>
        <v>70</v>
      </c>
      <c r="L233" s="175">
        <f>K233/F233</f>
        <v>0.22950819672131148</v>
      </c>
      <c r="M233" s="170" t="s">
        <v>557</v>
      </c>
      <c r="N233" s="176">
        <v>42768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7">
        <v>80</v>
      </c>
      <c r="B234" s="168">
        <v>42739</v>
      </c>
      <c r="C234" s="168"/>
      <c r="D234" s="169" t="s">
        <v>94</v>
      </c>
      <c r="E234" s="170" t="s">
        <v>587</v>
      </c>
      <c r="F234" s="171">
        <v>99.5</v>
      </c>
      <c r="G234" s="170"/>
      <c r="H234" s="170">
        <v>158</v>
      </c>
      <c r="I234" s="172">
        <v>158</v>
      </c>
      <c r="J234" s="173" t="s">
        <v>645</v>
      </c>
      <c r="K234" s="174">
        <f>H234-F234</f>
        <v>58.5</v>
      </c>
      <c r="L234" s="175">
        <f>K234/F234</f>
        <v>0.5879396984924623</v>
      </c>
      <c r="M234" s="170" t="s">
        <v>557</v>
      </c>
      <c r="N234" s="176">
        <v>42898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7">
        <v>81</v>
      </c>
      <c r="B235" s="168">
        <v>42739</v>
      </c>
      <c r="C235" s="168"/>
      <c r="D235" s="169" t="s">
        <v>94</v>
      </c>
      <c r="E235" s="170" t="s">
        <v>587</v>
      </c>
      <c r="F235" s="171">
        <v>99.5</v>
      </c>
      <c r="G235" s="170"/>
      <c r="H235" s="170">
        <v>158</v>
      </c>
      <c r="I235" s="172">
        <v>158</v>
      </c>
      <c r="J235" s="173" t="s">
        <v>645</v>
      </c>
      <c r="K235" s="174">
        <v>58.5</v>
      </c>
      <c r="L235" s="175">
        <v>0.58793969849246197</v>
      </c>
      <c r="M235" s="170" t="s">
        <v>557</v>
      </c>
      <c r="N235" s="176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7">
        <v>82</v>
      </c>
      <c r="B236" s="168">
        <v>42786</v>
      </c>
      <c r="C236" s="168"/>
      <c r="D236" s="169" t="s">
        <v>184</v>
      </c>
      <c r="E236" s="170" t="s">
        <v>587</v>
      </c>
      <c r="F236" s="171">
        <v>140.5</v>
      </c>
      <c r="G236" s="170"/>
      <c r="H236" s="170">
        <v>220</v>
      </c>
      <c r="I236" s="172">
        <v>220</v>
      </c>
      <c r="J236" s="173" t="s">
        <v>645</v>
      </c>
      <c r="K236" s="174">
        <f>H236-F236</f>
        <v>79.5</v>
      </c>
      <c r="L236" s="175">
        <f>K236/F236</f>
        <v>0.5658362989323843</v>
      </c>
      <c r="M236" s="170" t="s">
        <v>557</v>
      </c>
      <c r="N236" s="176">
        <v>42864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7">
        <v>83</v>
      </c>
      <c r="B237" s="168">
        <v>42786</v>
      </c>
      <c r="C237" s="168"/>
      <c r="D237" s="169" t="s">
        <v>699</v>
      </c>
      <c r="E237" s="170" t="s">
        <v>587</v>
      </c>
      <c r="F237" s="171">
        <v>202.5</v>
      </c>
      <c r="G237" s="170"/>
      <c r="H237" s="170">
        <v>234</v>
      </c>
      <c r="I237" s="172">
        <v>234</v>
      </c>
      <c r="J237" s="173" t="s">
        <v>645</v>
      </c>
      <c r="K237" s="174">
        <v>31.5</v>
      </c>
      <c r="L237" s="175">
        <v>0.155555555555556</v>
      </c>
      <c r="M237" s="170" t="s">
        <v>557</v>
      </c>
      <c r="N237" s="176">
        <v>42836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7">
        <v>84</v>
      </c>
      <c r="B238" s="168">
        <v>42818</v>
      </c>
      <c r="C238" s="168"/>
      <c r="D238" s="169" t="s">
        <v>700</v>
      </c>
      <c r="E238" s="170" t="s">
        <v>587</v>
      </c>
      <c r="F238" s="171">
        <v>300.5</v>
      </c>
      <c r="G238" s="170"/>
      <c r="H238" s="170">
        <v>417.5</v>
      </c>
      <c r="I238" s="172">
        <v>420</v>
      </c>
      <c r="J238" s="173" t="s">
        <v>701</v>
      </c>
      <c r="K238" s="174">
        <f>H238-F238</f>
        <v>117</v>
      </c>
      <c r="L238" s="175">
        <f>K238/F238</f>
        <v>0.38935108153078202</v>
      </c>
      <c r="M238" s="170" t="s">
        <v>557</v>
      </c>
      <c r="N238" s="176">
        <v>43070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67">
        <v>85</v>
      </c>
      <c r="B239" s="168">
        <v>42818</v>
      </c>
      <c r="C239" s="168"/>
      <c r="D239" s="169" t="s">
        <v>675</v>
      </c>
      <c r="E239" s="170" t="s">
        <v>587</v>
      </c>
      <c r="F239" s="171">
        <v>850</v>
      </c>
      <c r="G239" s="170"/>
      <c r="H239" s="170">
        <v>1042.5</v>
      </c>
      <c r="I239" s="172">
        <v>1023</v>
      </c>
      <c r="J239" s="173" t="s">
        <v>702</v>
      </c>
      <c r="K239" s="174">
        <v>192.5</v>
      </c>
      <c r="L239" s="175">
        <v>0.22647058823529401</v>
      </c>
      <c r="M239" s="170" t="s">
        <v>557</v>
      </c>
      <c r="N239" s="176">
        <v>42830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7">
        <v>86</v>
      </c>
      <c r="B240" s="168">
        <v>42830</v>
      </c>
      <c r="C240" s="168"/>
      <c r="D240" s="169" t="s">
        <v>465</v>
      </c>
      <c r="E240" s="170" t="s">
        <v>587</v>
      </c>
      <c r="F240" s="171">
        <v>785</v>
      </c>
      <c r="G240" s="170"/>
      <c r="H240" s="170">
        <v>930</v>
      </c>
      <c r="I240" s="172">
        <v>920</v>
      </c>
      <c r="J240" s="173" t="s">
        <v>703</v>
      </c>
      <c r="K240" s="174">
        <f>H240-F240</f>
        <v>145</v>
      </c>
      <c r="L240" s="175">
        <f>K240/F240</f>
        <v>0.18471337579617833</v>
      </c>
      <c r="M240" s="170" t="s">
        <v>557</v>
      </c>
      <c r="N240" s="176">
        <v>42976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7">
        <v>87</v>
      </c>
      <c r="B241" s="178">
        <v>42831</v>
      </c>
      <c r="C241" s="178"/>
      <c r="D241" s="179" t="s">
        <v>704</v>
      </c>
      <c r="E241" s="180" t="s">
        <v>587</v>
      </c>
      <c r="F241" s="181">
        <v>40</v>
      </c>
      <c r="G241" s="181"/>
      <c r="H241" s="182">
        <v>13.1</v>
      </c>
      <c r="I241" s="182">
        <v>60</v>
      </c>
      <c r="J241" s="183" t="s">
        <v>705</v>
      </c>
      <c r="K241" s="184">
        <v>-26.9</v>
      </c>
      <c r="L241" s="185">
        <v>-0.67249999999999999</v>
      </c>
      <c r="M241" s="181" t="s">
        <v>569</v>
      </c>
      <c r="N241" s="178">
        <v>43138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67">
        <v>88</v>
      </c>
      <c r="B242" s="168">
        <v>42837</v>
      </c>
      <c r="C242" s="168"/>
      <c r="D242" s="169" t="s">
        <v>93</v>
      </c>
      <c r="E242" s="170" t="s">
        <v>587</v>
      </c>
      <c r="F242" s="171">
        <v>289.5</v>
      </c>
      <c r="G242" s="170"/>
      <c r="H242" s="170">
        <v>354</v>
      </c>
      <c r="I242" s="172">
        <v>360</v>
      </c>
      <c r="J242" s="173" t="s">
        <v>706</v>
      </c>
      <c r="K242" s="174">
        <f t="shared" ref="K242:K250" si="159">H242-F242</f>
        <v>64.5</v>
      </c>
      <c r="L242" s="175">
        <f t="shared" ref="L242:L250" si="160">K242/F242</f>
        <v>0.22279792746113988</v>
      </c>
      <c r="M242" s="170" t="s">
        <v>557</v>
      </c>
      <c r="N242" s="176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67">
        <v>89</v>
      </c>
      <c r="B243" s="168">
        <v>42845</v>
      </c>
      <c r="C243" s="168"/>
      <c r="D243" s="169" t="s">
        <v>411</v>
      </c>
      <c r="E243" s="170" t="s">
        <v>587</v>
      </c>
      <c r="F243" s="171">
        <v>700</v>
      </c>
      <c r="G243" s="170"/>
      <c r="H243" s="170">
        <v>840</v>
      </c>
      <c r="I243" s="172">
        <v>840</v>
      </c>
      <c r="J243" s="173" t="s">
        <v>707</v>
      </c>
      <c r="K243" s="174">
        <f t="shared" si="159"/>
        <v>140</v>
      </c>
      <c r="L243" s="175">
        <f t="shared" si="160"/>
        <v>0.2</v>
      </c>
      <c r="M243" s="170" t="s">
        <v>557</v>
      </c>
      <c r="N243" s="176">
        <v>42893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67">
        <v>90</v>
      </c>
      <c r="B244" s="168">
        <v>42887</v>
      </c>
      <c r="C244" s="168"/>
      <c r="D244" s="169" t="s">
        <v>708</v>
      </c>
      <c r="E244" s="170" t="s">
        <v>587</v>
      </c>
      <c r="F244" s="171">
        <v>130</v>
      </c>
      <c r="G244" s="170"/>
      <c r="H244" s="170">
        <v>144.25</v>
      </c>
      <c r="I244" s="172">
        <v>170</v>
      </c>
      <c r="J244" s="173" t="s">
        <v>709</v>
      </c>
      <c r="K244" s="174">
        <f t="shared" si="159"/>
        <v>14.25</v>
      </c>
      <c r="L244" s="175">
        <f t="shared" si="160"/>
        <v>0.10961538461538461</v>
      </c>
      <c r="M244" s="170" t="s">
        <v>557</v>
      </c>
      <c r="N244" s="176">
        <v>43675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7">
        <v>91</v>
      </c>
      <c r="B245" s="168">
        <v>42901</v>
      </c>
      <c r="C245" s="168"/>
      <c r="D245" s="169" t="s">
        <v>710</v>
      </c>
      <c r="E245" s="170" t="s">
        <v>587</v>
      </c>
      <c r="F245" s="171">
        <v>214.5</v>
      </c>
      <c r="G245" s="170"/>
      <c r="H245" s="170">
        <v>262</v>
      </c>
      <c r="I245" s="172">
        <v>262</v>
      </c>
      <c r="J245" s="173" t="s">
        <v>711</v>
      </c>
      <c r="K245" s="174">
        <f t="shared" si="159"/>
        <v>47.5</v>
      </c>
      <c r="L245" s="175">
        <f t="shared" si="160"/>
        <v>0.22144522144522144</v>
      </c>
      <c r="M245" s="170" t="s">
        <v>557</v>
      </c>
      <c r="N245" s="176">
        <v>42977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92</v>
      </c>
      <c r="B246" s="199">
        <v>42933</v>
      </c>
      <c r="C246" s="199"/>
      <c r="D246" s="200" t="s">
        <v>712</v>
      </c>
      <c r="E246" s="201" t="s">
        <v>587</v>
      </c>
      <c r="F246" s="202">
        <v>370</v>
      </c>
      <c r="G246" s="201"/>
      <c r="H246" s="201">
        <v>447.5</v>
      </c>
      <c r="I246" s="203">
        <v>450</v>
      </c>
      <c r="J246" s="204" t="s">
        <v>645</v>
      </c>
      <c r="K246" s="174">
        <f t="shared" si="159"/>
        <v>77.5</v>
      </c>
      <c r="L246" s="205">
        <f t="shared" si="160"/>
        <v>0.20945945945945946</v>
      </c>
      <c r="M246" s="201" t="s">
        <v>557</v>
      </c>
      <c r="N246" s="206">
        <v>43035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93</v>
      </c>
      <c r="B247" s="199">
        <v>42943</v>
      </c>
      <c r="C247" s="199"/>
      <c r="D247" s="200" t="s">
        <v>182</v>
      </c>
      <c r="E247" s="201" t="s">
        <v>587</v>
      </c>
      <c r="F247" s="202">
        <v>657.5</v>
      </c>
      <c r="G247" s="201"/>
      <c r="H247" s="201">
        <v>825</v>
      </c>
      <c r="I247" s="203">
        <v>820</v>
      </c>
      <c r="J247" s="204" t="s">
        <v>645</v>
      </c>
      <c r="K247" s="174">
        <f t="shared" si="159"/>
        <v>167.5</v>
      </c>
      <c r="L247" s="205">
        <f t="shared" si="160"/>
        <v>0.25475285171102663</v>
      </c>
      <c r="M247" s="201" t="s">
        <v>557</v>
      </c>
      <c r="N247" s="206">
        <v>43090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67">
        <v>94</v>
      </c>
      <c r="B248" s="168">
        <v>42964</v>
      </c>
      <c r="C248" s="168"/>
      <c r="D248" s="169" t="s">
        <v>354</v>
      </c>
      <c r="E248" s="170" t="s">
        <v>587</v>
      </c>
      <c r="F248" s="171">
        <v>605</v>
      </c>
      <c r="G248" s="170"/>
      <c r="H248" s="170">
        <v>750</v>
      </c>
      <c r="I248" s="172">
        <v>750</v>
      </c>
      <c r="J248" s="173" t="s">
        <v>703</v>
      </c>
      <c r="K248" s="174">
        <f t="shared" si="159"/>
        <v>145</v>
      </c>
      <c r="L248" s="175">
        <f t="shared" si="160"/>
        <v>0.23966942148760331</v>
      </c>
      <c r="M248" s="170" t="s">
        <v>557</v>
      </c>
      <c r="N248" s="176">
        <v>43027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7">
        <v>95</v>
      </c>
      <c r="B249" s="178">
        <v>42979</v>
      </c>
      <c r="C249" s="178"/>
      <c r="D249" s="186" t="s">
        <v>713</v>
      </c>
      <c r="E249" s="181" t="s">
        <v>587</v>
      </c>
      <c r="F249" s="181">
        <v>255</v>
      </c>
      <c r="G249" s="182"/>
      <c r="H249" s="182">
        <v>217.25</v>
      </c>
      <c r="I249" s="182">
        <v>320</v>
      </c>
      <c r="J249" s="183" t="s">
        <v>714</v>
      </c>
      <c r="K249" s="184">
        <f t="shared" si="159"/>
        <v>-37.75</v>
      </c>
      <c r="L249" s="187">
        <f t="shared" si="160"/>
        <v>-0.14803921568627451</v>
      </c>
      <c r="M249" s="181" t="s">
        <v>569</v>
      </c>
      <c r="N249" s="178">
        <v>43661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7">
        <v>96</v>
      </c>
      <c r="B250" s="168">
        <v>42997</v>
      </c>
      <c r="C250" s="168"/>
      <c r="D250" s="169" t="s">
        <v>715</v>
      </c>
      <c r="E250" s="170" t="s">
        <v>587</v>
      </c>
      <c r="F250" s="171">
        <v>215</v>
      </c>
      <c r="G250" s="170"/>
      <c r="H250" s="170">
        <v>258</v>
      </c>
      <c r="I250" s="172">
        <v>258</v>
      </c>
      <c r="J250" s="173" t="s">
        <v>645</v>
      </c>
      <c r="K250" s="174">
        <f t="shared" si="159"/>
        <v>43</v>
      </c>
      <c r="L250" s="175">
        <f t="shared" si="160"/>
        <v>0.2</v>
      </c>
      <c r="M250" s="170" t="s">
        <v>557</v>
      </c>
      <c r="N250" s="176">
        <v>43040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67">
        <v>97</v>
      </c>
      <c r="B251" s="168">
        <v>42997</v>
      </c>
      <c r="C251" s="168"/>
      <c r="D251" s="169" t="s">
        <v>715</v>
      </c>
      <c r="E251" s="170" t="s">
        <v>587</v>
      </c>
      <c r="F251" s="171">
        <v>215</v>
      </c>
      <c r="G251" s="170"/>
      <c r="H251" s="170">
        <v>258</v>
      </c>
      <c r="I251" s="172">
        <v>258</v>
      </c>
      <c r="J251" s="204" t="s">
        <v>645</v>
      </c>
      <c r="K251" s="174">
        <v>43</v>
      </c>
      <c r="L251" s="175">
        <v>0.2</v>
      </c>
      <c r="M251" s="170" t="s">
        <v>557</v>
      </c>
      <c r="N251" s="176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98</v>
      </c>
      <c r="B252" s="199">
        <v>42998</v>
      </c>
      <c r="C252" s="199"/>
      <c r="D252" s="200" t="s">
        <v>716</v>
      </c>
      <c r="E252" s="201" t="s">
        <v>587</v>
      </c>
      <c r="F252" s="171">
        <v>75</v>
      </c>
      <c r="G252" s="201"/>
      <c r="H252" s="201">
        <v>90</v>
      </c>
      <c r="I252" s="203">
        <v>90</v>
      </c>
      <c r="J252" s="173" t="s">
        <v>717</v>
      </c>
      <c r="K252" s="174">
        <f t="shared" ref="K252:K257" si="161">H252-F252</f>
        <v>15</v>
      </c>
      <c r="L252" s="175">
        <f t="shared" ref="L252:L257" si="162">K252/F252</f>
        <v>0.2</v>
      </c>
      <c r="M252" s="170" t="s">
        <v>557</v>
      </c>
      <c r="N252" s="176">
        <v>43019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99</v>
      </c>
      <c r="B253" s="199">
        <v>43011</v>
      </c>
      <c r="C253" s="199"/>
      <c r="D253" s="200" t="s">
        <v>571</v>
      </c>
      <c r="E253" s="201" t="s">
        <v>587</v>
      </c>
      <c r="F253" s="202">
        <v>315</v>
      </c>
      <c r="G253" s="201"/>
      <c r="H253" s="201">
        <v>392</v>
      </c>
      <c r="I253" s="203">
        <v>384</v>
      </c>
      <c r="J253" s="204" t="s">
        <v>718</v>
      </c>
      <c r="K253" s="174">
        <f t="shared" si="161"/>
        <v>77</v>
      </c>
      <c r="L253" s="205">
        <f t="shared" si="162"/>
        <v>0.24444444444444444</v>
      </c>
      <c r="M253" s="201" t="s">
        <v>557</v>
      </c>
      <c r="N253" s="206">
        <v>43017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8">
        <v>100</v>
      </c>
      <c r="B254" s="199">
        <v>43013</v>
      </c>
      <c r="C254" s="199"/>
      <c r="D254" s="200" t="s">
        <v>441</v>
      </c>
      <c r="E254" s="201" t="s">
        <v>587</v>
      </c>
      <c r="F254" s="202">
        <v>145</v>
      </c>
      <c r="G254" s="201"/>
      <c r="H254" s="201">
        <v>179</v>
      </c>
      <c r="I254" s="203">
        <v>180</v>
      </c>
      <c r="J254" s="204" t="s">
        <v>719</v>
      </c>
      <c r="K254" s="174">
        <f t="shared" si="161"/>
        <v>34</v>
      </c>
      <c r="L254" s="205">
        <f t="shared" si="162"/>
        <v>0.23448275862068965</v>
      </c>
      <c r="M254" s="201" t="s">
        <v>557</v>
      </c>
      <c r="N254" s="206">
        <v>43025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101</v>
      </c>
      <c r="B255" s="199">
        <v>43014</v>
      </c>
      <c r="C255" s="199"/>
      <c r="D255" s="200" t="s">
        <v>329</v>
      </c>
      <c r="E255" s="201" t="s">
        <v>587</v>
      </c>
      <c r="F255" s="202">
        <v>256</v>
      </c>
      <c r="G255" s="201"/>
      <c r="H255" s="201">
        <v>323</v>
      </c>
      <c r="I255" s="203">
        <v>320</v>
      </c>
      <c r="J255" s="204" t="s">
        <v>645</v>
      </c>
      <c r="K255" s="174">
        <f t="shared" si="161"/>
        <v>67</v>
      </c>
      <c r="L255" s="205">
        <f t="shared" si="162"/>
        <v>0.26171875</v>
      </c>
      <c r="M255" s="201" t="s">
        <v>557</v>
      </c>
      <c r="N255" s="206">
        <v>43067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102</v>
      </c>
      <c r="B256" s="199">
        <v>43017</v>
      </c>
      <c r="C256" s="199"/>
      <c r="D256" s="200" t="s">
        <v>344</v>
      </c>
      <c r="E256" s="201" t="s">
        <v>587</v>
      </c>
      <c r="F256" s="202">
        <v>137.5</v>
      </c>
      <c r="G256" s="201"/>
      <c r="H256" s="201">
        <v>184</v>
      </c>
      <c r="I256" s="203">
        <v>183</v>
      </c>
      <c r="J256" s="204" t="s">
        <v>720</v>
      </c>
      <c r="K256" s="174">
        <f t="shared" si="161"/>
        <v>46.5</v>
      </c>
      <c r="L256" s="205">
        <f t="shared" si="162"/>
        <v>0.33818181818181819</v>
      </c>
      <c r="M256" s="201" t="s">
        <v>557</v>
      </c>
      <c r="N256" s="206">
        <v>43108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103</v>
      </c>
      <c r="B257" s="199">
        <v>43018</v>
      </c>
      <c r="C257" s="199"/>
      <c r="D257" s="200" t="s">
        <v>721</v>
      </c>
      <c r="E257" s="201" t="s">
        <v>587</v>
      </c>
      <c r="F257" s="202">
        <v>125.5</v>
      </c>
      <c r="G257" s="201"/>
      <c r="H257" s="201">
        <v>158</v>
      </c>
      <c r="I257" s="203">
        <v>155</v>
      </c>
      <c r="J257" s="204" t="s">
        <v>722</v>
      </c>
      <c r="K257" s="174">
        <f t="shared" si="161"/>
        <v>32.5</v>
      </c>
      <c r="L257" s="205">
        <f t="shared" si="162"/>
        <v>0.25896414342629481</v>
      </c>
      <c r="M257" s="201" t="s">
        <v>557</v>
      </c>
      <c r="N257" s="206">
        <v>43067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8">
        <v>104</v>
      </c>
      <c r="B258" s="199">
        <v>43018</v>
      </c>
      <c r="C258" s="199"/>
      <c r="D258" s="200" t="s">
        <v>723</v>
      </c>
      <c r="E258" s="201" t="s">
        <v>587</v>
      </c>
      <c r="F258" s="202">
        <v>895</v>
      </c>
      <c r="G258" s="201"/>
      <c r="H258" s="201">
        <v>1122.5</v>
      </c>
      <c r="I258" s="203">
        <v>1078</v>
      </c>
      <c r="J258" s="204" t="s">
        <v>724</v>
      </c>
      <c r="K258" s="174">
        <v>227.5</v>
      </c>
      <c r="L258" s="205">
        <v>0.25418994413407803</v>
      </c>
      <c r="M258" s="201" t="s">
        <v>557</v>
      </c>
      <c r="N258" s="206">
        <v>43117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8">
        <v>105</v>
      </c>
      <c r="B259" s="199">
        <v>43020</v>
      </c>
      <c r="C259" s="199"/>
      <c r="D259" s="200" t="s">
        <v>338</v>
      </c>
      <c r="E259" s="201" t="s">
        <v>587</v>
      </c>
      <c r="F259" s="202">
        <v>525</v>
      </c>
      <c r="G259" s="201"/>
      <c r="H259" s="201">
        <v>629</v>
      </c>
      <c r="I259" s="203">
        <v>629</v>
      </c>
      <c r="J259" s="204" t="s">
        <v>645</v>
      </c>
      <c r="K259" s="174">
        <v>104</v>
      </c>
      <c r="L259" s="205">
        <v>0.19809523809523799</v>
      </c>
      <c r="M259" s="201" t="s">
        <v>557</v>
      </c>
      <c r="N259" s="206">
        <v>43119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106</v>
      </c>
      <c r="B260" s="199">
        <v>43046</v>
      </c>
      <c r="C260" s="199"/>
      <c r="D260" s="200" t="s">
        <v>377</v>
      </c>
      <c r="E260" s="201" t="s">
        <v>587</v>
      </c>
      <c r="F260" s="202">
        <v>740</v>
      </c>
      <c r="G260" s="201"/>
      <c r="H260" s="201">
        <v>892.5</v>
      </c>
      <c r="I260" s="203">
        <v>900</v>
      </c>
      <c r="J260" s="204" t="s">
        <v>725</v>
      </c>
      <c r="K260" s="174">
        <f>H260-F260</f>
        <v>152.5</v>
      </c>
      <c r="L260" s="205">
        <f>K260/F260</f>
        <v>0.20608108108108109</v>
      </c>
      <c r="M260" s="201" t="s">
        <v>557</v>
      </c>
      <c r="N260" s="206">
        <v>43052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67">
        <v>107</v>
      </c>
      <c r="B261" s="168">
        <v>43073</v>
      </c>
      <c r="C261" s="168"/>
      <c r="D261" s="169" t="s">
        <v>726</v>
      </c>
      <c r="E261" s="170" t="s">
        <v>587</v>
      </c>
      <c r="F261" s="171">
        <v>118.5</v>
      </c>
      <c r="G261" s="170"/>
      <c r="H261" s="170">
        <v>143.5</v>
      </c>
      <c r="I261" s="172">
        <v>145</v>
      </c>
      <c r="J261" s="173" t="s">
        <v>578</v>
      </c>
      <c r="K261" s="174">
        <f>H261-F261</f>
        <v>25</v>
      </c>
      <c r="L261" s="175">
        <f>K261/F261</f>
        <v>0.2109704641350211</v>
      </c>
      <c r="M261" s="170" t="s">
        <v>557</v>
      </c>
      <c r="N261" s="176">
        <v>43097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7">
        <v>108</v>
      </c>
      <c r="B262" s="178">
        <v>43090</v>
      </c>
      <c r="C262" s="178"/>
      <c r="D262" s="179" t="s">
        <v>416</v>
      </c>
      <c r="E262" s="180" t="s">
        <v>587</v>
      </c>
      <c r="F262" s="181">
        <v>715</v>
      </c>
      <c r="G262" s="181"/>
      <c r="H262" s="182">
        <v>500</v>
      </c>
      <c r="I262" s="182">
        <v>872</v>
      </c>
      <c r="J262" s="183" t="s">
        <v>727</v>
      </c>
      <c r="K262" s="184">
        <f>H262-F262</f>
        <v>-215</v>
      </c>
      <c r="L262" s="185">
        <f>K262/F262</f>
        <v>-0.30069930069930068</v>
      </c>
      <c r="M262" s="181" t="s">
        <v>569</v>
      </c>
      <c r="N262" s="178">
        <v>43670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67">
        <v>109</v>
      </c>
      <c r="B263" s="168">
        <v>43098</v>
      </c>
      <c r="C263" s="168"/>
      <c r="D263" s="169" t="s">
        <v>571</v>
      </c>
      <c r="E263" s="170" t="s">
        <v>587</v>
      </c>
      <c r="F263" s="171">
        <v>435</v>
      </c>
      <c r="G263" s="170"/>
      <c r="H263" s="170">
        <v>542.5</v>
      </c>
      <c r="I263" s="172">
        <v>539</v>
      </c>
      <c r="J263" s="173" t="s">
        <v>645</v>
      </c>
      <c r="K263" s="174">
        <v>107.5</v>
      </c>
      <c r="L263" s="175">
        <v>0.247126436781609</v>
      </c>
      <c r="M263" s="170" t="s">
        <v>557</v>
      </c>
      <c r="N263" s="176">
        <v>43206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67">
        <v>110</v>
      </c>
      <c r="B264" s="168">
        <v>43098</v>
      </c>
      <c r="C264" s="168"/>
      <c r="D264" s="169" t="s">
        <v>529</v>
      </c>
      <c r="E264" s="170" t="s">
        <v>587</v>
      </c>
      <c r="F264" s="171">
        <v>885</v>
      </c>
      <c r="G264" s="170"/>
      <c r="H264" s="170">
        <v>1090</v>
      </c>
      <c r="I264" s="172">
        <v>1084</v>
      </c>
      <c r="J264" s="173" t="s">
        <v>645</v>
      </c>
      <c r="K264" s="174">
        <v>205</v>
      </c>
      <c r="L264" s="175">
        <v>0.23163841807909599</v>
      </c>
      <c r="M264" s="170" t="s">
        <v>557</v>
      </c>
      <c r="N264" s="176">
        <v>43213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7">
        <v>111</v>
      </c>
      <c r="B265" s="208">
        <v>43192</v>
      </c>
      <c r="C265" s="208"/>
      <c r="D265" s="186" t="s">
        <v>728</v>
      </c>
      <c r="E265" s="181" t="s">
        <v>587</v>
      </c>
      <c r="F265" s="209">
        <v>478.5</v>
      </c>
      <c r="G265" s="181"/>
      <c r="H265" s="181">
        <v>442</v>
      </c>
      <c r="I265" s="182">
        <v>613</v>
      </c>
      <c r="J265" s="183" t="s">
        <v>729</v>
      </c>
      <c r="K265" s="184">
        <f>H265-F265</f>
        <v>-36.5</v>
      </c>
      <c r="L265" s="185">
        <f>K265/F265</f>
        <v>-7.6280041797283177E-2</v>
      </c>
      <c r="M265" s="181" t="s">
        <v>569</v>
      </c>
      <c r="N265" s="178">
        <v>43762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7">
        <v>112</v>
      </c>
      <c r="B266" s="178">
        <v>43194</v>
      </c>
      <c r="C266" s="178"/>
      <c r="D266" s="179" t="s">
        <v>730</v>
      </c>
      <c r="E266" s="180" t="s">
        <v>587</v>
      </c>
      <c r="F266" s="181">
        <f>141.5-7.3</f>
        <v>134.19999999999999</v>
      </c>
      <c r="G266" s="181"/>
      <c r="H266" s="182">
        <v>77</v>
      </c>
      <c r="I266" s="182">
        <v>180</v>
      </c>
      <c r="J266" s="183" t="s">
        <v>731</v>
      </c>
      <c r="K266" s="184">
        <f>H266-F266</f>
        <v>-57.199999999999989</v>
      </c>
      <c r="L266" s="185">
        <f>K266/F266</f>
        <v>-0.42622950819672129</v>
      </c>
      <c r="M266" s="181" t="s">
        <v>569</v>
      </c>
      <c r="N266" s="178">
        <v>43522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7">
        <v>113</v>
      </c>
      <c r="B267" s="178">
        <v>43209</v>
      </c>
      <c r="C267" s="178"/>
      <c r="D267" s="179" t="s">
        <v>732</v>
      </c>
      <c r="E267" s="180" t="s">
        <v>587</v>
      </c>
      <c r="F267" s="181">
        <v>430</v>
      </c>
      <c r="G267" s="181"/>
      <c r="H267" s="182">
        <v>220</v>
      </c>
      <c r="I267" s="182">
        <v>537</v>
      </c>
      <c r="J267" s="183" t="s">
        <v>733</v>
      </c>
      <c r="K267" s="184">
        <f>H267-F267</f>
        <v>-210</v>
      </c>
      <c r="L267" s="185">
        <f>K267/F267</f>
        <v>-0.48837209302325579</v>
      </c>
      <c r="M267" s="181" t="s">
        <v>569</v>
      </c>
      <c r="N267" s="178">
        <v>43252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114</v>
      </c>
      <c r="B268" s="199">
        <v>43220</v>
      </c>
      <c r="C268" s="199"/>
      <c r="D268" s="200" t="s">
        <v>378</v>
      </c>
      <c r="E268" s="201" t="s">
        <v>587</v>
      </c>
      <c r="F268" s="201">
        <v>153.5</v>
      </c>
      <c r="G268" s="201"/>
      <c r="H268" s="201">
        <v>196</v>
      </c>
      <c r="I268" s="203">
        <v>196</v>
      </c>
      <c r="J268" s="173" t="s">
        <v>734</v>
      </c>
      <c r="K268" s="174">
        <f>H268-F268</f>
        <v>42.5</v>
      </c>
      <c r="L268" s="175">
        <f>K268/F268</f>
        <v>0.27687296416938112</v>
      </c>
      <c r="M268" s="170" t="s">
        <v>557</v>
      </c>
      <c r="N268" s="176">
        <v>43605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7">
        <v>115</v>
      </c>
      <c r="B269" s="178">
        <v>43306</v>
      </c>
      <c r="C269" s="178"/>
      <c r="D269" s="179" t="s">
        <v>704</v>
      </c>
      <c r="E269" s="180" t="s">
        <v>587</v>
      </c>
      <c r="F269" s="181">
        <v>27.5</v>
      </c>
      <c r="G269" s="181"/>
      <c r="H269" s="182">
        <v>13.1</v>
      </c>
      <c r="I269" s="182">
        <v>60</v>
      </c>
      <c r="J269" s="183" t="s">
        <v>735</v>
      </c>
      <c r="K269" s="184">
        <v>-14.4</v>
      </c>
      <c r="L269" s="185">
        <v>-0.52363636363636401</v>
      </c>
      <c r="M269" s="181" t="s">
        <v>569</v>
      </c>
      <c r="N269" s="178">
        <v>43138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7">
        <v>116</v>
      </c>
      <c r="B270" s="208">
        <v>43318</v>
      </c>
      <c r="C270" s="208"/>
      <c r="D270" s="186" t="s">
        <v>736</v>
      </c>
      <c r="E270" s="181" t="s">
        <v>587</v>
      </c>
      <c r="F270" s="181">
        <v>148.5</v>
      </c>
      <c r="G270" s="181"/>
      <c r="H270" s="181">
        <v>102</v>
      </c>
      <c r="I270" s="182">
        <v>182</v>
      </c>
      <c r="J270" s="183" t="s">
        <v>737</v>
      </c>
      <c r="K270" s="184">
        <f>H270-F270</f>
        <v>-46.5</v>
      </c>
      <c r="L270" s="185">
        <f>K270/F270</f>
        <v>-0.31313131313131315</v>
      </c>
      <c r="M270" s="181" t="s">
        <v>569</v>
      </c>
      <c r="N270" s="178">
        <v>43661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67">
        <v>117</v>
      </c>
      <c r="B271" s="168">
        <v>43335</v>
      </c>
      <c r="C271" s="168"/>
      <c r="D271" s="169" t="s">
        <v>738</v>
      </c>
      <c r="E271" s="170" t="s">
        <v>587</v>
      </c>
      <c r="F271" s="201">
        <v>285</v>
      </c>
      <c r="G271" s="170"/>
      <c r="H271" s="170">
        <v>355</v>
      </c>
      <c r="I271" s="172">
        <v>364</v>
      </c>
      <c r="J271" s="173" t="s">
        <v>739</v>
      </c>
      <c r="K271" s="174">
        <v>70</v>
      </c>
      <c r="L271" s="175">
        <v>0.24561403508771901</v>
      </c>
      <c r="M271" s="170" t="s">
        <v>557</v>
      </c>
      <c r="N271" s="176">
        <v>43455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67">
        <v>118</v>
      </c>
      <c r="B272" s="168">
        <v>43341</v>
      </c>
      <c r="C272" s="168"/>
      <c r="D272" s="169" t="s">
        <v>366</v>
      </c>
      <c r="E272" s="170" t="s">
        <v>587</v>
      </c>
      <c r="F272" s="201">
        <v>525</v>
      </c>
      <c r="G272" s="170"/>
      <c r="H272" s="170">
        <v>585</v>
      </c>
      <c r="I272" s="172">
        <v>635</v>
      </c>
      <c r="J272" s="173" t="s">
        <v>740</v>
      </c>
      <c r="K272" s="174">
        <f t="shared" ref="K272:K289" si="163">H272-F272</f>
        <v>60</v>
      </c>
      <c r="L272" s="175">
        <f t="shared" ref="L272:L289" si="164">K272/F272</f>
        <v>0.11428571428571428</v>
      </c>
      <c r="M272" s="170" t="s">
        <v>557</v>
      </c>
      <c r="N272" s="176">
        <v>43662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67">
        <v>119</v>
      </c>
      <c r="B273" s="168">
        <v>43395</v>
      </c>
      <c r="C273" s="168"/>
      <c r="D273" s="169" t="s">
        <v>354</v>
      </c>
      <c r="E273" s="170" t="s">
        <v>587</v>
      </c>
      <c r="F273" s="201">
        <v>475</v>
      </c>
      <c r="G273" s="170"/>
      <c r="H273" s="170">
        <v>574</v>
      </c>
      <c r="I273" s="172">
        <v>570</v>
      </c>
      <c r="J273" s="173" t="s">
        <v>645</v>
      </c>
      <c r="K273" s="174">
        <f t="shared" si="163"/>
        <v>99</v>
      </c>
      <c r="L273" s="175">
        <f t="shared" si="164"/>
        <v>0.20842105263157895</v>
      </c>
      <c r="M273" s="170" t="s">
        <v>557</v>
      </c>
      <c r="N273" s="176">
        <v>43403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120</v>
      </c>
      <c r="B274" s="199">
        <v>43397</v>
      </c>
      <c r="C274" s="199"/>
      <c r="D274" s="200" t="s">
        <v>373</v>
      </c>
      <c r="E274" s="201" t="s">
        <v>587</v>
      </c>
      <c r="F274" s="201">
        <v>707.5</v>
      </c>
      <c r="G274" s="201"/>
      <c r="H274" s="201">
        <v>872</v>
      </c>
      <c r="I274" s="203">
        <v>872</v>
      </c>
      <c r="J274" s="204" t="s">
        <v>645</v>
      </c>
      <c r="K274" s="174">
        <f t="shared" si="163"/>
        <v>164.5</v>
      </c>
      <c r="L274" s="205">
        <f t="shared" si="164"/>
        <v>0.23250883392226149</v>
      </c>
      <c r="M274" s="201" t="s">
        <v>557</v>
      </c>
      <c r="N274" s="206">
        <v>43482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8">
        <v>121</v>
      </c>
      <c r="B275" s="199">
        <v>43398</v>
      </c>
      <c r="C275" s="199"/>
      <c r="D275" s="200" t="s">
        <v>741</v>
      </c>
      <c r="E275" s="201" t="s">
        <v>587</v>
      </c>
      <c r="F275" s="201">
        <v>162</v>
      </c>
      <c r="G275" s="201"/>
      <c r="H275" s="201">
        <v>204</v>
      </c>
      <c r="I275" s="203">
        <v>209</v>
      </c>
      <c r="J275" s="204" t="s">
        <v>742</v>
      </c>
      <c r="K275" s="174">
        <f t="shared" si="163"/>
        <v>42</v>
      </c>
      <c r="L275" s="205">
        <f t="shared" si="164"/>
        <v>0.25925925925925924</v>
      </c>
      <c r="M275" s="201" t="s">
        <v>557</v>
      </c>
      <c r="N275" s="206">
        <v>43539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8">
        <v>122</v>
      </c>
      <c r="B276" s="199">
        <v>43399</v>
      </c>
      <c r="C276" s="199"/>
      <c r="D276" s="200" t="s">
        <v>458</v>
      </c>
      <c r="E276" s="201" t="s">
        <v>587</v>
      </c>
      <c r="F276" s="201">
        <v>240</v>
      </c>
      <c r="G276" s="201"/>
      <c r="H276" s="201">
        <v>297</v>
      </c>
      <c r="I276" s="203">
        <v>297</v>
      </c>
      <c r="J276" s="204" t="s">
        <v>645</v>
      </c>
      <c r="K276" s="210">
        <f t="shared" si="163"/>
        <v>57</v>
      </c>
      <c r="L276" s="205">
        <f t="shared" si="164"/>
        <v>0.23749999999999999</v>
      </c>
      <c r="M276" s="201" t="s">
        <v>557</v>
      </c>
      <c r="N276" s="206">
        <v>43417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67">
        <v>123</v>
      </c>
      <c r="B277" s="168">
        <v>43439</v>
      </c>
      <c r="C277" s="168"/>
      <c r="D277" s="169" t="s">
        <v>743</v>
      </c>
      <c r="E277" s="170" t="s">
        <v>587</v>
      </c>
      <c r="F277" s="170">
        <v>202.5</v>
      </c>
      <c r="G277" s="170"/>
      <c r="H277" s="170">
        <v>255</v>
      </c>
      <c r="I277" s="172">
        <v>252</v>
      </c>
      <c r="J277" s="173" t="s">
        <v>645</v>
      </c>
      <c r="K277" s="174">
        <f t="shared" si="163"/>
        <v>52.5</v>
      </c>
      <c r="L277" s="175">
        <f t="shared" si="164"/>
        <v>0.25925925925925924</v>
      </c>
      <c r="M277" s="170" t="s">
        <v>557</v>
      </c>
      <c r="N277" s="176">
        <v>43542</v>
      </c>
      <c r="O277" s="1"/>
      <c r="P277" s="1"/>
      <c r="Q277" s="1"/>
      <c r="R277" s="6" t="s">
        <v>744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8">
        <v>124</v>
      </c>
      <c r="B278" s="199">
        <v>43465</v>
      </c>
      <c r="C278" s="168"/>
      <c r="D278" s="200" t="s">
        <v>403</v>
      </c>
      <c r="E278" s="201" t="s">
        <v>587</v>
      </c>
      <c r="F278" s="201">
        <v>710</v>
      </c>
      <c r="G278" s="201"/>
      <c r="H278" s="201">
        <v>866</v>
      </c>
      <c r="I278" s="203">
        <v>866</v>
      </c>
      <c r="J278" s="204" t="s">
        <v>645</v>
      </c>
      <c r="K278" s="174">
        <f t="shared" si="163"/>
        <v>156</v>
      </c>
      <c r="L278" s="175">
        <f t="shared" si="164"/>
        <v>0.21971830985915494</v>
      </c>
      <c r="M278" s="170" t="s">
        <v>557</v>
      </c>
      <c r="N278" s="176">
        <v>43553</v>
      </c>
      <c r="O278" s="1"/>
      <c r="P278" s="1"/>
      <c r="Q278" s="1"/>
      <c r="R278" s="6" t="s">
        <v>744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8">
        <v>125</v>
      </c>
      <c r="B279" s="199">
        <v>43522</v>
      </c>
      <c r="C279" s="199"/>
      <c r="D279" s="200" t="s">
        <v>152</v>
      </c>
      <c r="E279" s="201" t="s">
        <v>587</v>
      </c>
      <c r="F279" s="201">
        <v>337.25</v>
      </c>
      <c r="G279" s="201"/>
      <c r="H279" s="201">
        <v>398.5</v>
      </c>
      <c r="I279" s="203">
        <v>411</v>
      </c>
      <c r="J279" s="173" t="s">
        <v>745</v>
      </c>
      <c r="K279" s="174">
        <f t="shared" si="163"/>
        <v>61.25</v>
      </c>
      <c r="L279" s="175">
        <f t="shared" si="164"/>
        <v>0.1816160118606375</v>
      </c>
      <c r="M279" s="170" t="s">
        <v>557</v>
      </c>
      <c r="N279" s="176">
        <v>43760</v>
      </c>
      <c r="O279" s="1"/>
      <c r="P279" s="1"/>
      <c r="Q279" s="1"/>
      <c r="R279" s="6" t="s">
        <v>744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1">
        <v>126</v>
      </c>
      <c r="B280" s="212">
        <v>43559</v>
      </c>
      <c r="C280" s="212"/>
      <c r="D280" s="213" t="s">
        <v>746</v>
      </c>
      <c r="E280" s="214" t="s">
        <v>587</v>
      </c>
      <c r="F280" s="214">
        <v>130</v>
      </c>
      <c r="G280" s="214"/>
      <c r="H280" s="214">
        <v>65</v>
      </c>
      <c r="I280" s="215">
        <v>158</v>
      </c>
      <c r="J280" s="183" t="s">
        <v>747</v>
      </c>
      <c r="K280" s="184">
        <f t="shared" si="163"/>
        <v>-65</v>
      </c>
      <c r="L280" s="185">
        <f t="shared" si="164"/>
        <v>-0.5</v>
      </c>
      <c r="M280" s="181" t="s">
        <v>569</v>
      </c>
      <c r="N280" s="178">
        <v>43726</v>
      </c>
      <c r="O280" s="1"/>
      <c r="P280" s="1"/>
      <c r="Q280" s="1"/>
      <c r="R280" s="6" t="s">
        <v>748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8">
        <v>127</v>
      </c>
      <c r="B281" s="199">
        <v>43017</v>
      </c>
      <c r="C281" s="199"/>
      <c r="D281" s="200" t="s">
        <v>184</v>
      </c>
      <c r="E281" s="201" t="s">
        <v>587</v>
      </c>
      <c r="F281" s="201">
        <v>141.5</v>
      </c>
      <c r="G281" s="201"/>
      <c r="H281" s="201">
        <v>183.5</v>
      </c>
      <c r="I281" s="203">
        <v>210</v>
      </c>
      <c r="J281" s="173" t="s">
        <v>742</v>
      </c>
      <c r="K281" s="174">
        <f t="shared" si="163"/>
        <v>42</v>
      </c>
      <c r="L281" s="175">
        <f t="shared" si="164"/>
        <v>0.29681978798586572</v>
      </c>
      <c r="M281" s="170" t="s">
        <v>557</v>
      </c>
      <c r="N281" s="176">
        <v>43042</v>
      </c>
      <c r="O281" s="1"/>
      <c r="P281" s="1"/>
      <c r="Q281" s="1"/>
      <c r="R281" s="6" t="s">
        <v>748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1">
        <v>128</v>
      </c>
      <c r="B282" s="212">
        <v>43074</v>
      </c>
      <c r="C282" s="212"/>
      <c r="D282" s="213" t="s">
        <v>749</v>
      </c>
      <c r="E282" s="214" t="s">
        <v>587</v>
      </c>
      <c r="F282" s="209">
        <v>172</v>
      </c>
      <c r="G282" s="214"/>
      <c r="H282" s="214">
        <v>155.25</v>
      </c>
      <c r="I282" s="215">
        <v>230</v>
      </c>
      <c r="J282" s="183" t="s">
        <v>750</v>
      </c>
      <c r="K282" s="184">
        <f t="shared" si="163"/>
        <v>-16.75</v>
      </c>
      <c r="L282" s="185">
        <f t="shared" si="164"/>
        <v>-9.7383720930232565E-2</v>
      </c>
      <c r="M282" s="181" t="s">
        <v>569</v>
      </c>
      <c r="N282" s="178">
        <v>43787</v>
      </c>
      <c r="O282" s="1"/>
      <c r="P282" s="1"/>
      <c r="Q282" s="1"/>
      <c r="R282" s="6" t="s">
        <v>748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8">
        <v>129</v>
      </c>
      <c r="B283" s="199">
        <v>43398</v>
      </c>
      <c r="C283" s="199"/>
      <c r="D283" s="200" t="s">
        <v>107</v>
      </c>
      <c r="E283" s="201" t="s">
        <v>587</v>
      </c>
      <c r="F283" s="201">
        <v>698.5</v>
      </c>
      <c r="G283" s="201"/>
      <c r="H283" s="201">
        <v>890</v>
      </c>
      <c r="I283" s="203">
        <v>890</v>
      </c>
      <c r="J283" s="173" t="s">
        <v>818</v>
      </c>
      <c r="K283" s="174">
        <f t="shared" si="163"/>
        <v>191.5</v>
      </c>
      <c r="L283" s="175">
        <f t="shared" si="164"/>
        <v>0.27415891195418757</v>
      </c>
      <c r="M283" s="170" t="s">
        <v>557</v>
      </c>
      <c r="N283" s="176">
        <v>44328</v>
      </c>
      <c r="O283" s="1"/>
      <c r="P283" s="1"/>
      <c r="Q283" s="1"/>
      <c r="R283" s="6" t="s">
        <v>744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8">
        <v>130</v>
      </c>
      <c r="B284" s="199">
        <v>42877</v>
      </c>
      <c r="C284" s="199"/>
      <c r="D284" s="200" t="s">
        <v>365</v>
      </c>
      <c r="E284" s="201" t="s">
        <v>587</v>
      </c>
      <c r="F284" s="201">
        <v>127.6</v>
      </c>
      <c r="G284" s="201"/>
      <c r="H284" s="201">
        <v>138</v>
      </c>
      <c r="I284" s="203">
        <v>190</v>
      </c>
      <c r="J284" s="173" t="s">
        <v>751</v>
      </c>
      <c r="K284" s="174">
        <f t="shared" si="163"/>
        <v>10.400000000000006</v>
      </c>
      <c r="L284" s="175">
        <f t="shared" si="164"/>
        <v>8.1504702194357417E-2</v>
      </c>
      <c r="M284" s="170" t="s">
        <v>557</v>
      </c>
      <c r="N284" s="176">
        <v>43774</v>
      </c>
      <c r="O284" s="1"/>
      <c r="P284" s="1"/>
      <c r="Q284" s="1"/>
      <c r="R284" s="6" t="s">
        <v>748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8">
        <v>131</v>
      </c>
      <c r="B285" s="199">
        <v>43158</v>
      </c>
      <c r="C285" s="199"/>
      <c r="D285" s="200" t="s">
        <v>752</v>
      </c>
      <c r="E285" s="201" t="s">
        <v>587</v>
      </c>
      <c r="F285" s="201">
        <v>317</v>
      </c>
      <c r="G285" s="201"/>
      <c r="H285" s="201">
        <v>382.5</v>
      </c>
      <c r="I285" s="203">
        <v>398</v>
      </c>
      <c r="J285" s="173" t="s">
        <v>753</v>
      </c>
      <c r="K285" s="174">
        <f t="shared" si="163"/>
        <v>65.5</v>
      </c>
      <c r="L285" s="175">
        <f t="shared" si="164"/>
        <v>0.20662460567823343</v>
      </c>
      <c r="M285" s="170" t="s">
        <v>557</v>
      </c>
      <c r="N285" s="176">
        <v>44238</v>
      </c>
      <c r="O285" s="1"/>
      <c r="P285" s="1"/>
      <c r="Q285" s="1"/>
      <c r="R285" s="6" t="s">
        <v>748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1">
        <v>132</v>
      </c>
      <c r="B286" s="212">
        <v>43164</v>
      </c>
      <c r="C286" s="212"/>
      <c r="D286" s="213" t="s">
        <v>144</v>
      </c>
      <c r="E286" s="214" t="s">
        <v>587</v>
      </c>
      <c r="F286" s="209">
        <f>510-14.4</f>
        <v>495.6</v>
      </c>
      <c r="G286" s="214"/>
      <c r="H286" s="214">
        <v>350</v>
      </c>
      <c r="I286" s="215">
        <v>672</v>
      </c>
      <c r="J286" s="183" t="s">
        <v>754</v>
      </c>
      <c r="K286" s="184">
        <f t="shared" si="163"/>
        <v>-145.60000000000002</v>
      </c>
      <c r="L286" s="185">
        <f t="shared" si="164"/>
        <v>-0.29378531073446329</v>
      </c>
      <c r="M286" s="181" t="s">
        <v>569</v>
      </c>
      <c r="N286" s="178">
        <v>43887</v>
      </c>
      <c r="O286" s="1"/>
      <c r="P286" s="1"/>
      <c r="Q286" s="1"/>
      <c r="R286" s="6" t="s">
        <v>744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1">
        <v>133</v>
      </c>
      <c r="B287" s="212">
        <v>43237</v>
      </c>
      <c r="C287" s="212"/>
      <c r="D287" s="213" t="s">
        <v>450</v>
      </c>
      <c r="E287" s="214" t="s">
        <v>587</v>
      </c>
      <c r="F287" s="209">
        <v>230.3</v>
      </c>
      <c r="G287" s="214"/>
      <c r="H287" s="214">
        <v>102.5</v>
      </c>
      <c r="I287" s="215">
        <v>348</v>
      </c>
      <c r="J287" s="183" t="s">
        <v>755</v>
      </c>
      <c r="K287" s="184">
        <f t="shared" si="163"/>
        <v>-127.80000000000001</v>
      </c>
      <c r="L287" s="185">
        <f t="shared" si="164"/>
        <v>-0.55492835432045162</v>
      </c>
      <c r="M287" s="181" t="s">
        <v>569</v>
      </c>
      <c r="N287" s="178">
        <v>43896</v>
      </c>
      <c r="O287" s="1"/>
      <c r="P287" s="1"/>
      <c r="Q287" s="1"/>
      <c r="R287" s="6" t="s">
        <v>744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8">
        <v>134</v>
      </c>
      <c r="B288" s="199">
        <v>43258</v>
      </c>
      <c r="C288" s="199"/>
      <c r="D288" s="200" t="s">
        <v>420</v>
      </c>
      <c r="E288" s="201" t="s">
        <v>587</v>
      </c>
      <c r="F288" s="201">
        <f>342.5-5.1</f>
        <v>337.4</v>
      </c>
      <c r="G288" s="201"/>
      <c r="H288" s="201">
        <v>412.5</v>
      </c>
      <c r="I288" s="203">
        <v>439</v>
      </c>
      <c r="J288" s="173" t="s">
        <v>756</v>
      </c>
      <c r="K288" s="174">
        <f t="shared" si="163"/>
        <v>75.100000000000023</v>
      </c>
      <c r="L288" s="175">
        <f t="shared" si="164"/>
        <v>0.22258446947243635</v>
      </c>
      <c r="M288" s="170" t="s">
        <v>557</v>
      </c>
      <c r="N288" s="176">
        <v>44230</v>
      </c>
      <c r="O288" s="1"/>
      <c r="P288" s="1"/>
      <c r="Q288" s="1"/>
      <c r="R288" s="6" t="s">
        <v>748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2">
        <v>135</v>
      </c>
      <c r="B289" s="191">
        <v>43285</v>
      </c>
      <c r="C289" s="191"/>
      <c r="D289" s="192" t="s">
        <v>55</v>
      </c>
      <c r="E289" s="193" t="s">
        <v>587</v>
      </c>
      <c r="F289" s="193">
        <f>127.5-5.53</f>
        <v>121.97</v>
      </c>
      <c r="G289" s="194"/>
      <c r="H289" s="194">
        <v>122.5</v>
      </c>
      <c r="I289" s="194">
        <v>170</v>
      </c>
      <c r="J289" s="195" t="s">
        <v>785</v>
      </c>
      <c r="K289" s="196">
        <f t="shared" si="163"/>
        <v>0.53000000000000114</v>
      </c>
      <c r="L289" s="197">
        <f t="shared" si="164"/>
        <v>4.3453308190538747E-3</v>
      </c>
      <c r="M289" s="193" t="s">
        <v>678</v>
      </c>
      <c r="N289" s="191">
        <v>44431</v>
      </c>
      <c r="O289" s="1"/>
      <c r="P289" s="1"/>
      <c r="Q289" s="1"/>
      <c r="R289" s="6" t="s">
        <v>744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1">
        <v>136</v>
      </c>
      <c r="B290" s="212">
        <v>43294</v>
      </c>
      <c r="C290" s="212"/>
      <c r="D290" s="213" t="s">
        <v>356</v>
      </c>
      <c r="E290" s="214" t="s">
        <v>587</v>
      </c>
      <c r="F290" s="209">
        <v>46.5</v>
      </c>
      <c r="G290" s="214"/>
      <c r="H290" s="214">
        <v>17</v>
      </c>
      <c r="I290" s="215">
        <v>59</v>
      </c>
      <c r="J290" s="183" t="s">
        <v>757</v>
      </c>
      <c r="K290" s="184">
        <f t="shared" ref="K290:K298" si="165">H290-F290</f>
        <v>-29.5</v>
      </c>
      <c r="L290" s="185">
        <f t="shared" ref="L290:L298" si="166">K290/F290</f>
        <v>-0.63440860215053763</v>
      </c>
      <c r="M290" s="181" t="s">
        <v>569</v>
      </c>
      <c r="N290" s="178">
        <v>43887</v>
      </c>
      <c r="O290" s="1"/>
      <c r="P290" s="1"/>
      <c r="Q290" s="1"/>
      <c r="R290" s="6" t="s">
        <v>744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8">
        <v>137</v>
      </c>
      <c r="B291" s="199">
        <v>43396</v>
      </c>
      <c r="C291" s="199"/>
      <c r="D291" s="200" t="s">
        <v>405</v>
      </c>
      <c r="E291" s="201" t="s">
        <v>587</v>
      </c>
      <c r="F291" s="201">
        <v>156.5</v>
      </c>
      <c r="G291" s="201"/>
      <c r="H291" s="201">
        <v>207.5</v>
      </c>
      <c r="I291" s="203">
        <v>191</v>
      </c>
      <c r="J291" s="173" t="s">
        <v>645</v>
      </c>
      <c r="K291" s="174">
        <f t="shared" si="165"/>
        <v>51</v>
      </c>
      <c r="L291" s="175">
        <f t="shared" si="166"/>
        <v>0.32587859424920129</v>
      </c>
      <c r="M291" s="170" t="s">
        <v>557</v>
      </c>
      <c r="N291" s="176">
        <v>44369</v>
      </c>
      <c r="O291" s="1"/>
      <c r="P291" s="1"/>
      <c r="Q291" s="1"/>
      <c r="R291" s="6" t="s">
        <v>744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8">
        <v>138</v>
      </c>
      <c r="B292" s="199">
        <v>43439</v>
      </c>
      <c r="C292" s="199"/>
      <c r="D292" s="200" t="s">
        <v>319</v>
      </c>
      <c r="E292" s="201" t="s">
        <v>587</v>
      </c>
      <c r="F292" s="201">
        <v>259.5</v>
      </c>
      <c r="G292" s="201"/>
      <c r="H292" s="201">
        <v>320</v>
      </c>
      <c r="I292" s="203">
        <v>320</v>
      </c>
      <c r="J292" s="173" t="s">
        <v>645</v>
      </c>
      <c r="K292" s="174">
        <f t="shared" si="165"/>
        <v>60.5</v>
      </c>
      <c r="L292" s="175">
        <f t="shared" si="166"/>
        <v>0.23314065510597304</v>
      </c>
      <c r="M292" s="170" t="s">
        <v>557</v>
      </c>
      <c r="N292" s="176">
        <v>44323</v>
      </c>
      <c r="O292" s="1"/>
      <c r="P292" s="1"/>
      <c r="Q292" s="1"/>
      <c r="R292" s="6" t="s">
        <v>744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1">
        <v>139</v>
      </c>
      <c r="B293" s="212">
        <v>43439</v>
      </c>
      <c r="C293" s="212"/>
      <c r="D293" s="213" t="s">
        <v>758</v>
      </c>
      <c r="E293" s="214" t="s">
        <v>587</v>
      </c>
      <c r="F293" s="214">
        <v>715</v>
      </c>
      <c r="G293" s="214"/>
      <c r="H293" s="214">
        <v>445</v>
      </c>
      <c r="I293" s="215">
        <v>840</v>
      </c>
      <c r="J293" s="183" t="s">
        <v>759</v>
      </c>
      <c r="K293" s="184">
        <f t="shared" si="165"/>
        <v>-270</v>
      </c>
      <c r="L293" s="185">
        <f t="shared" si="166"/>
        <v>-0.3776223776223776</v>
      </c>
      <c r="M293" s="181" t="s">
        <v>569</v>
      </c>
      <c r="N293" s="178">
        <v>43800</v>
      </c>
      <c r="O293" s="1"/>
      <c r="P293" s="1"/>
      <c r="Q293" s="1"/>
      <c r="R293" s="6" t="s">
        <v>744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8">
        <v>140</v>
      </c>
      <c r="B294" s="199">
        <v>43469</v>
      </c>
      <c r="C294" s="199"/>
      <c r="D294" s="200" t="s">
        <v>157</v>
      </c>
      <c r="E294" s="201" t="s">
        <v>587</v>
      </c>
      <c r="F294" s="201">
        <v>875</v>
      </c>
      <c r="G294" s="201"/>
      <c r="H294" s="201">
        <v>1165</v>
      </c>
      <c r="I294" s="203">
        <v>1185</v>
      </c>
      <c r="J294" s="173" t="s">
        <v>760</v>
      </c>
      <c r="K294" s="174">
        <f t="shared" si="165"/>
        <v>290</v>
      </c>
      <c r="L294" s="175">
        <f t="shared" si="166"/>
        <v>0.33142857142857141</v>
      </c>
      <c r="M294" s="170" t="s">
        <v>557</v>
      </c>
      <c r="N294" s="176">
        <v>43847</v>
      </c>
      <c r="O294" s="1"/>
      <c r="P294" s="1"/>
      <c r="Q294" s="1"/>
      <c r="R294" s="6" t="s">
        <v>744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8">
        <v>141</v>
      </c>
      <c r="B295" s="199">
        <v>43559</v>
      </c>
      <c r="C295" s="199"/>
      <c r="D295" s="200" t="s">
        <v>335</v>
      </c>
      <c r="E295" s="201" t="s">
        <v>587</v>
      </c>
      <c r="F295" s="201">
        <f>387-14.63</f>
        <v>372.37</v>
      </c>
      <c r="G295" s="201"/>
      <c r="H295" s="201">
        <v>490</v>
      </c>
      <c r="I295" s="203">
        <v>490</v>
      </c>
      <c r="J295" s="173" t="s">
        <v>645</v>
      </c>
      <c r="K295" s="174">
        <f t="shared" si="165"/>
        <v>117.63</v>
      </c>
      <c r="L295" s="175">
        <f t="shared" si="166"/>
        <v>0.31589548030185027</v>
      </c>
      <c r="M295" s="170" t="s">
        <v>557</v>
      </c>
      <c r="N295" s="176">
        <v>43850</v>
      </c>
      <c r="O295" s="1"/>
      <c r="P295" s="1"/>
      <c r="Q295" s="1"/>
      <c r="R295" s="6" t="s">
        <v>744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1">
        <v>142</v>
      </c>
      <c r="B296" s="212">
        <v>43578</v>
      </c>
      <c r="C296" s="212"/>
      <c r="D296" s="213" t="s">
        <v>761</v>
      </c>
      <c r="E296" s="214" t="s">
        <v>559</v>
      </c>
      <c r="F296" s="214">
        <v>220</v>
      </c>
      <c r="G296" s="214"/>
      <c r="H296" s="214">
        <v>127.5</v>
      </c>
      <c r="I296" s="215">
        <v>284</v>
      </c>
      <c r="J296" s="183" t="s">
        <v>762</v>
      </c>
      <c r="K296" s="184">
        <f t="shared" si="165"/>
        <v>-92.5</v>
      </c>
      <c r="L296" s="185">
        <f t="shared" si="166"/>
        <v>-0.42045454545454547</v>
      </c>
      <c r="M296" s="181" t="s">
        <v>569</v>
      </c>
      <c r="N296" s="178">
        <v>43896</v>
      </c>
      <c r="O296" s="1"/>
      <c r="P296" s="1"/>
      <c r="Q296" s="1"/>
      <c r="R296" s="6" t="s">
        <v>744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8">
        <v>143</v>
      </c>
      <c r="B297" s="199">
        <v>43622</v>
      </c>
      <c r="C297" s="199"/>
      <c r="D297" s="200" t="s">
        <v>459</v>
      </c>
      <c r="E297" s="201" t="s">
        <v>559</v>
      </c>
      <c r="F297" s="201">
        <v>332.8</v>
      </c>
      <c r="G297" s="201"/>
      <c r="H297" s="201">
        <v>405</v>
      </c>
      <c r="I297" s="203">
        <v>419</v>
      </c>
      <c r="J297" s="173" t="s">
        <v>763</v>
      </c>
      <c r="K297" s="174">
        <f t="shared" si="165"/>
        <v>72.199999999999989</v>
      </c>
      <c r="L297" s="175">
        <f t="shared" si="166"/>
        <v>0.21694711538461534</v>
      </c>
      <c r="M297" s="170" t="s">
        <v>557</v>
      </c>
      <c r="N297" s="176">
        <v>43860</v>
      </c>
      <c r="O297" s="1"/>
      <c r="P297" s="1"/>
      <c r="Q297" s="1"/>
      <c r="R297" s="6" t="s">
        <v>748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2">
        <v>144</v>
      </c>
      <c r="B298" s="191">
        <v>43641</v>
      </c>
      <c r="C298" s="191"/>
      <c r="D298" s="192" t="s">
        <v>150</v>
      </c>
      <c r="E298" s="193" t="s">
        <v>587</v>
      </c>
      <c r="F298" s="193">
        <v>386</v>
      </c>
      <c r="G298" s="194"/>
      <c r="H298" s="194">
        <v>395</v>
      </c>
      <c r="I298" s="194">
        <v>452</v>
      </c>
      <c r="J298" s="195" t="s">
        <v>764</v>
      </c>
      <c r="K298" s="196">
        <f t="shared" si="165"/>
        <v>9</v>
      </c>
      <c r="L298" s="197">
        <f t="shared" si="166"/>
        <v>2.3316062176165803E-2</v>
      </c>
      <c r="M298" s="193" t="s">
        <v>678</v>
      </c>
      <c r="N298" s="191">
        <v>43868</v>
      </c>
      <c r="O298" s="1"/>
      <c r="P298" s="1"/>
      <c r="Q298" s="1"/>
      <c r="R298" s="6" t="s">
        <v>748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2">
        <v>145</v>
      </c>
      <c r="B299" s="191">
        <v>43707</v>
      </c>
      <c r="C299" s="191"/>
      <c r="D299" s="192" t="s">
        <v>130</v>
      </c>
      <c r="E299" s="193" t="s">
        <v>587</v>
      </c>
      <c r="F299" s="193">
        <v>137.5</v>
      </c>
      <c r="G299" s="194"/>
      <c r="H299" s="194">
        <v>138.5</v>
      </c>
      <c r="I299" s="194">
        <v>190</v>
      </c>
      <c r="J299" s="195" t="s">
        <v>784</v>
      </c>
      <c r="K299" s="196">
        <f>H299-F299</f>
        <v>1</v>
      </c>
      <c r="L299" s="197">
        <f>K299/F299</f>
        <v>7.2727272727272727E-3</v>
      </c>
      <c r="M299" s="193" t="s">
        <v>678</v>
      </c>
      <c r="N299" s="191">
        <v>44432</v>
      </c>
      <c r="O299" s="1"/>
      <c r="P299" s="1"/>
      <c r="Q299" s="1"/>
      <c r="R299" s="6" t="s">
        <v>744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8">
        <v>146</v>
      </c>
      <c r="B300" s="199">
        <v>43731</v>
      </c>
      <c r="C300" s="199"/>
      <c r="D300" s="200" t="s">
        <v>413</v>
      </c>
      <c r="E300" s="201" t="s">
        <v>587</v>
      </c>
      <c r="F300" s="201">
        <v>235</v>
      </c>
      <c r="G300" s="201"/>
      <c r="H300" s="201">
        <v>295</v>
      </c>
      <c r="I300" s="203">
        <v>296</v>
      </c>
      <c r="J300" s="173" t="s">
        <v>765</v>
      </c>
      <c r="K300" s="174">
        <f t="shared" ref="K300:K306" si="167">H300-F300</f>
        <v>60</v>
      </c>
      <c r="L300" s="175">
        <f t="shared" ref="L300:L306" si="168">K300/F300</f>
        <v>0.25531914893617019</v>
      </c>
      <c r="M300" s="170" t="s">
        <v>557</v>
      </c>
      <c r="N300" s="176">
        <v>43844</v>
      </c>
      <c r="O300" s="1"/>
      <c r="P300" s="1"/>
      <c r="Q300" s="1"/>
      <c r="R300" s="6" t="s">
        <v>748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98">
        <v>147</v>
      </c>
      <c r="B301" s="199">
        <v>43752</v>
      </c>
      <c r="C301" s="199"/>
      <c r="D301" s="200" t="s">
        <v>766</v>
      </c>
      <c r="E301" s="201" t="s">
        <v>587</v>
      </c>
      <c r="F301" s="201">
        <v>277.5</v>
      </c>
      <c r="G301" s="201"/>
      <c r="H301" s="201">
        <v>333</v>
      </c>
      <c r="I301" s="203">
        <v>333</v>
      </c>
      <c r="J301" s="173" t="s">
        <v>767</v>
      </c>
      <c r="K301" s="174">
        <f t="shared" si="167"/>
        <v>55.5</v>
      </c>
      <c r="L301" s="175">
        <f t="shared" si="168"/>
        <v>0.2</v>
      </c>
      <c r="M301" s="170" t="s">
        <v>557</v>
      </c>
      <c r="N301" s="176">
        <v>43846</v>
      </c>
      <c r="O301" s="1"/>
      <c r="P301" s="1"/>
      <c r="Q301" s="1"/>
      <c r="R301" s="6" t="s">
        <v>744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8">
        <v>148</v>
      </c>
      <c r="B302" s="199">
        <v>43752</v>
      </c>
      <c r="C302" s="199"/>
      <c r="D302" s="200" t="s">
        <v>768</v>
      </c>
      <c r="E302" s="201" t="s">
        <v>587</v>
      </c>
      <c r="F302" s="201">
        <v>930</v>
      </c>
      <c r="G302" s="201"/>
      <c r="H302" s="201">
        <v>1165</v>
      </c>
      <c r="I302" s="203">
        <v>1200</v>
      </c>
      <c r="J302" s="173" t="s">
        <v>769</v>
      </c>
      <c r="K302" s="174">
        <f t="shared" si="167"/>
        <v>235</v>
      </c>
      <c r="L302" s="175">
        <f t="shared" si="168"/>
        <v>0.25268817204301075</v>
      </c>
      <c r="M302" s="170" t="s">
        <v>557</v>
      </c>
      <c r="N302" s="176">
        <v>43847</v>
      </c>
      <c r="O302" s="1"/>
      <c r="P302" s="1"/>
      <c r="Q302" s="1"/>
      <c r="R302" s="6" t="s">
        <v>748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8">
        <v>149</v>
      </c>
      <c r="B303" s="199">
        <v>43753</v>
      </c>
      <c r="C303" s="199"/>
      <c r="D303" s="200" t="s">
        <v>770</v>
      </c>
      <c r="E303" s="201" t="s">
        <v>587</v>
      </c>
      <c r="F303" s="171">
        <v>111</v>
      </c>
      <c r="G303" s="201"/>
      <c r="H303" s="201">
        <v>141</v>
      </c>
      <c r="I303" s="203">
        <v>141</v>
      </c>
      <c r="J303" s="173" t="s">
        <v>572</v>
      </c>
      <c r="K303" s="174">
        <f t="shared" si="167"/>
        <v>30</v>
      </c>
      <c r="L303" s="175">
        <f t="shared" si="168"/>
        <v>0.27027027027027029</v>
      </c>
      <c r="M303" s="170" t="s">
        <v>557</v>
      </c>
      <c r="N303" s="176">
        <v>44328</v>
      </c>
      <c r="O303" s="1"/>
      <c r="P303" s="1"/>
      <c r="Q303" s="1"/>
      <c r="R303" s="6" t="s">
        <v>748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98">
        <v>150</v>
      </c>
      <c r="B304" s="199">
        <v>43753</v>
      </c>
      <c r="C304" s="199"/>
      <c r="D304" s="200" t="s">
        <v>771</v>
      </c>
      <c r="E304" s="201" t="s">
        <v>587</v>
      </c>
      <c r="F304" s="171">
        <v>296</v>
      </c>
      <c r="G304" s="201"/>
      <c r="H304" s="201">
        <v>370</v>
      </c>
      <c r="I304" s="203">
        <v>370</v>
      </c>
      <c r="J304" s="173" t="s">
        <v>645</v>
      </c>
      <c r="K304" s="174">
        <f t="shared" si="167"/>
        <v>74</v>
      </c>
      <c r="L304" s="175">
        <f t="shared" si="168"/>
        <v>0.25</v>
      </c>
      <c r="M304" s="170" t="s">
        <v>557</v>
      </c>
      <c r="N304" s="176">
        <v>43853</v>
      </c>
      <c r="O304" s="1"/>
      <c r="P304" s="1"/>
      <c r="Q304" s="1"/>
      <c r="R304" s="6" t="s">
        <v>748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98">
        <v>151</v>
      </c>
      <c r="B305" s="199">
        <v>43754</v>
      </c>
      <c r="C305" s="199"/>
      <c r="D305" s="200" t="s">
        <v>772</v>
      </c>
      <c r="E305" s="201" t="s">
        <v>587</v>
      </c>
      <c r="F305" s="171">
        <v>300</v>
      </c>
      <c r="G305" s="201"/>
      <c r="H305" s="201">
        <v>382.5</v>
      </c>
      <c r="I305" s="203">
        <v>344</v>
      </c>
      <c r="J305" s="173" t="s">
        <v>822</v>
      </c>
      <c r="K305" s="174">
        <f t="shared" si="167"/>
        <v>82.5</v>
      </c>
      <c r="L305" s="175">
        <f t="shared" si="168"/>
        <v>0.27500000000000002</v>
      </c>
      <c r="M305" s="170" t="s">
        <v>557</v>
      </c>
      <c r="N305" s="176">
        <v>44238</v>
      </c>
      <c r="O305" s="1"/>
      <c r="P305" s="1"/>
      <c r="Q305" s="1"/>
      <c r="R305" s="6" t="s">
        <v>748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98">
        <v>152</v>
      </c>
      <c r="B306" s="199">
        <v>43832</v>
      </c>
      <c r="C306" s="199"/>
      <c r="D306" s="200" t="s">
        <v>773</v>
      </c>
      <c r="E306" s="201" t="s">
        <v>587</v>
      </c>
      <c r="F306" s="171">
        <v>495</v>
      </c>
      <c r="G306" s="201"/>
      <c r="H306" s="201">
        <v>595</v>
      </c>
      <c r="I306" s="203">
        <v>590</v>
      </c>
      <c r="J306" s="173" t="s">
        <v>821</v>
      </c>
      <c r="K306" s="174">
        <f t="shared" si="167"/>
        <v>100</v>
      </c>
      <c r="L306" s="175">
        <f t="shared" si="168"/>
        <v>0.20202020202020202</v>
      </c>
      <c r="M306" s="170" t="s">
        <v>557</v>
      </c>
      <c r="N306" s="176">
        <v>44589</v>
      </c>
      <c r="O306" s="1"/>
      <c r="P306" s="1"/>
      <c r="Q306" s="1"/>
      <c r="R306" s="6" t="s">
        <v>748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98">
        <v>153</v>
      </c>
      <c r="B307" s="199">
        <v>43966</v>
      </c>
      <c r="C307" s="199"/>
      <c r="D307" s="200" t="s">
        <v>71</v>
      </c>
      <c r="E307" s="201" t="s">
        <v>587</v>
      </c>
      <c r="F307" s="171">
        <v>67.5</v>
      </c>
      <c r="G307" s="201"/>
      <c r="H307" s="201">
        <v>86</v>
      </c>
      <c r="I307" s="203">
        <v>86</v>
      </c>
      <c r="J307" s="173" t="s">
        <v>774</v>
      </c>
      <c r="K307" s="174">
        <f t="shared" ref="K307:K314" si="169">H307-F307</f>
        <v>18.5</v>
      </c>
      <c r="L307" s="175">
        <f t="shared" ref="L307:L314" si="170">K307/F307</f>
        <v>0.27407407407407408</v>
      </c>
      <c r="M307" s="170" t="s">
        <v>557</v>
      </c>
      <c r="N307" s="176">
        <v>44008</v>
      </c>
      <c r="O307" s="1"/>
      <c r="P307" s="1"/>
      <c r="Q307" s="1"/>
      <c r="R307" s="6" t="s">
        <v>748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98">
        <v>154</v>
      </c>
      <c r="B308" s="199">
        <v>44035</v>
      </c>
      <c r="C308" s="199"/>
      <c r="D308" s="200" t="s">
        <v>458</v>
      </c>
      <c r="E308" s="201" t="s">
        <v>587</v>
      </c>
      <c r="F308" s="171">
        <v>231</v>
      </c>
      <c r="G308" s="201"/>
      <c r="H308" s="201">
        <v>281</v>
      </c>
      <c r="I308" s="203">
        <v>281</v>
      </c>
      <c r="J308" s="173" t="s">
        <v>645</v>
      </c>
      <c r="K308" s="174">
        <f t="shared" si="169"/>
        <v>50</v>
      </c>
      <c r="L308" s="175">
        <f t="shared" si="170"/>
        <v>0.21645021645021645</v>
      </c>
      <c r="M308" s="170" t="s">
        <v>557</v>
      </c>
      <c r="N308" s="176">
        <v>44358</v>
      </c>
      <c r="O308" s="1"/>
      <c r="P308" s="1"/>
      <c r="Q308" s="1"/>
      <c r="R308" s="6" t="s">
        <v>748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98">
        <v>155</v>
      </c>
      <c r="B309" s="199">
        <v>44092</v>
      </c>
      <c r="C309" s="199"/>
      <c r="D309" s="200" t="s">
        <v>395</v>
      </c>
      <c r="E309" s="201" t="s">
        <v>587</v>
      </c>
      <c r="F309" s="201">
        <v>206</v>
      </c>
      <c r="G309" s="201"/>
      <c r="H309" s="201">
        <v>248</v>
      </c>
      <c r="I309" s="203">
        <v>248</v>
      </c>
      <c r="J309" s="173" t="s">
        <v>645</v>
      </c>
      <c r="K309" s="174">
        <f t="shared" si="169"/>
        <v>42</v>
      </c>
      <c r="L309" s="175">
        <f t="shared" si="170"/>
        <v>0.20388349514563106</v>
      </c>
      <c r="M309" s="170" t="s">
        <v>557</v>
      </c>
      <c r="N309" s="176">
        <v>44214</v>
      </c>
      <c r="O309" s="1"/>
      <c r="P309" s="1"/>
      <c r="Q309" s="1"/>
      <c r="R309" s="6" t="s">
        <v>748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98">
        <v>156</v>
      </c>
      <c r="B310" s="199">
        <v>44140</v>
      </c>
      <c r="C310" s="199"/>
      <c r="D310" s="200" t="s">
        <v>395</v>
      </c>
      <c r="E310" s="201" t="s">
        <v>587</v>
      </c>
      <c r="F310" s="201">
        <v>182.5</v>
      </c>
      <c r="G310" s="201"/>
      <c r="H310" s="201">
        <v>248</v>
      </c>
      <c r="I310" s="203">
        <v>248</v>
      </c>
      <c r="J310" s="173" t="s">
        <v>645</v>
      </c>
      <c r="K310" s="174">
        <f t="shared" si="169"/>
        <v>65.5</v>
      </c>
      <c r="L310" s="175">
        <f t="shared" si="170"/>
        <v>0.35890410958904112</v>
      </c>
      <c r="M310" s="170" t="s">
        <v>557</v>
      </c>
      <c r="N310" s="176">
        <v>44214</v>
      </c>
      <c r="O310" s="1"/>
      <c r="P310" s="1"/>
      <c r="Q310" s="1"/>
      <c r="R310" s="6" t="s">
        <v>748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98">
        <v>157</v>
      </c>
      <c r="B311" s="199">
        <v>44140</v>
      </c>
      <c r="C311" s="199"/>
      <c r="D311" s="200" t="s">
        <v>319</v>
      </c>
      <c r="E311" s="201" t="s">
        <v>587</v>
      </c>
      <c r="F311" s="201">
        <v>247.5</v>
      </c>
      <c r="G311" s="201"/>
      <c r="H311" s="201">
        <v>320</v>
      </c>
      <c r="I311" s="203">
        <v>320</v>
      </c>
      <c r="J311" s="173" t="s">
        <v>645</v>
      </c>
      <c r="K311" s="174">
        <f t="shared" si="169"/>
        <v>72.5</v>
      </c>
      <c r="L311" s="175">
        <f t="shared" si="170"/>
        <v>0.29292929292929293</v>
      </c>
      <c r="M311" s="170" t="s">
        <v>557</v>
      </c>
      <c r="N311" s="176">
        <v>44323</v>
      </c>
      <c r="O311" s="1"/>
      <c r="P311" s="1"/>
      <c r="Q311" s="1"/>
      <c r="R311" s="6" t="s">
        <v>748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98">
        <v>158</v>
      </c>
      <c r="B312" s="199">
        <v>44140</v>
      </c>
      <c r="C312" s="199"/>
      <c r="D312" s="200" t="s">
        <v>270</v>
      </c>
      <c r="E312" s="201" t="s">
        <v>587</v>
      </c>
      <c r="F312" s="171">
        <v>925</v>
      </c>
      <c r="G312" s="201"/>
      <c r="H312" s="201">
        <v>1095</v>
      </c>
      <c r="I312" s="203">
        <v>1093</v>
      </c>
      <c r="J312" s="173" t="s">
        <v>775</v>
      </c>
      <c r="K312" s="174">
        <f t="shared" si="169"/>
        <v>170</v>
      </c>
      <c r="L312" s="175">
        <f t="shared" si="170"/>
        <v>0.18378378378378379</v>
      </c>
      <c r="M312" s="170" t="s">
        <v>557</v>
      </c>
      <c r="N312" s="176">
        <v>44201</v>
      </c>
      <c r="O312" s="1"/>
      <c r="P312" s="1"/>
      <c r="Q312" s="1"/>
      <c r="R312" s="6" t="s">
        <v>748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98">
        <v>159</v>
      </c>
      <c r="B313" s="199">
        <v>44140</v>
      </c>
      <c r="C313" s="199"/>
      <c r="D313" s="200" t="s">
        <v>335</v>
      </c>
      <c r="E313" s="201" t="s">
        <v>587</v>
      </c>
      <c r="F313" s="171">
        <v>332.5</v>
      </c>
      <c r="G313" s="201"/>
      <c r="H313" s="201">
        <v>393</v>
      </c>
      <c r="I313" s="203">
        <v>406</v>
      </c>
      <c r="J313" s="173" t="s">
        <v>776</v>
      </c>
      <c r="K313" s="174">
        <f t="shared" si="169"/>
        <v>60.5</v>
      </c>
      <c r="L313" s="175">
        <f t="shared" si="170"/>
        <v>0.18195488721804512</v>
      </c>
      <c r="M313" s="170" t="s">
        <v>557</v>
      </c>
      <c r="N313" s="176">
        <v>44256</v>
      </c>
      <c r="O313" s="1"/>
      <c r="P313" s="1"/>
      <c r="Q313" s="1"/>
      <c r="R313" s="6" t="s">
        <v>748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98">
        <v>160</v>
      </c>
      <c r="B314" s="199">
        <v>44141</v>
      </c>
      <c r="C314" s="199"/>
      <c r="D314" s="200" t="s">
        <v>458</v>
      </c>
      <c r="E314" s="201" t="s">
        <v>587</v>
      </c>
      <c r="F314" s="171">
        <v>231</v>
      </c>
      <c r="G314" s="201"/>
      <c r="H314" s="201">
        <v>281</v>
      </c>
      <c r="I314" s="203">
        <v>281</v>
      </c>
      <c r="J314" s="173" t="s">
        <v>645</v>
      </c>
      <c r="K314" s="174">
        <f t="shared" si="169"/>
        <v>50</v>
      </c>
      <c r="L314" s="175">
        <f t="shared" si="170"/>
        <v>0.21645021645021645</v>
      </c>
      <c r="M314" s="170" t="s">
        <v>557</v>
      </c>
      <c r="N314" s="176">
        <v>44358</v>
      </c>
      <c r="O314" s="1"/>
      <c r="P314" s="1"/>
      <c r="Q314" s="1"/>
      <c r="R314" s="6" t="s">
        <v>748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4">
        <v>161</v>
      </c>
      <c r="B315" s="217">
        <v>44187</v>
      </c>
      <c r="C315" s="217"/>
      <c r="D315" s="218" t="s">
        <v>433</v>
      </c>
      <c r="E315" s="53" t="s">
        <v>587</v>
      </c>
      <c r="F315" s="219" t="s">
        <v>777</v>
      </c>
      <c r="G315" s="53"/>
      <c r="H315" s="53"/>
      <c r="I315" s="220">
        <v>239</v>
      </c>
      <c r="J315" s="216" t="s">
        <v>560</v>
      </c>
      <c r="K315" s="216"/>
      <c r="L315" s="221"/>
      <c r="M315" s="222"/>
      <c r="N315" s="223"/>
      <c r="O315" s="1"/>
      <c r="P315" s="1"/>
      <c r="Q315" s="1"/>
      <c r="R315" s="6" t="s">
        <v>748</v>
      </c>
    </row>
    <row r="316" spans="1:26" ht="12.75" customHeight="1">
      <c r="A316" s="198">
        <v>162</v>
      </c>
      <c r="B316" s="199">
        <v>44258</v>
      </c>
      <c r="C316" s="199"/>
      <c r="D316" s="200" t="s">
        <v>773</v>
      </c>
      <c r="E316" s="201" t="s">
        <v>587</v>
      </c>
      <c r="F316" s="171">
        <v>495</v>
      </c>
      <c r="G316" s="201"/>
      <c r="H316" s="201">
        <v>595</v>
      </c>
      <c r="I316" s="203">
        <v>590</v>
      </c>
      <c r="J316" s="173" t="s">
        <v>821</v>
      </c>
      <c r="K316" s="174">
        <f>H316-F316</f>
        <v>100</v>
      </c>
      <c r="L316" s="175">
        <f>K316/F316</f>
        <v>0.20202020202020202</v>
      </c>
      <c r="M316" s="170" t="s">
        <v>557</v>
      </c>
      <c r="N316" s="176">
        <v>44589</v>
      </c>
      <c r="O316" s="1"/>
      <c r="P316" s="1"/>
      <c r="R316" s="6" t="s">
        <v>748</v>
      </c>
    </row>
    <row r="317" spans="1:26" ht="12.75" customHeight="1">
      <c r="A317" s="198">
        <v>163</v>
      </c>
      <c r="B317" s="199">
        <v>44274</v>
      </c>
      <c r="C317" s="199"/>
      <c r="D317" s="200" t="s">
        <v>335</v>
      </c>
      <c r="E317" s="201" t="s">
        <v>587</v>
      </c>
      <c r="F317" s="171">
        <v>355</v>
      </c>
      <c r="G317" s="201"/>
      <c r="H317" s="201">
        <v>422.5</v>
      </c>
      <c r="I317" s="203">
        <v>420</v>
      </c>
      <c r="J317" s="173" t="s">
        <v>778</v>
      </c>
      <c r="K317" s="174">
        <f>H317-F317</f>
        <v>67.5</v>
      </c>
      <c r="L317" s="175">
        <f>K317/F317</f>
        <v>0.19014084507042253</v>
      </c>
      <c r="M317" s="170" t="s">
        <v>557</v>
      </c>
      <c r="N317" s="176">
        <v>44361</v>
      </c>
      <c r="O317" s="1"/>
      <c r="R317" s="225" t="s">
        <v>748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98">
        <v>164</v>
      </c>
      <c r="B318" s="199">
        <v>44295</v>
      </c>
      <c r="C318" s="199"/>
      <c r="D318" s="200" t="s">
        <v>779</v>
      </c>
      <c r="E318" s="201" t="s">
        <v>587</v>
      </c>
      <c r="F318" s="171">
        <v>555</v>
      </c>
      <c r="G318" s="201"/>
      <c r="H318" s="201">
        <v>663</v>
      </c>
      <c r="I318" s="203">
        <v>663</v>
      </c>
      <c r="J318" s="173" t="s">
        <v>780</v>
      </c>
      <c r="K318" s="174">
        <f>H318-F318</f>
        <v>108</v>
      </c>
      <c r="L318" s="175">
        <f>K318/F318</f>
        <v>0.19459459459459461</v>
      </c>
      <c r="M318" s="170" t="s">
        <v>557</v>
      </c>
      <c r="N318" s="176">
        <v>44321</v>
      </c>
      <c r="O318" s="1"/>
      <c r="P318" s="1"/>
      <c r="Q318" s="1"/>
      <c r="R318" s="225" t="s">
        <v>748</v>
      </c>
    </row>
    <row r="319" spans="1:26" ht="12.75" customHeight="1">
      <c r="A319" s="198">
        <v>165</v>
      </c>
      <c r="B319" s="199">
        <v>44308</v>
      </c>
      <c r="C319" s="199"/>
      <c r="D319" s="200" t="s">
        <v>365</v>
      </c>
      <c r="E319" s="201" t="s">
        <v>587</v>
      </c>
      <c r="F319" s="171">
        <v>126.5</v>
      </c>
      <c r="G319" s="201"/>
      <c r="H319" s="201">
        <v>155</v>
      </c>
      <c r="I319" s="203">
        <v>155</v>
      </c>
      <c r="J319" s="173" t="s">
        <v>645</v>
      </c>
      <c r="K319" s="174">
        <f>H319-F319</f>
        <v>28.5</v>
      </c>
      <c r="L319" s="175">
        <f>K319/F319</f>
        <v>0.22529644268774704</v>
      </c>
      <c r="M319" s="170" t="s">
        <v>557</v>
      </c>
      <c r="N319" s="176">
        <v>44362</v>
      </c>
      <c r="O319" s="1"/>
      <c r="R319" s="225" t="s">
        <v>748</v>
      </c>
    </row>
    <row r="320" spans="1:26" ht="12.75" customHeight="1">
      <c r="A320" s="255">
        <v>166</v>
      </c>
      <c r="B320" s="256">
        <v>44368</v>
      </c>
      <c r="C320" s="256"/>
      <c r="D320" s="257" t="s">
        <v>383</v>
      </c>
      <c r="E320" s="258" t="s">
        <v>587</v>
      </c>
      <c r="F320" s="259">
        <v>287.5</v>
      </c>
      <c r="G320" s="258"/>
      <c r="H320" s="258">
        <v>245</v>
      </c>
      <c r="I320" s="260">
        <v>344</v>
      </c>
      <c r="J320" s="183" t="s">
        <v>816</v>
      </c>
      <c r="K320" s="184">
        <f>H320-F320</f>
        <v>-42.5</v>
      </c>
      <c r="L320" s="185">
        <f>K320/F320</f>
        <v>-0.14782608695652175</v>
      </c>
      <c r="M320" s="181" t="s">
        <v>569</v>
      </c>
      <c r="N320" s="178">
        <v>44508</v>
      </c>
      <c r="O320" s="1"/>
      <c r="R320" s="225" t="s">
        <v>748</v>
      </c>
    </row>
    <row r="321" spans="1:18" ht="12.75" customHeight="1">
      <c r="A321" s="224">
        <v>167</v>
      </c>
      <c r="B321" s="217">
        <v>44368</v>
      </c>
      <c r="C321" s="217"/>
      <c r="D321" s="218" t="s">
        <v>458</v>
      </c>
      <c r="E321" s="53" t="s">
        <v>587</v>
      </c>
      <c r="F321" s="219" t="s">
        <v>781</v>
      </c>
      <c r="G321" s="53"/>
      <c r="H321" s="53"/>
      <c r="I321" s="220">
        <v>320</v>
      </c>
      <c r="J321" s="216" t="s">
        <v>560</v>
      </c>
      <c r="K321" s="224"/>
      <c r="L321" s="217"/>
      <c r="M321" s="217"/>
      <c r="N321" s="218"/>
      <c r="O321" s="41"/>
      <c r="R321" s="225" t="s">
        <v>748</v>
      </c>
    </row>
    <row r="322" spans="1:18" ht="12.75" customHeight="1">
      <c r="A322" s="198">
        <v>168</v>
      </c>
      <c r="B322" s="199">
        <v>44406</v>
      </c>
      <c r="C322" s="199"/>
      <c r="D322" s="200" t="s">
        <v>365</v>
      </c>
      <c r="E322" s="201" t="s">
        <v>587</v>
      </c>
      <c r="F322" s="171">
        <v>162.5</v>
      </c>
      <c r="G322" s="201"/>
      <c r="H322" s="201">
        <v>200</v>
      </c>
      <c r="I322" s="203">
        <v>200</v>
      </c>
      <c r="J322" s="173" t="s">
        <v>645</v>
      </c>
      <c r="K322" s="174">
        <f>H322-F322</f>
        <v>37.5</v>
      </c>
      <c r="L322" s="175">
        <f>K322/F322</f>
        <v>0.23076923076923078</v>
      </c>
      <c r="M322" s="170" t="s">
        <v>557</v>
      </c>
      <c r="N322" s="176">
        <v>44571</v>
      </c>
      <c r="O322" s="1"/>
      <c r="R322" s="225" t="s">
        <v>748</v>
      </c>
    </row>
    <row r="323" spans="1:18" ht="12.75" customHeight="1">
      <c r="A323" s="198">
        <v>169</v>
      </c>
      <c r="B323" s="199">
        <v>44462</v>
      </c>
      <c r="C323" s="199"/>
      <c r="D323" s="200" t="s">
        <v>786</v>
      </c>
      <c r="E323" s="201" t="s">
        <v>587</v>
      </c>
      <c r="F323" s="171">
        <v>1235</v>
      </c>
      <c r="G323" s="201"/>
      <c r="H323" s="201">
        <v>1505</v>
      </c>
      <c r="I323" s="203">
        <v>1500</v>
      </c>
      <c r="J323" s="173" t="s">
        <v>645</v>
      </c>
      <c r="K323" s="174">
        <f>H323-F323</f>
        <v>270</v>
      </c>
      <c r="L323" s="175">
        <f>K323/F323</f>
        <v>0.21862348178137653</v>
      </c>
      <c r="M323" s="170" t="s">
        <v>557</v>
      </c>
      <c r="N323" s="176">
        <v>44564</v>
      </c>
      <c r="O323" s="1"/>
      <c r="R323" s="225" t="s">
        <v>748</v>
      </c>
    </row>
    <row r="324" spans="1:18" ht="12.75" customHeight="1">
      <c r="A324" s="239">
        <v>170</v>
      </c>
      <c r="B324" s="240">
        <v>44480</v>
      </c>
      <c r="C324" s="240"/>
      <c r="D324" s="241" t="s">
        <v>788</v>
      </c>
      <c r="E324" s="242" t="s">
        <v>587</v>
      </c>
      <c r="F324" s="243" t="s">
        <v>793</v>
      </c>
      <c r="G324" s="242"/>
      <c r="H324" s="242"/>
      <c r="I324" s="242">
        <v>145</v>
      </c>
      <c r="J324" s="244" t="s">
        <v>560</v>
      </c>
      <c r="K324" s="239"/>
      <c r="L324" s="240"/>
      <c r="M324" s="240"/>
      <c r="N324" s="241"/>
      <c r="O324" s="41"/>
      <c r="R324" s="225" t="s">
        <v>748</v>
      </c>
    </row>
    <row r="325" spans="1:18" ht="12.75" customHeight="1">
      <c r="A325" s="245">
        <v>171</v>
      </c>
      <c r="B325" s="246">
        <v>44481</v>
      </c>
      <c r="C325" s="246"/>
      <c r="D325" s="247" t="s">
        <v>259</v>
      </c>
      <c r="E325" s="248" t="s">
        <v>587</v>
      </c>
      <c r="F325" s="249" t="s">
        <v>790</v>
      </c>
      <c r="G325" s="248"/>
      <c r="H325" s="248"/>
      <c r="I325" s="248">
        <v>380</v>
      </c>
      <c r="J325" s="250" t="s">
        <v>560</v>
      </c>
      <c r="K325" s="245"/>
      <c r="L325" s="246"/>
      <c r="M325" s="246"/>
      <c r="N325" s="247"/>
      <c r="O325" s="41"/>
      <c r="R325" s="225" t="s">
        <v>748</v>
      </c>
    </row>
    <row r="326" spans="1:18" ht="12.75" customHeight="1">
      <c r="A326" s="245">
        <v>172</v>
      </c>
      <c r="B326" s="246">
        <v>44481</v>
      </c>
      <c r="C326" s="246"/>
      <c r="D326" s="247" t="s">
        <v>390</v>
      </c>
      <c r="E326" s="248" t="s">
        <v>587</v>
      </c>
      <c r="F326" s="249" t="s">
        <v>791</v>
      </c>
      <c r="G326" s="248"/>
      <c r="H326" s="248"/>
      <c r="I326" s="248">
        <v>56</v>
      </c>
      <c r="J326" s="250" t="s">
        <v>560</v>
      </c>
      <c r="K326" s="245"/>
      <c r="L326" s="246"/>
      <c r="M326" s="246"/>
      <c r="N326" s="247"/>
      <c r="O326" s="41"/>
      <c r="R326" s="225"/>
    </row>
    <row r="327" spans="1:18" ht="12.75" customHeight="1">
      <c r="A327" s="198">
        <v>173</v>
      </c>
      <c r="B327" s="199">
        <v>44551</v>
      </c>
      <c r="C327" s="199"/>
      <c r="D327" s="200" t="s">
        <v>118</v>
      </c>
      <c r="E327" s="201" t="s">
        <v>587</v>
      </c>
      <c r="F327" s="171">
        <v>2300</v>
      </c>
      <c r="G327" s="201"/>
      <c r="H327" s="201">
        <f>(2820+2200)/2</f>
        <v>2510</v>
      </c>
      <c r="I327" s="203">
        <v>3000</v>
      </c>
      <c r="J327" s="173" t="s">
        <v>831</v>
      </c>
      <c r="K327" s="174">
        <f>H327-F327</f>
        <v>210</v>
      </c>
      <c r="L327" s="175">
        <f>K327/F327</f>
        <v>9.1304347826086957E-2</v>
      </c>
      <c r="M327" s="170" t="s">
        <v>557</v>
      </c>
      <c r="N327" s="176">
        <v>44649</v>
      </c>
      <c r="O327" s="1"/>
      <c r="R327" s="225"/>
    </row>
    <row r="328" spans="1:18" ht="12.75" customHeight="1">
      <c r="A328" s="251">
        <v>174</v>
      </c>
      <c r="B328" s="246">
        <v>44606</v>
      </c>
      <c r="C328" s="251"/>
      <c r="D328" s="251" t="s">
        <v>411</v>
      </c>
      <c r="E328" s="248" t="s">
        <v>587</v>
      </c>
      <c r="F328" s="248" t="s">
        <v>824</v>
      </c>
      <c r="G328" s="248"/>
      <c r="H328" s="248"/>
      <c r="I328" s="248">
        <v>764</v>
      </c>
      <c r="J328" s="248" t="s">
        <v>560</v>
      </c>
      <c r="K328" s="248"/>
      <c r="L328" s="248"/>
      <c r="M328" s="248"/>
      <c r="N328" s="251"/>
      <c r="O328" s="41"/>
      <c r="R328" s="225"/>
    </row>
    <row r="329" spans="1:18" ht="12.75" customHeight="1">
      <c r="A329" s="251">
        <v>175</v>
      </c>
      <c r="B329" s="246">
        <v>44613</v>
      </c>
      <c r="C329" s="251"/>
      <c r="D329" s="251" t="s">
        <v>786</v>
      </c>
      <c r="E329" s="248" t="s">
        <v>587</v>
      </c>
      <c r="F329" s="248" t="s">
        <v>825</v>
      </c>
      <c r="G329" s="248"/>
      <c r="H329" s="248"/>
      <c r="I329" s="248">
        <v>1510</v>
      </c>
      <c r="J329" s="248" t="s">
        <v>560</v>
      </c>
      <c r="K329" s="248"/>
      <c r="L329" s="248"/>
      <c r="M329" s="248"/>
      <c r="N329" s="251"/>
      <c r="O329" s="41"/>
      <c r="R329" s="225"/>
    </row>
    <row r="330" spans="1:18" ht="12.75" customHeight="1">
      <c r="A330">
        <v>176</v>
      </c>
      <c r="B330" s="246">
        <v>44670</v>
      </c>
      <c r="C330" s="246"/>
      <c r="D330" s="251" t="s">
        <v>521</v>
      </c>
      <c r="E330" s="303" t="s">
        <v>587</v>
      </c>
      <c r="F330" s="248" t="s">
        <v>833</v>
      </c>
      <c r="G330" s="248"/>
      <c r="H330" s="248"/>
      <c r="I330" s="248">
        <v>553</v>
      </c>
      <c r="J330" s="248" t="s">
        <v>560</v>
      </c>
      <c r="K330" s="248"/>
      <c r="L330" s="248"/>
      <c r="M330" s="248"/>
      <c r="N330" s="248"/>
      <c r="O330" s="41"/>
      <c r="R330" s="225"/>
    </row>
    <row r="331" spans="1:18" ht="12.75" customHeight="1">
      <c r="A331" s="224">
        <v>177</v>
      </c>
      <c r="B331" s="246">
        <v>44746</v>
      </c>
      <c r="D331" s="371" t="s">
        <v>900</v>
      </c>
      <c r="E331" s="370" t="s">
        <v>587</v>
      </c>
      <c r="F331" s="248" t="s">
        <v>898</v>
      </c>
      <c r="G331" s="248"/>
      <c r="H331" s="248"/>
      <c r="I331" s="248">
        <v>254</v>
      </c>
      <c r="J331" s="248" t="s">
        <v>560</v>
      </c>
      <c r="K331" s="248"/>
      <c r="L331" s="248"/>
      <c r="M331" s="248"/>
      <c r="N331" s="248"/>
      <c r="O331" s="41"/>
      <c r="R331" s="225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B334" s="226" t="s">
        <v>782</v>
      </c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A341" s="227"/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A342" s="227"/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A343" s="53"/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</sheetData>
  <autoFilter ref="R1:R339"/>
  <mergeCells count="5">
    <mergeCell ref="G112:G113"/>
    <mergeCell ref="I112:I113"/>
    <mergeCell ref="J112:J113"/>
    <mergeCell ref="B112:B113"/>
    <mergeCell ref="A112:A113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96 K89 K10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2022-08-01T02:38:38Z</dcterms:modified>
</cp:coreProperties>
</file>