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F&amp;O)'!$R$1:$R$382</definedName>
  </definedNames>
  <calcPr calcId="124519"/>
</workbook>
</file>

<file path=xl/calcChain.xml><?xml version="1.0" encoding="utf-8"?>
<calcChain xmlns="http://schemas.openxmlformats.org/spreadsheetml/2006/main">
  <c r="K173" i="6"/>
  <c r="M173" s="1"/>
  <c r="M172"/>
  <c r="K172"/>
  <c r="K171"/>
  <c r="M171" s="1"/>
  <c r="L126"/>
  <c r="M126" s="1"/>
  <c r="K126"/>
  <c r="L122"/>
  <c r="K122"/>
  <c r="K170"/>
  <c r="M170" s="1"/>
  <c r="K169"/>
  <c r="M169" s="1"/>
  <c r="M121"/>
  <c r="L121"/>
  <c r="K121"/>
  <c r="L120"/>
  <c r="M120" s="1"/>
  <c r="K120"/>
  <c r="L115"/>
  <c r="K115"/>
  <c r="L13"/>
  <c r="M13" s="1"/>
  <c r="K13"/>
  <c r="L71"/>
  <c r="K71"/>
  <c r="L70"/>
  <c r="K70"/>
  <c r="K168"/>
  <c r="M168" s="1"/>
  <c r="K167"/>
  <c r="M167" s="1"/>
  <c r="K165"/>
  <c r="M165" s="1"/>
  <c r="L111"/>
  <c r="M111" s="1"/>
  <c r="K111"/>
  <c r="L118"/>
  <c r="K118"/>
  <c r="L117"/>
  <c r="K117"/>
  <c r="M117" s="1"/>
  <c r="L26"/>
  <c r="K26"/>
  <c r="L68"/>
  <c r="K68"/>
  <c r="L119"/>
  <c r="K119"/>
  <c r="M68" l="1"/>
  <c r="M71"/>
  <c r="M26"/>
  <c r="M70"/>
  <c r="M122"/>
  <c r="M115"/>
  <c r="M118"/>
  <c r="M119"/>
  <c r="K164" l="1"/>
  <c r="M164" s="1"/>
  <c r="K163"/>
  <c r="M163" s="1"/>
  <c r="K160"/>
  <c r="M160" s="1"/>
  <c r="L109"/>
  <c r="K109"/>
  <c r="L63"/>
  <c r="K63"/>
  <c r="L43"/>
  <c r="K43"/>
  <c r="M43" s="1"/>
  <c r="L20"/>
  <c r="K20"/>
  <c r="K162"/>
  <c r="M162" s="1"/>
  <c r="L116"/>
  <c r="K116"/>
  <c r="L114"/>
  <c r="K114"/>
  <c r="L67"/>
  <c r="K67"/>
  <c r="L107"/>
  <c r="K107"/>
  <c r="L113"/>
  <c r="K113"/>
  <c r="H10"/>
  <c r="L112"/>
  <c r="K112"/>
  <c r="L110"/>
  <c r="K110"/>
  <c r="K144"/>
  <c r="M144" s="1"/>
  <c r="M153"/>
  <c r="I154"/>
  <c r="I153"/>
  <c r="L61"/>
  <c r="K61"/>
  <c r="L65"/>
  <c r="K65"/>
  <c r="L60"/>
  <c r="K60"/>
  <c r="L64"/>
  <c r="K64"/>
  <c r="K161"/>
  <c r="M161" s="1"/>
  <c r="K156"/>
  <c r="M156" s="1"/>
  <c r="K157"/>
  <c r="M157" s="1"/>
  <c r="L108"/>
  <c r="K108"/>
  <c r="K146"/>
  <c r="M146" s="1"/>
  <c r="K159"/>
  <c r="M159" s="1"/>
  <c r="K158"/>
  <c r="M158" s="1"/>
  <c r="K155"/>
  <c r="M155" s="1"/>
  <c r="L103"/>
  <c r="K103"/>
  <c r="L59"/>
  <c r="K59"/>
  <c r="L62"/>
  <c r="K62"/>
  <c r="L57"/>
  <c r="K57"/>
  <c r="L39"/>
  <c r="K39"/>
  <c r="L18"/>
  <c r="K18"/>
  <c r="L105"/>
  <c r="K105"/>
  <c r="L102"/>
  <c r="K102"/>
  <c r="L106"/>
  <c r="K106"/>
  <c r="M106" s="1"/>
  <c r="L91"/>
  <c r="K91"/>
  <c r="L19"/>
  <c r="K19"/>
  <c r="K366"/>
  <c r="L366" s="1"/>
  <c r="K365"/>
  <c r="L365" s="1"/>
  <c r="K364"/>
  <c r="L364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2"/>
  <c r="L352" s="1"/>
  <c r="K351"/>
  <c r="L351" s="1"/>
  <c r="K350"/>
  <c r="L350" s="1"/>
  <c r="K349"/>
  <c r="L349" s="1"/>
  <c r="K348"/>
  <c r="L348" s="1"/>
  <c r="K347"/>
  <c r="L347" s="1"/>
  <c r="K345"/>
  <c r="L345" s="1"/>
  <c r="K344"/>
  <c r="L344" s="1"/>
  <c r="K343"/>
  <c r="L343" s="1"/>
  <c r="F342"/>
  <c r="K342" s="1"/>
  <c r="L342" s="1"/>
  <c r="L341"/>
  <c r="K341"/>
  <c r="L340"/>
  <c r="K340"/>
  <c r="K339"/>
  <c r="L339" s="1"/>
  <c r="L338"/>
  <c r="K338"/>
  <c r="K337"/>
  <c r="L337" s="1"/>
  <c r="F336"/>
  <c r="F335"/>
  <c r="K335" s="1"/>
  <c r="L335" s="1"/>
  <c r="K334"/>
  <c r="L334" s="1"/>
  <c r="F333"/>
  <c r="K333" s="1"/>
  <c r="L333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7"/>
  <c r="L317" s="1"/>
  <c r="K315"/>
  <c r="L315" s="1"/>
  <c r="K314"/>
  <c r="L314" s="1"/>
  <c r="F313"/>
  <c r="K313" s="1"/>
  <c r="L313" s="1"/>
  <c r="K312"/>
  <c r="L312" s="1"/>
  <c r="L309"/>
  <c r="K309"/>
  <c r="K308"/>
  <c r="L308" s="1"/>
  <c r="L307"/>
  <c r="K307"/>
  <c r="K304"/>
  <c r="L304" s="1"/>
  <c r="L303"/>
  <c r="K303"/>
  <c r="K302"/>
  <c r="L302" s="1"/>
  <c r="K301"/>
  <c r="L301" s="1"/>
  <c r="K300"/>
  <c r="L300" s="1"/>
  <c r="K299"/>
  <c r="L299" s="1"/>
  <c r="K297"/>
  <c r="L297" s="1"/>
  <c r="K296"/>
  <c r="L296" s="1"/>
  <c r="K295"/>
  <c r="L295" s="1"/>
  <c r="L294"/>
  <c r="K294"/>
  <c r="K293"/>
  <c r="L293" s="1"/>
  <c r="K292"/>
  <c r="L292" s="1"/>
  <c r="K291"/>
  <c r="L291" s="1"/>
  <c r="L290"/>
  <c r="K290"/>
  <c r="K289"/>
  <c r="L289" s="1"/>
  <c r="K287"/>
  <c r="L287" s="1"/>
  <c r="K285"/>
  <c r="L285" s="1"/>
  <c r="K283"/>
  <c r="L283" s="1"/>
  <c r="L281"/>
  <c r="K281"/>
  <c r="K280"/>
  <c r="L280" s="1"/>
  <c r="K279"/>
  <c r="L279" s="1"/>
  <c r="K277"/>
  <c r="L277" s="1"/>
  <c r="K276"/>
  <c r="L276" s="1"/>
  <c r="K275"/>
  <c r="L275" s="1"/>
  <c r="K274"/>
  <c r="K273"/>
  <c r="L273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F265"/>
  <c r="H264"/>
  <c r="K264" s="1"/>
  <c r="L264" s="1"/>
  <c r="K261"/>
  <c r="L261" s="1"/>
  <c r="K260"/>
  <c r="L260" s="1"/>
  <c r="K259"/>
  <c r="L259" s="1"/>
  <c r="K258"/>
  <c r="L258" s="1"/>
  <c r="K257"/>
  <c r="L257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H230"/>
  <c r="F229"/>
  <c r="K229" s="1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152"/>
  <c r="M152" s="1"/>
  <c r="K151"/>
  <c r="M151" s="1"/>
  <c r="K150"/>
  <c r="M150" s="1"/>
  <c r="K149"/>
  <c r="M149" s="1"/>
  <c r="K148"/>
  <c r="M148" s="1"/>
  <c r="K147"/>
  <c r="M147" s="1"/>
  <c r="K145"/>
  <c r="M145" s="1"/>
  <c r="K143"/>
  <c r="M143" s="1"/>
  <c r="K142"/>
  <c r="M142" s="1"/>
  <c r="M140"/>
  <c r="M139"/>
  <c r="K139"/>
  <c r="M137"/>
  <c r="L104"/>
  <c r="K104"/>
  <c r="L101"/>
  <c r="K101"/>
  <c r="L100"/>
  <c r="K100"/>
  <c r="L99"/>
  <c r="K99"/>
  <c r="L98"/>
  <c r="K98"/>
  <c r="M97"/>
  <c r="L97"/>
  <c r="K97"/>
  <c r="L96"/>
  <c r="K96"/>
  <c r="L95"/>
  <c r="K95"/>
  <c r="L94"/>
  <c r="K94"/>
  <c r="L93"/>
  <c r="K93"/>
  <c r="M93" s="1"/>
  <c r="L92"/>
  <c r="K92"/>
  <c r="L90"/>
  <c r="K90"/>
  <c r="L89"/>
  <c r="M89" s="1"/>
  <c r="K89"/>
  <c r="L88"/>
  <c r="K88"/>
  <c r="L87"/>
  <c r="K87"/>
  <c r="L86"/>
  <c r="K86"/>
  <c r="L85"/>
  <c r="K85"/>
  <c r="L84"/>
  <c r="K84"/>
  <c r="L83"/>
  <c r="K83"/>
  <c r="L82"/>
  <c r="K82"/>
  <c r="L58"/>
  <c r="M58" s="1"/>
  <c r="K58"/>
  <c r="L56"/>
  <c r="K56"/>
  <c r="L55"/>
  <c r="K55"/>
  <c r="L54"/>
  <c r="K54"/>
  <c r="L53"/>
  <c r="M53" s="1"/>
  <c r="K53"/>
  <c r="L52"/>
  <c r="K52"/>
  <c r="L51"/>
  <c r="K51"/>
  <c r="L50"/>
  <c r="K50"/>
  <c r="M50" s="1"/>
  <c r="L49"/>
  <c r="K49"/>
  <c r="L48"/>
  <c r="K48"/>
  <c r="M48" s="1"/>
  <c r="L47"/>
  <c r="K47"/>
  <c r="L46"/>
  <c r="K46"/>
  <c r="M46" s="1"/>
  <c r="L45"/>
  <c r="K45"/>
  <c r="L44"/>
  <c r="K44"/>
  <c r="M44" s="1"/>
  <c r="L42"/>
  <c r="K42"/>
  <c r="M42" s="1"/>
  <c r="L41"/>
  <c r="K41"/>
  <c r="M41" s="1"/>
  <c r="M40"/>
  <c r="L40"/>
  <c r="K40"/>
  <c r="M16"/>
  <c r="L16"/>
  <c r="K16"/>
  <c r="L14"/>
  <c r="K14"/>
  <c r="M14" s="1"/>
  <c r="L12"/>
  <c r="K12"/>
  <c r="L11"/>
  <c r="K11"/>
  <c r="M11" s="1"/>
  <c r="L10"/>
  <c r="K10"/>
  <c r="M7"/>
  <c r="D7" i="5"/>
  <c r="K6" i="4"/>
  <c r="K6" i="3"/>
  <c r="L6" i="2"/>
  <c r="M39" i="6" l="1"/>
  <c r="M101"/>
  <c r="M96"/>
  <c r="M98"/>
  <c r="M49"/>
  <c r="M67"/>
  <c r="M45"/>
  <c r="M20"/>
  <c r="M52"/>
  <c r="M56"/>
  <c r="M84"/>
  <c r="M88"/>
  <c r="M100"/>
  <c r="M18"/>
  <c r="M107"/>
  <c r="M60"/>
  <c r="M51"/>
  <c r="M55"/>
  <c r="M83"/>
  <c r="M87"/>
  <c r="M92"/>
  <c r="M99"/>
  <c r="M19"/>
  <c r="M47"/>
  <c r="M95"/>
  <c r="M104"/>
  <c r="M64"/>
  <c r="M54"/>
  <c r="M82"/>
  <c r="M86"/>
  <c r="M90"/>
  <c r="M94"/>
  <c r="M57"/>
  <c r="M114"/>
  <c r="M109"/>
  <c r="M63"/>
  <c r="M12"/>
  <c r="M116"/>
  <c r="M113"/>
  <c r="M112"/>
  <c r="M10"/>
  <c r="M110"/>
  <c r="M65"/>
  <c r="M61"/>
  <c r="M103"/>
  <c r="M108"/>
  <c r="M62"/>
  <c r="M59"/>
  <c r="M105"/>
  <c r="M102"/>
  <c r="M85"/>
  <c r="M91"/>
</calcChain>
</file>

<file path=xl/sharedStrings.xml><?xml version="1.0" encoding="utf-8"?>
<sst xmlns="http://schemas.openxmlformats.org/spreadsheetml/2006/main" count="3408" uniqueCount="1258">
  <si>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</si>
  <si>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</si>
  <si>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</si>
  <si>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</si>
  <si>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</si>
  <si>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</si>
  <si>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</si>
  <si>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</si>
  <si>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</si>
  <si>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</si>
  <si>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</si>
  <si>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</si>
  <si>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</si>
  <si>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</si>
  <si>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</si>
  <si>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</si>
  <si>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</si>
  <si>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</si>
  <si>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</si>
  <si>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</si>
  <si>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</si>
  <si>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</si>
  <si>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</si>
  <si>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</si>
  <si>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</si>
  <si>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</si>
  <si>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</si>
  <si>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</si>
  <si>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</si>
  <si>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</si>
  <si>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</si>
  <si>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</si>
  <si>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</si>
  <si>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</si>
  <si>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</si>
  <si>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</si>
  <si>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</si>
  <si>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</si>
  <si>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</si>
  <si>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</si>
  <si>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</si>
  <si>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</si>
  <si>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</si>
  <si>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</si>
  <si>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</si>
  <si>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</si>
  <si>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</si>
  <si>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</si>
  <si>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</si>
  <si>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</si>
  <si>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</si>
  <si>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</si>
  <si>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</si>
  <si>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</si>
  <si>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</si>
  <si>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</si>
  <si>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</si>
  <si>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</si>
  <si>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</si>
  <si>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</si>
  <si>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</si>
  <si>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</si>
  <si>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</si>
  <si>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</si>
  <si>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</si>
  <si>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</si>
  <si>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</si>
  <si>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</si>
  <si>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</si>
  <si>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</si>
  <si>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</si>
  <si>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</si>
  <si>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</si>
  <si>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</si>
  <si>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</si>
  <si>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</si>
  <si>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</si>
  <si>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</si>
  <si>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</si>
  <si>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</si>
  <si>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</si>
  <si>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</si>
  <si>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</si>
  <si>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</si>
  <si>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</si>
  <si>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</si>
  <si>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</si>
  <si>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</si>
  <si>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</si>
  <si>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</si>
  <si>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</si>
  <si>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</si>
  <si>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</si>
  <si>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</si>
  <si>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</si>
  <si>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</si>
  <si>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</si>
  <si>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</si>
  <si>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</si>
  <si>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</si>
  <si>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</si>
  <si>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</si>
  <si>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</si>
  <si>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</si>
  <si>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</si>
  <si>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</si>
  <si>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</si>
  <si>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</si>
  <si>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</si>
  <si>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</si>
  <si>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</si>
  <si>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</si>
  <si>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</si>
  <si>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</si>
  <si>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</si>
  <si>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</si>
  <si>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</si>
  <si>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</si>
  <si>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</si>
  <si>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</si>
  <si>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</si>
  <si>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</si>
  <si>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</si>
  <si>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</si>
  <si>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</si>
  <si>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</si>
  <si>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</si>
  <si>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</si>
  <si>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</si>
  <si>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</si>
  <si>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</si>
  <si>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</si>
  <si>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</si>
  <si>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</si>
  <si>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</si>
  <si>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</si>
  <si>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</si>
  <si>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</si>
  <si>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</si>
  <si>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</si>
  <si>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</si>
  <si>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</si>
  <si>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</si>
  <si>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</si>
  <si>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</si>
  <si>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</si>
  <si>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</si>
  <si>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</si>
  <si>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</si>
  <si>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</si>
  <si>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</si>
  <si>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</si>
  <si>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</si>
  <si>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</si>
  <si>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</si>
  <si>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</si>
  <si>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</si>
  <si>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</si>
  <si>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</si>
  <si>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</si>
  <si>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</si>
  <si>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</si>
  <si>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</si>
  <si>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</si>
  <si>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</si>
  <si>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</si>
  <si>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</si>
  <si>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</si>
  <si>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</si>
  <si>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</si>
  <si>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</si>
  <si>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</si>
  <si>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</si>
  <si>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</si>
  <si>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</si>
  <si>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</si>
  <si>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</si>
  <si>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</si>
  <si>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</si>
  <si>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</si>
  <si>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</si>
  <si>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</si>
  <si>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</si>
  <si>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</si>
  <si>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</si>
  <si>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</si>
  <si>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</si>
  <si>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</si>
  <si>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</si>
  <si>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</si>
  <si>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</si>
  <si>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</si>
  <si>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</si>
  <si>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</si>
  <si>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</si>
  <si>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</si>
  <si>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</si>
  <si>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</si>
  <si>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</si>
  <si>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</si>
  <si>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</si>
  <si>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</si>
  <si>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</si>
  <si>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</si>
  <si>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</si>
  <si>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</si>
  <si>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</si>
  <si>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</si>
  <si>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</si>
  <si>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</si>
  <si>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</si>
  <si>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</si>
  <si>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</si>
  <si>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</si>
  <si>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</si>
  <si>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</si>
  <si>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</si>
  <si>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</si>
  <si>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</si>
  <si>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</si>
  <si>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</si>
  <si>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</si>
  <si>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</si>
  <si>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</si>
  <si>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</si>
  <si>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</si>
  <si>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</si>
  <si>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</si>
  <si>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</si>
  <si>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</si>
  <si>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</si>
  <si>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</si>
  <si>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</si>
  <si>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</si>
  <si>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</si>
  <si>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</si>
  <si>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</si>
  <si>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</si>
  <si>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</si>
  <si>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</si>
  <si>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</si>
  <si>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</si>
  <si>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</si>
  <si>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</si>
  <si>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</si>
  <si>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</si>
  <si>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</si>
  <si>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</si>
  <si>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</si>
  <si>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</si>
  <si>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</si>
  <si>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</si>
  <si>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</si>
  <si>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</si>
  <si>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</si>
  <si>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</si>
  <si>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</si>
  <si>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</si>
  <si>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</si>
  <si>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</si>
  <si>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</si>
  <si>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</si>
  <si>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</si>
  <si>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</si>
  <si>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</si>
  <si>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</si>
  <si>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</si>
  <si>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</si>
  <si>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</si>
  <si>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</si>
  <si>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</si>
  <si>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</si>
  <si>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</si>
  <si>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</si>
  <si>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</si>
  <si>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</si>
  <si>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</si>
  <si>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</si>
  <si>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</si>
  <si>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</si>
  <si>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</si>
  <si>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</si>
  <si>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</si>
  <si>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</si>
  <si>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</si>
  <si>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</si>
  <si>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</si>
  <si>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</si>
  <si>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</si>
  <si>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</si>
  <si>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</si>
  <si>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</si>
  <si>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</si>
  <si>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</si>
  <si>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</si>
  <si>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</si>
  <si>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</si>
  <si>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</si>
  <si>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</si>
  <si>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</si>
  <si>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</si>
  <si>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</si>
  <si>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</si>
  <si>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</si>
  <si>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</si>
  <si>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</si>
  <si>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</si>
  <si>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</si>
  <si>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</si>
  <si>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</si>
  <si>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</si>
  <si>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</si>
  <si>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</si>
  <si>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</si>
  <si>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</si>
  <si>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</si>
  <si>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</si>
  <si>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</si>
  <si>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</si>
  <si>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</si>
  <si>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</si>
  <si>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</si>
  <si>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</si>
  <si>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</si>
  <si>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</si>
  <si>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</si>
  <si>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</si>
  <si>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</si>
  <si>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</si>
  <si>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</si>
  <si>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</si>
  <si>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</si>
  <si>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</si>
  <si>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</si>
  <si>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</si>
  <si>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</si>
  <si>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</si>
  <si>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</si>
  <si>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</si>
  <si>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</si>
  <si>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</si>
  <si>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</si>
  <si>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</si>
  <si>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</si>
  <si>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</si>
  <si>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</si>
  <si>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</si>
  <si>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</si>
  <si>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</si>
  <si>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</si>
  <si>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</si>
  <si>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</si>
  <si>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</si>
  <si>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</si>
  <si>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</si>
  <si>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</si>
  <si>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</si>
  <si>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</si>
  <si>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</si>
  <si>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</si>
  <si>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</si>
  <si>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</si>
  <si>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</si>
  <si>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</si>
  <si>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</si>
  <si>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</si>
  <si>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</si>
  <si>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</si>
  <si>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</si>
  <si>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</si>
  <si>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</si>
  <si>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</si>
  <si>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</si>
  <si>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</si>
  <si>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</si>
  <si>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</si>
  <si>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</si>
  <si>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</si>
  <si>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</si>
  <si>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</si>
  <si>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</si>
  <si>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</si>
  <si>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</si>
  <si>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</si>
  <si>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</si>
  <si>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</si>
  <si>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</si>
  <si>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</si>
  <si>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</si>
  <si>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</si>
  <si>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</si>
  <si>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</si>
  <si>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</si>
  <si>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</si>
  <si>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</si>
  <si>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</si>
  <si>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</si>
  <si>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</si>
  <si>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</si>
  <si>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</si>
  <si>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</si>
  <si>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</si>
  <si>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</si>
  <si>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</si>
  <si>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</si>
  <si>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</si>
  <si>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</si>
  <si>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</si>
  <si>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</si>
  <si>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</si>
  <si>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</si>
  <si>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</si>
  <si>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</si>
  <si>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</si>
  <si>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</si>
  <si>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</si>
  <si>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</si>
  <si>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</si>
  <si>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</si>
  <si>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</si>
  <si>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</si>
  <si>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</si>
  <si>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</si>
  <si>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</si>
  <si>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</si>
  <si>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</si>
  <si>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</si>
  <si>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</si>
  <si>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</si>
  <si>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</si>
  <si>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</si>
  <si>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</si>
  <si>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</si>
  <si>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</si>
  <si>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</si>
  <si>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</si>
  <si>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</si>
  <si>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</si>
  <si>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</si>
  <si>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</si>
  <si>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</si>
  <si>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</si>
  <si>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</si>
  <si>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</si>
  <si>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</si>
  <si>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</si>
  <si>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</si>
  <si>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</si>
  <si>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</si>
  <si>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</si>
  <si>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</si>
  <si>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</si>
  <si>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</si>
  <si>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</si>
  <si>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</si>
  <si>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</si>
  <si>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</si>
  <si>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</si>
  <si>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</si>
  <si>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</si>
  <si>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</si>
  <si>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</si>
  <si>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</si>
  <si>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</si>
  <si>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</si>
  <si>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</si>
  <si>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</si>
  <si>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</si>
  <si>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</si>
  <si>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</si>
  <si>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</si>
  <si>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</si>
  <si>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</si>
  <si>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</si>
  <si>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</si>
  <si>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</si>
  <si>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</si>
  <si>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</si>
  <si>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</si>
  <si>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</si>
  <si>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</si>
  <si>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</si>
  <si>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</si>
  <si>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</si>
  <si>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</si>
  <si>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</si>
  <si>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</si>
  <si>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</si>
  <si>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</si>
  <si>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</si>
  <si>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</si>
  <si>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</si>
  <si>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</si>
  <si>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</si>
  <si>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</si>
  <si>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</si>
  <si>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</si>
  <si>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</si>
  <si>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</si>
  <si>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</si>
  <si>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</si>
  <si>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</si>
  <si>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</si>
  <si>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</si>
  <si>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</si>
  <si>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</si>
  <si>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</si>
  <si>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</si>
  <si>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</si>
  <si>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</si>
  <si>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</si>
  <si>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</si>
  <si>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</si>
  <si>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</si>
  <si>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</si>
  <si>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</si>
  <si>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</si>
  <si>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</si>
  <si>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</si>
  <si>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</si>
  <si>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</si>
  <si>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</si>
  <si>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</si>
  <si>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</si>
  <si>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</si>
  <si>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</si>
  <si>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</si>
  <si>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</si>
  <si>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</si>
  <si>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</si>
  <si>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</si>
  <si>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</si>
  <si>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</si>
  <si>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</si>
  <si>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</si>
  <si>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</si>
  <si>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</si>
  <si>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</si>
  <si>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</si>
  <si>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</si>
  <si>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</si>
  <si>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</si>
  <si>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</si>
  <si>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</si>
  <si>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</si>
  <si>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</si>
  <si>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</si>
  <si>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</si>
  <si>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</si>
  <si>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</si>
  <si>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</si>
  <si>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</si>
  <si>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</si>
  <si>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</si>
  <si>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</si>
  <si>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</si>
  <si>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</si>
  <si>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</si>
  <si>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</si>
  <si>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</si>
  <si>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</si>
  <si>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</si>
  <si>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</si>
  <si>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</si>
  <si>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</si>
  <si>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</si>
  <si>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</si>
  <si>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</si>
  <si>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</si>
  <si>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</si>
  <si>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</si>
  <si>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</si>
  <si>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</si>
  <si>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</si>
  <si>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</si>
  <si>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</si>
  <si>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</si>
  <si>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</si>
  <si>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</si>
  <si>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</si>
  <si>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</si>
  <si>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</si>
  <si>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</si>
  <si>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</si>
  <si>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</si>
  <si>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</si>
  <si>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</si>
  <si>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</si>
  <si>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</si>
  <si>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</si>
  <si>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</si>
  <si>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</si>
  <si>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</si>
  <si>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</si>
  <si>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</si>
  <si>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</si>
  <si>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</si>
  <si>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</si>
  <si>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</si>
  <si>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</si>
  <si>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</si>
  <si>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</si>
  <si>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</si>
  <si>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</si>
  <si>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</si>
  <si>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</si>
  <si>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</si>
  <si>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</si>
  <si>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</si>
  <si>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</si>
  <si>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</si>
  <si>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</si>
  <si>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</si>
  <si>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</si>
  <si>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</si>
  <si>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</si>
  <si>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</si>
  <si>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</si>
  <si>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</si>
  <si>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</si>
  <si>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</si>
  <si>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</si>
  <si>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</si>
  <si>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</si>
  <si>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</si>
  <si>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</si>
  <si>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</si>
  <si>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</si>
  <si>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</si>
  <si>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</si>
  <si>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</si>
  <si>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</si>
  <si>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</si>
  <si>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1300-1350</t>
  </si>
  <si>
    <t>950-970</t>
  </si>
  <si>
    <t>180-185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</si>
  <si>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</si>
  <si>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</si>
  <si>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</si>
  <si>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</si>
  <si>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</si>
  <si>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</si>
  <si>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</si>
  <si>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</si>
  <si>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</si>
  <si>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</si>
  <si>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</si>
  <si>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</si>
  <si>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</si>
  <si>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</si>
  <si>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</si>
  <si>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</si>
  <si>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</si>
  <si>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</si>
  <si>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</si>
  <si>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</si>
  <si>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</si>
  <si>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</si>
  <si>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</si>
  <si>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</si>
  <si>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</si>
  <si>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</si>
  <si>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</si>
  <si>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</si>
  <si>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</si>
  <si>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</si>
  <si>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</si>
  <si>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</si>
  <si>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</si>
  <si>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</si>
  <si>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</si>
  <si>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</si>
  <si>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</si>
  <si>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</si>
  <si>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</si>
  <si>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</si>
  <si>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</si>
  <si>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</si>
  <si>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</si>
  <si>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</si>
  <si>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</si>
  <si>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</si>
  <si>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</si>
  <si>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</si>
  <si>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</si>
  <si>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</si>
  <si>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</si>
  <si>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</si>
  <si>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</si>
  <si>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</si>
  <si>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</si>
  <si>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</si>
  <si>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</si>
  <si>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</si>
  <si>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</si>
  <si>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</si>
  <si>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</si>
  <si>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</si>
  <si>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</si>
  <si>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</si>
  <si>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</si>
  <si>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</si>
  <si>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</si>
  <si>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</si>
  <si>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</si>
  <si>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</si>
  <si>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</si>
  <si>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</si>
  <si>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</si>
  <si>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</si>
  <si>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</si>
  <si>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</si>
  <si>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</si>
  <si>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</si>
  <si>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</si>
  <si>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</si>
  <si>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</si>
  <si>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</si>
  <si>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</si>
  <si>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</si>
  <si>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</si>
  <si>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</si>
  <si>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</si>
  <si>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</si>
  <si>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</si>
  <si>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</si>
  <si>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</si>
  <si>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</si>
  <si>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</si>
  <si>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</si>
  <si>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</si>
  <si>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</si>
  <si>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</si>
  <si>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</si>
  <si>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</si>
  <si>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</si>
  <si>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</si>
  <si>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</si>
  <si>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</si>
  <si>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</si>
  <si>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</si>
  <si>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</si>
  <si>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</si>
  <si>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</si>
  <si>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</si>
  <si>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</si>
  <si>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</si>
  <si>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</si>
  <si>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</si>
  <si>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</si>
  <si>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</si>
  <si>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</si>
  <si>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</si>
  <si>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</si>
  <si>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</si>
  <si>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</si>
  <si>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</si>
  <si>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</si>
  <si>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</si>
  <si>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</si>
  <si>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</si>
  <si>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</si>
  <si>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</si>
  <si>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</si>
  <si>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</si>
  <si>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</si>
  <si>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</si>
  <si>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</si>
  <si>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</si>
  <si>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</si>
  <si>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</si>
  <si>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</si>
  <si>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</si>
  <si>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</si>
  <si>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</si>
  <si>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</si>
  <si>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</si>
  <si>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</si>
  <si>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</si>
  <si>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</si>
  <si>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</si>
  <si>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</si>
  <si>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</si>
  <si>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</si>
  <si>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</si>
  <si>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</si>
  <si>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</si>
  <si>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</si>
  <si>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</si>
  <si>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</si>
  <si>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</si>
  <si>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</si>
  <si>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</si>
  <si>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</si>
  <si>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</si>
  <si>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</si>
  <si>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</si>
  <si>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</si>
  <si>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</si>
  <si>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</si>
  <si>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</si>
  <si>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</si>
  <si>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</si>
  <si>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</si>
  <si>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</si>
  <si>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</si>
  <si>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</si>
  <si>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</si>
  <si>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</si>
  <si>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</si>
  <si>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</si>
  <si>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</si>
  <si>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</si>
  <si>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</si>
  <si>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</si>
  <si>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</si>
  <si>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</si>
  <si>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</si>
  <si>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</si>
  <si>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</si>
  <si>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</si>
  <si>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</si>
  <si>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</si>
  <si>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</si>
  <si>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</si>
  <si>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</si>
  <si>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</si>
  <si>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</si>
  <si>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</si>
  <si>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</si>
  <si>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</si>
  <si>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</si>
  <si>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</si>
  <si>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</si>
  <si>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</si>
  <si>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</si>
  <si>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</si>
  <si>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</si>
  <si>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</si>
  <si>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</si>
  <si>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</si>
  <si>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</si>
  <si>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</si>
  <si>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</si>
  <si>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</si>
  <si>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</si>
  <si>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</si>
  <si>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</si>
  <si>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</si>
  <si>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</si>
  <si>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</si>
  <si>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</si>
  <si>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</si>
  <si>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</si>
  <si>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</si>
  <si>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</si>
  <si>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</si>
  <si>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</si>
  <si>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</si>
  <si>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</si>
  <si>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</si>
  <si>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</si>
  <si>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</si>
  <si>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</si>
  <si>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</si>
  <si>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</si>
  <si>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</si>
  <si>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</si>
  <si>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</si>
  <si>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</si>
  <si>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</si>
  <si>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</si>
  <si>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</si>
  <si>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</si>
  <si>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</si>
  <si>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</si>
  <si>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</si>
  <si>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</si>
  <si>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</si>
  <si>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</si>
  <si>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</si>
  <si>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</si>
  <si>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</si>
  <si>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</si>
  <si>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</si>
  <si>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</si>
  <si>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</si>
  <si>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</si>
  <si>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</si>
  <si>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</si>
  <si>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</si>
  <si>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</si>
  <si>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</si>
  <si>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</si>
  <si>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</si>
  <si>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</si>
  <si>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</si>
  <si>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</si>
  <si>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</si>
  <si>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</si>
  <si>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</si>
  <si>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</si>
  <si>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</si>
  <si>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</si>
  <si>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</si>
  <si>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</si>
  <si>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</si>
  <si>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</si>
  <si>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</si>
  <si>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</si>
  <si>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</si>
  <si>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</si>
  <si>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</si>
  <si>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</si>
  <si>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</si>
  <si>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</si>
  <si>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</si>
  <si>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</si>
  <si>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</si>
  <si>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</si>
  <si>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</si>
  <si>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</si>
  <si>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</si>
  <si>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</si>
  <si>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</si>
  <si>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</si>
  <si>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</si>
  <si>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</si>
  <si>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</si>
  <si>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</si>
  <si>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</si>
  <si>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</si>
  <si>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</si>
  <si>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</si>
  <si>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</si>
  <si>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</si>
  <si>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</si>
  <si>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</si>
  <si>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</si>
  <si>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</si>
  <si>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</si>
  <si>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</si>
  <si>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</si>
  <si>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</si>
  <si>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</si>
  <si>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</si>
  <si>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</si>
  <si>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</si>
  <si>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</si>
  <si>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</si>
  <si>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</si>
  <si>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</si>
  <si>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</si>
  <si>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</si>
  <si>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</si>
  <si>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</si>
  <si>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</si>
  <si>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</si>
  <si>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</si>
  <si>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</si>
  <si>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</si>
  <si>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</si>
  <si>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</si>
  <si>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</si>
  <si>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</si>
  <si>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</si>
  <si>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</si>
  <si>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</si>
  <si>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</si>
  <si>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</si>
  <si>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</si>
  <si>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</si>
  <si>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</si>
  <si>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</si>
  <si>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</si>
  <si>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</si>
  <si>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</si>
  <si>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Profit of Rs.50/-</t>
  </si>
  <si>
    <t>235-240</t>
  </si>
  <si>
    <t xml:space="preserve">ACC </t>
  </si>
  <si>
    <t>600-610</t>
  </si>
  <si>
    <t>700-710</t>
  </si>
  <si>
    <t>Profit of Rs.2.40/-</t>
  </si>
  <si>
    <t>Loss of Rs.1.70/-</t>
  </si>
  <si>
    <t>Profit of Rs.0.50/-</t>
  </si>
  <si>
    <t xml:space="preserve">TCS JUL FUT </t>
  </si>
  <si>
    <t>Profit of Rs.30.5/-</t>
  </si>
  <si>
    <t>BANKNIFTY 15 JUL 35900 CE*</t>
  </si>
  <si>
    <t>BANKNIFTY 22 JUL 35900 CE</t>
  </si>
  <si>
    <t>Profit of Rs.1.40/-</t>
  </si>
  <si>
    <t>ITC 225 CE AUG</t>
  </si>
  <si>
    <t>4-5.0</t>
  </si>
  <si>
    <t>NIFTY 15900 PE 22-JUL</t>
  </si>
  <si>
    <t>110-130</t>
  </si>
  <si>
    <t>Profit of Rs.18/-</t>
  </si>
  <si>
    <t>AUROPHARMA JUL FUT</t>
  </si>
  <si>
    <t>1000-1010</t>
  </si>
  <si>
    <t>Profit of Rs.0.95/-</t>
  </si>
  <si>
    <t>KHADIM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</si>
  <si>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</si>
  <si>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</si>
  <si>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</si>
  <si>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</si>
  <si>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</si>
  <si>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</si>
  <si>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</si>
  <si>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</si>
  <si>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</si>
  <si>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</si>
  <si>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</si>
  <si>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</si>
  <si>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</si>
  <si>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</si>
  <si>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</si>
  <si>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</si>
  <si>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</si>
  <si>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</si>
  <si>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</si>
  <si>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1100-1110</t>
  </si>
  <si>
    <t>1800-1850</t>
  </si>
  <si>
    <t>NIFTY 15800 PE 22-JUL</t>
  </si>
  <si>
    <t>265-275</t>
  </si>
  <si>
    <t>2094-2100</t>
  </si>
  <si>
    <t>2180-2200</t>
  </si>
  <si>
    <t xml:space="preserve">ULTRACEMCO 7600 CE JUL </t>
  </si>
  <si>
    <t>TECHM 1140 CE JUL</t>
  </si>
  <si>
    <t>Profit of Rs.6/-</t>
  </si>
  <si>
    <t>Profit of Rs.36/-</t>
  </si>
  <si>
    <t>1182.5-1197.5</t>
  </si>
  <si>
    <t>Loss of Rs.18.5/-</t>
  </si>
  <si>
    <t>Profit of Rs.35/-</t>
  </si>
  <si>
    <t>Profit of Rs.1.05/-</t>
  </si>
  <si>
    <t>Loss of Rs.45/-</t>
  </si>
  <si>
    <t>Profit of Rs.3.0/-</t>
  </si>
  <si>
    <t xml:space="preserve">HDFCLIFE 670 CE JUL </t>
  </si>
  <si>
    <t>7-8.0</t>
  </si>
  <si>
    <t>COROMANDEL JUL FUT</t>
  </si>
  <si>
    <t>900-915</t>
  </si>
  <si>
    <t>AKSHAY RAJENDRABHAI OSWAL</t>
  </si>
  <si>
    <t>DML</t>
  </si>
  <si>
    <t>HAVELLS JUL FUT</t>
  </si>
  <si>
    <t>1160-1170</t>
  </si>
  <si>
    <t>2-2.20</t>
  </si>
  <si>
    <t>4-4.50</t>
  </si>
  <si>
    <t>GRANULES 385 CE JUL</t>
  </si>
  <si>
    <t>10-13.0</t>
  </si>
  <si>
    <t>Loss of Rs.13.5/-</t>
  </si>
  <si>
    <t>Profit of Rs.1.5/-</t>
  </si>
  <si>
    <t>BATAINDIA AUG FUT</t>
  </si>
  <si>
    <t>1615-1625</t>
  </si>
  <si>
    <t>XTX MARKETS LLP</t>
  </si>
  <si>
    <t>BRIGHT</t>
  </si>
  <si>
    <t>Bright Solar Limited</t>
  </si>
  <si>
    <t>PIYUSHKUMAR THUMAR</t>
  </si>
  <si>
    <t>Profit of Rs.49.5/-</t>
  </si>
  <si>
    <t>Loss of Rs.22/-</t>
  </si>
  <si>
    <t>Profit of Rs.1.0/-</t>
  </si>
  <si>
    <t>HDFCLIFE 670 CE JUL</t>
  </si>
  <si>
    <t>6-7.0</t>
  </si>
  <si>
    <t>SHERWOOD SECURITIES PVT LTD</t>
  </si>
  <si>
    <t>OBIL</t>
  </si>
  <si>
    <t>PRISMMEDI</t>
  </si>
  <si>
    <t>ATALREAL</t>
  </si>
  <si>
    <t>Atal Realtech Limited</t>
  </si>
  <si>
    <t>BANARBEADS</t>
  </si>
  <si>
    <t>Banaras Beads Ltd</t>
  </si>
  <si>
    <t>VAIBHAV STOCK AND DERIVATIVES BROKING PRIVATE LIMITED</t>
  </si>
  <si>
    <t>SANGINITA</t>
  </si>
  <si>
    <t>Sanginita Chemicals Limit</t>
  </si>
  <si>
    <t>MBL  &amp; CO. LIMITED</t>
  </si>
  <si>
    <t>Tata Coffee Limited</t>
  </si>
  <si>
    <t>ALANKIT</t>
  </si>
  <si>
    <t>Alankit Limited</t>
  </si>
  <si>
    <t>SHREE GAJRAJ FINLEASE PRIVATE LIMITED</t>
  </si>
  <si>
    <t>Loss of Rs.3.75/-</t>
  </si>
  <si>
    <t>.................</t>
  </si>
  <si>
    <t>Profit of Rs.1.60/-</t>
  </si>
  <si>
    <t>Loss of Rs.11.5/-</t>
  </si>
  <si>
    <t>Loss of Rs.19/-</t>
  </si>
  <si>
    <t xml:space="preserve">NIFTY 15700 CE JUL </t>
  </si>
  <si>
    <t>100-110</t>
  </si>
  <si>
    <t>TECHM AUG FUT</t>
  </si>
  <si>
    <t>HAVELLS AUG FUT</t>
  </si>
  <si>
    <t>1200-1220</t>
  </si>
  <si>
    <t>ICICIGI AUG FUT</t>
  </si>
  <si>
    <t>1500-1502</t>
  </si>
  <si>
    <t>1550-1560</t>
  </si>
  <si>
    <t>APOLLOTRI</t>
  </si>
  <si>
    <t>FUMISTIC GAMING LLP</t>
  </si>
  <si>
    <t>NIRMALACHINNA RANI</t>
  </si>
  <si>
    <t>GURCHARAN LAL MAKKAD .</t>
  </si>
  <si>
    <t>SCANSTL</t>
  </si>
  <si>
    <t>SRESTHA</t>
  </si>
  <si>
    <t>PARTH BHUSHAN</t>
  </si>
  <si>
    <t>VANDAMI ADVISORY LLP</t>
  </si>
  <si>
    <t>C M MOHAN</t>
  </si>
  <si>
    <t>BOMDYEING</t>
  </si>
  <si>
    <t>Bombay Dyeing &amp; Mfg Co.</t>
  </si>
  <si>
    <t>MANSI SHARES &amp; STOCK ADVISORS PVT LTD</t>
  </si>
  <si>
    <t>LIBAS</t>
  </si>
  <si>
    <t>Libas Consu Products Ltd</t>
  </si>
  <si>
    <t>PARESH THAKKER</t>
  </si>
  <si>
    <t>LYKALABS</t>
  </si>
  <si>
    <t>Lyka Labs Ltd</t>
  </si>
  <si>
    <t>QE SECURITIES</t>
  </si>
  <si>
    <t>AJOONI</t>
  </si>
  <si>
    <t>Ajooni Biotech Limited</t>
  </si>
  <si>
    <t>PRITIKA ENGINEERING COMPONENTS PRIVATE LIMITED</t>
  </si>
  <si>
    <t>Loss of Rs.190/-</t>
  </si>
  <si>
    <t>1572-1582</t>
  </si>
  <si>
    <t>Loss of Rs.42.5/-</t>
  </si>
  <si>
    <t>Profit of Rs.17/-</t>
  </si>
  <si>
    <t>HDFC AUG FUT</t>
  </si>
  <si>
    <t>2420-2426</t>
  </si>
  <si>
    <t>2460-2480</t>
  </si>
  <si>
    <t>Loss of Rs.1.50/-</t>
  </si>
  <si>
    <t>BANKNIFTY 34700 PE JUL</t>
  </si>
  <si>
    <t>NIFTY 15800 CE JUL</t>
  </si>
  <si>
    <t>ASIANPAINT AUG FUT</t>
  </si>
  <si>
    <t>3010-3015</t>
  </si>
  <si>
    <t>3080-3100</t>
  </si>
  <si>
    <t xml:space="preserve">JSWSTEEL AUG FUT </t>
  </si>
  <si>
    <t xml:space="preserve">HDFCLIFE AUG FUT </t>
  </si>
  <si>
    <t>663.5-664.5</t>
  </si>
  <si>
    <t>NIFTY AUG FUT</t>
  </si>
  <si>
    <t>15790-15800</t>
  </si>
  <si>
    <t>16000-16050</t>
  </si>
  <si>
    <t>1145-1150</t>
  </si>
  <si>
    <t>1200-1210</t>
  </si>
  <si>
    <t>ANUROOP</t>
  </si>
  <si>
    <t>CREDENT ASSET MANAGEMENT SERVICES PRIVATE LIMITED</t>
  </si>
  <si>
    <t>SUBHASH SHAHANI</t>
  </si>
  <si>
    <t>RAJESH RAMESHCHANDRA SHAH</t>
  </si>
  <si>
    <t>RAJESH R SHAH HUF</t>
  </si>
  <si>
    <t>ANURAG NOPANY</t>
  </si>
  <si>
    <t>ASHNI</t>
  </si>
  <si>
    <t>CHEVVUSREENIVASULAREDDY</t>
  </si>
  <si>
    <t>THAKORBHAIVINUBHAIMISTRY</t>
  </si>
  <si>
    <t>ASRL</t>
  </si>
  <si>
    <t>VED PRAKASH AGARWAL</t>
  </si>
  <si>
    <t>ATHARVENT</t>
  </si>
  <si>
    <t>PURSHOTTAM AGARWAL</t>
  </si>
  <si>
    <t>BHAGCHEM</t>
  </si>
  <si>
    <t>VIVEKANAND KANTAMANENI</t>
  </si>
  <si>
    <t>BIOGEN</t>
  </si>
  <si>
    <t>RAJESH K AGGARWAL</t>
  </si>
  <si>
    <t>PARESH DHIRAJLAL SHAH</t>
  </si>
  <si>
    <t>BRIJLEAS</t>
  </si>
  <si>
    <t>RIVER FINANCIAL CONSULTANTS PVT LTD</t>
  </si>
  <si>
    <t>RIVER DIAMONDS AND JEWELS COMP</t>
  </si>
  <si>
    <t>BROOKS</t>
  </si>
  <si>
    <t>KHUSHBOO DINESH BUTAIL</t>
  </si>
  <si>
    <t>RAGHAV VIJAY KAROL</t>
  </si>
  <si>
    <t>DEVHARI</t>
  </si>
  <si>
    <t>INTELLECT STOCK BROKING LIMITED</t>
  </si>
  <si>
    <t>FOCUS</t>
  </si>
  <si>
    <t>SHAHZADAHMED IMTIYAZ MALIK</t>
  </si>
  <si>
    <t>SANDEEP DHANSUKHBHAI PATEL</t>
  </si>
  <si>
    <t>NIKUNJ STOCK BROKERS LIMITED</t>
  </si>
  <si>
    <t>NIRMLABEN SANJAYBHAI PARMAR</t>
  </si>
  <si>
    <t>FRASER</t>
  </si>
  <si>
    <t>PREMRATAN HARIKISHAN JHAWAR</t>
  </si>
  <si>
    <t>GRWRHITECH</t>
  </si>
  <si>
    <t>ASHISH RAMESHCHANDRA KACHOLIA</t>
  </si>
  <si>
    <t>IISL</t>
  </si>
  <si>
    <t>SUREKHA CHAUDHARY</t>
  </si>
  <si>
    <t>GODHAR RAJENDRA GANGARAM</t>
  </si>
  <si>
    <t>INDINFO</t>
  </si>
  <si>
    <t>KPIGLOBAL</t>
  </si>
  <si>
    <t>AIYUB MOHAMED YACOOBALI</t>
  </si>
  <si>
    <t>MNIL</t>
  </si>
  <si>
    <t>DEEPAK KUMAR</t>
  </si>
  <si>
    <t>OZONEWORLD</t>
  </si>
  <si>
    <t>ARUNKUMAR DASHRATHBHAI PRAJAPATI</t>
  </si>
  <si>
    <t>PASARI</t>
  </si>
  <si>
    <t>NEERAJ BANSAL</t>
  </si>
  <si>
    <t>RLFL</t>
  </si>
  <si>
    <t>SUBASHCHAND DAGA S</t>
  </si>
  <si>
    <t>ALTIUS FINSERV PRIVATE LIMITED .</t>
  </si>
  <si>
    <t>SICLTD</t>
  </si>
  <si>
    <t>RAJESH BAKSHI</t>
  </si>
  <si>
    <t>ALKA RAWAT</t>
  </si>
  <si>
    <t>SIMPLEXCAS</t>
  </si>
  <si>
    <t>VIVEK KUMAR BHAUKA</t>
  </si>
  <si>
    <t>ASHOK BHAWANJI CHHEDA</t>
  </si>
  <si>
    <t>RVB BUSINESS CONSULTANCY SERVICES LLP</t>
  </si>
  <si>
    <t>TUNITEX</t>
  </si>
  <si>
    <t>UNITEDTE</t>
  </si>
  <si>
    <t>SUBHASHBHIKAKUVAR</t>
  </si>
  <si>
    <t>DINESH CHAND MEENA</t>
  </si>
  <si>
    <t>CAREERP</t>
  </si>
  <si>
    <t>Career Point Limited</t>
  </si>
  <si>
    <t>NK SECURITIES RESEARCH PRIVATE LIMITED</t>
  </si>
  <si>
    <t>CENTRUM</t>
  </si>
  <si>
    <t>Centrum Capital Limited</t>
  </si>
  <si>
    <t>SAJNEER MANAGEMENT AND CONSULTANCY PRIVATE LIMITED</t>
  </si>
  <si>
    <t>CINELINE</t>
  </si>
  <si>
    <t>Cineline India Limited</t>
  </si>
  <si>
    <t>GRD SECURITIES LTD</t>
  </si>
  <si>
    <t>GNA Axles Limited</t>
  </si>
  <si>
    <t>GOODLUCK</t>
  </si>
  <si>
    <t>Goodluck India Limited</t>
  </si>
  <si>
    <t>Indiabulls Hsg Fin Ltd</t>
  </si>
  <si>
    <t>SOCIETE GENERALE</t>
  </si>
  <si>
    <t>INDLMETER</t>
  </si>
  <si>
    <t>IMP Powers Ltd</t>
  </si>
  <si>
    <t>KANDAGATLA  SAMBAMURTHY</t>
  </si>
  <si>
    <t>JETKNIT</t>
  </si>
  <si>
    <t>Jet Knitwears Ltd.</t>
  </si>
  <si>
    <t>MANOJ AGARWAL</t>
  </si>
  <si>
    <t>Karur Vysya Bank Ltd</t>
  </si>
  <si>
    <t>YESHA DEVELOPERS LLP</t>
  </si>
  <si>
    <t>VISA CAPITAL PARTNERS</t>
  </si>
  <si>
    <t>NIPPOBATRY</t>
  </si>
  <si>
    <t>Indo-National Limited</t>
  </si>
  <si>
    <t>PARTH INFIN BROKERS PVT LTD</t>
  </si>
  <si>
    <t>CRONY VYAPAR PVT LTD</t>
  </si>
  <si>
    <t>PENIND</t>
  </si>
  <si>
    <t>PIONEEREMB</t>
  </si>
  <si>
    <t>Pioneer Embroideries Limi</t>
  </si>
  <si>
    <t>OLGA TRADING PRIVATE LIMITED</t>
  </si>
  <si>
    <t>SALZERELEC</t>
  </si>
  <si>
    <t>Salzer Electronics Ltd.</t>
  </si>
  <si>
    <t>JATESH JAIN</t>
  </si>
  <si>
    <t>STARPAPER</t>
  </si>
  <si>
    <t>Star Paper Mills Ltd</t>
  </si>
  <si>
    <t>SUNFLAG</t>
  </si>
  <si>
    <t>Sunflag Iron And Steel Co</t>
  </si>
  <si>
    <t>TATVA</t>
  </si>
  <si>
    <t>Tatva Chin Pharm Chem Ltd</t>
  </si>
  <si>
    <t>NUMIV RESEARCH PRIVATE LIMITED</t>
  </si>
  <si>
    <t>PLUTUS WEALTH MANAGEMENT LLP</t>
  </si>
  <si>
    <t>ALPHAGREP SECURITIES PRIVATE LIMITED</t>
  </si>
  <si>
    <t>URJA</t>
  </si>
  <si>
    <t>Urja Global Limited</t>
  </si>
  <si>
    <t>URJAPP</t>
  </si>
  <si>
    <t>Urja Rs.0.25 ppd up</t>
  </si>
  <si>
    <t>TOPGAIN FINANCE PRIVATE LIMITED</t>
  </si>
  <si>
    <t>VETO</t>
  </si>
  <si>
    <t>Veto Switchgear Cable Ltd</t>
  </si>
  <si>
    <t>M/S. PRARTHANA ENTERPRISES</t>
  </si>
  <si>
    <t>VISHAL</t>
  </si>
  <si>
    <t>Vishal Fabrics Limited</t>
  </si>
  <si>
    <t>CRESTA FUND LTD</t>
  </si>
  <si>
    <t>VIVIDHA</t>
  </si>
  <si>
    <t>Visagar Polytex Ltd</t>
  </si>
  <si>
    <t>VIBRANT SECURITIES PVT. LTD</t>
  </si>
  <si>
    <t>AVINASH BTAWADE</t>
  </si>
  <si>
    <t>DILIP BHIKAJI SHELATKAR</t>
  </si>
  <si>
    <t>SHARMISHTHA BHIKAJI TAWADE</t>
  </si>
  <si>
    <t>SANTON DEVELOPERS LLP</t>
  </si>
  <si>
    <t>Ujjivan Fin. Servc. Ltd.</t>
  </si>
  <si>
    <t>ABERDEEN ASIAN SMALLER COMPANIES INVESTMENT TRUST PLC</t>
  </si>
  <si>
    <t>NIMISH PANDE</t>
  </si>
  <si>
    <t>Profit of Rs.8/-</t>
  </si>
  <si>
    <t>HINDUNILVR AUG FUT</t>
  </si>
  <si>
    <t>2337-2343</t>
  </si>
  <si>
    <t>2430-2450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</si>
</sst>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165" fontId="35" fillId="8" borderId="15" xfId="0" applyNumberFormat="1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" fontId="35" fillId="23" borderId="1" xfId="0" applyNumberFormat="1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66" fontId="35" fillId="23" borderId="1" xfId="0" applyNumberFormat="1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left"/>
    </xf>
    <xf numFmtId="0" fontId="35" fillId="23" borderId="1" xfId="0" applyFont="1" applyFill="1" applyBorder="1" applyAlignment="1">
      <alignment horizontal="center" vertical="center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42" fillId="14" borderId="1" xfId="0" applyNumberFormat="1" applyFont="1" applyFill="1" applyBorder="1" applyAlignment="1">
      <alignment horizontal="center" vertical="center"/>
    </xf>
    <xf numFmtId="165" fontId="42" fillId="14" borderId="1" xfId="0" applyNumberFormat="1" applyFont="1" applyFill="1" applyBorder="1" applyAlignment="1">
      <alignment horizontal="center" vertical="center"/>
    </xf>
    <xf numFmtId="166" fontId="42" fillId="14" borderId="1" xfId="0" applyNumberFormat="1" applyFont="1" applyFill="1" applyBorder="1" applyAlignment="1">
      <alignment horizontal="center" vertical="center"/>
    </xf>
    <xf numFmtId="0" fontId="42" fillId="14" borderId="1" xfId="0" applyFont="1" applyFill="1" applyBorder="1" applyAlignment="1">
      <alignment horizontal="left"/>
    </xf>
    <xf numFmtId="0" fontId="42" fillId="14" borderId="1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5" fillId="2" borderId="3" xfId="0" applyNumberFormat="1" applyFont="1" applyFill="1" applyBorder="1" applyAlignment="1">
      <alignment horizontal="center" vertical="top"/>
    </xf>
    <xf numFmtId="0" fontId="35" fillId="2" borderId="4" xfId="0" applyFont="1" applyFill="1" applyBorder="1" applyAlignment="1">
      <alignment horizontal="center" vertical="top"/>
    </xf>
    <xf numFmtId="43" fontId="35" fillId="2" borderId="2" xfId="0" applyNumberFormat="1" applyFont="1" applyFill="1" applyBorder="1" applyAlignment="1">
      <alignment horizontal="center" vertical="top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/>
    </xf>
    <xf numFmtId="43" fontId="1" fillId="2" borderId="24" xfId="0" applyNumberFormat="1" applyFont="1" applyFill="1" applyBorder="1" applyAlignment="1">
      <alignment horizontal="center" vertical="top"/>
    </xf>
    <xf numFmtId="0" fontId="35" fillId="2" borderId="22" xfId="0" applyFont="1" applyFill="1" applyBorder="1" applyAlignment="1">
      <alignment horizontal="center" vertical="center"/>
    </xf>
    <xf numFmtId="43" fontId="35" fillId="2" borderId="22" xfId="0" applyNumberFormat="1" applyFont="1" applyFill="1" applyBorder="1" applyAlignment="1">
      <alignment horizontal="center" vertical="top"/>
    </xf>
    <xf numFmtId="16" fontId="36" fillId="14" borderId="1" xfId="0" applyNumberFormat="1" applyFont="1" applyFill="1" applyBorder="1" applyAlignment="1">
      <alignment horizontal="center" vertical="center"/>
    </xf>
    <xf numFmtId="0" fontId="36" fillId="15" borderId="15" xfId="0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" fontId="36" fillId="16" borderId="1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5" fontId="35" fillId="14" borderId="1" xfId="0" applyNumberFormat="1" applyFont="1" applyFill="1" applyBorder="1" applyAlignment="1">
      <alignment horizontal="center" vertical="center"/>
    </xf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top"/>
    </xf>
    <xf numFmtId="43" fontId="36" fillId="16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35" fillId="20" borderId="15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44407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44407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8" t="s">
        <v>16</v>
      </c>
      <c r="B9" s="450" t="s">
        <v>17</v>
      </c>
      <c r="C9" s="450" t="s">
        <v>18</v>
      </c>
      <c r="D9" s="450" t="s">
        <v>19</v>
      </c>
      <c r="E9" s="26" t="s">
        <v>20</v>
      </c>
      <c r="F9" s="26" t="s">
        <v>21</v>
      </c>
      <c r="G9" s="445" t="s">
        <v>22</v>
      </c>
      <c r="H9" s="446"/>
      <c r="I9" s="447"/>
      <c r="J9" s="445" t="s">
        <v>23</v>
      </c>
      <c r="K9" s="446"/>
      <c r="L9" s="447"/>
      <c r="M9" s="26"/>
      <c r="N9" s="27"/>
      <c r="O9" s="27"/>
      <c r="P9" s="27"/>
    </row>
    <row r="10" spans="1:16" ht="59.25" customHeight="1">
      <c r="A10" s="449"/>
      <c r="B10" s="451"/>
      <c r="C10" s="451"/>
      <c r="D10" s="45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34832.699999999997</v>
      </c>
      <c r="F11" s="35">
        <v>34778.616666666669</v>
      </c>
      <c r="G11" s="36">
        <v>34669.833333333336</v>
      </c>
      <c r="H11" s="36">
        <v>34506.966666666667</v>
      </c>
      <c r="I11" s="36">
        <v>34398.183333333334</v>
      </c>
      <c r="J11" s="36">
        <v>34941.483333333337</v>
      </c>
      <c r="K11" s="36">
        <v>35050.266666666663</v>
      </c>
      <c r="L11" s="36">
        <v>35213.133333333339</v>
      </c>
      <c r="M11" s="37">
        <v>34887.4</v>
      </c>
      <c r="N11" s="37">
        <v>34615.75</v>
      </c>
      <c r="O11" s="38">
        <v>2022525</v>
      </c>
      <c r="P11" s="39">
        <v>-0.1535692986953201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15806.35</v>
      </c>
      <c r="F12" s="40">
        <v>15796.700000000003</v>
      </c>
      <c r="G12" s="41">
        <v>15762.100000000006</v>
      </c>
      <c r="H12" s="41">
        <v>15717.850000000004</v>
      </c>
      <c r="I12" s="41">
        <v>15683.250000000007</v>
      </c>
      <c r="J12" s="41">
        <v>15840.950000000004</v>
      </c>
      <c r="K12" s="41">
        <v>15875.55</v>
      </c>
      <c r="L12" s="41">
        <v>15919.800000000003</v>
      </c>
      <c r="M12" s="31">
        <v>15831.3</v>
      </c>
      <c r="N12" s="31">
        <v>15752.45</v>
      </c>
      <c r="O12" s="42">
        <v>9524150</v>
      </c>
      <c r="P12" s="43">
        <v>-0.11712467497555075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16558.55</v>
      </c>
      <c r="F13" s="40">
        <v>16555.616666666669</v>
      </c>
      <c r="G13" s="41">
        <v>16487.983333333337</v>
      </c>
      <c r="H13" s="41">
        <v>16417.416666666668</v>
      </c>
      <c r="I13" s="41">
        <v>16349.783333333336</v>
      </c>
      <c r="J13" s="41">
        <v>16626.183333333338</v>
      </c>
      <c r="K13" s="41">
        <v>16693.816666666669</v>
      </c>
      <c r="L13" s="41">
        <v>16764.383333333339</v>
      </c>
      <c r="M13" s="31">
        <v>16623.25</v>
      </c>
      <c r="N13" s="31">
        <v>16485.05</v>
      </c>
      <c r="O13" s="42">
        <v>2760</v>
      </c>
      <c r="P13" s="43">
        <v>-0.49635036496350365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896.65</v>
      </c>
      <c r="F14" s="40">
        <v>893.58333333333337</v>
      </c>
      <c r="G14" s="41">
        <v>883.56666666666672</v>
      </c>
      <c r="H14" s="41">
        <v>870.48333333333335</v>
      </c>
      <c r="I14" s="41">
        <v>860.4666666666667</v>
      </c>
      <c r="J14" s="41">
        <v>906.66666666666674</v>
      </c>
      <c r="K14" s="41">
        <v>916.68333333333339</v>
      </c>
      <c r="L14" s="41">
        <v>929.76666666666677</v>
      </c>
      <c r="M14" s="31">
        <v>903.6</v>
      </c>
      <c r="N14" s="31">
        <v>880.5</v>
      </c>
      <c r="O14" s="42">
        <v>2569550</v>
      </c>
      <c r="P14" s="43">
        <v>-0.10270109824873849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228.3</v>
      </c>
      <c r="F15" s="40">
        <v>227.98333333333335</v>
      </c>
      <c r="G15" s="41">
        <v>223.56666666666669</v>
      </c>
      <c r="H15" s="41">
        <v>218.83333333333334</v>
      </c>
      <c r="I15" s="41">
        <v>214.41666666666669</v>
      </c>
      <c r="J15" s="41">
        <v>232.7166666666667</v>
      </c>
      <c r="K15" s="41">
        <v>237.13333333333333</v>
      </c>
      <c r="L15" s="41">
        <v>241.8666666666667</v>
      </c>
      <c r="M15" s="31">
        <v>232.4</v>
      </c>
      <c r="N15" s="31">
        <v>223.25</v>
      </c>
      <c r="O15" s="42">
        <v>7883200</v>
      </c>
      <c r="P15" s="43">
        <v>6.5729349736379616E-2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2372.6999999999998</v>
      </c>
      <c r="F16" s="40">
        <v>2382.9166666666665</v>
      </c>
      <c r="G16" s="41">
        <v>2351.5333333333328</v>
      </c>
      <c r="H16" s="41">
        <v>2330.3666666666663</v>
      </c>
      <c r="I16" s="41">
        <v>2298.9833333333327</v>
      </c>
      <c r="J16" s="41">
        <v>2404.083333333333</v>
      </c>
      <c r="K16" s="41">
        <v>2435.4666666666672</v>
      </c>
      <c r="L16" s="41">
        <v>2456.6333333333332</v>
      </c>
      <c r="M16" s="31">
        <v>2414.3000000000002</v>
      </c>
      <c r="N16" s="31">
        <v>2361.75</v>
      </c>
      <c r="O16" s="42">
        <v>3023000</v>
      </c>
      <c r="P16" s="43">
        <v>-0.21163124266527578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1403.7</v>
      </c>
      <c r="F17" s="40">
        <v>1411.8333333333333</v>
      </c>
      <c r="G17" s="41">
        <v>1392.8666666666666</v>
      </c>
      <c r="H17" s="41">
        <v>1382.0333333333333</v>
      </c>
      <c r="I17" s="41">
        <v>1363.0666666666666</v>
      </c>
      <c r="J17" s="41">
        <v>1422.6666666666665</v>
      </c>
      <c r="K17" s="41">
        <v>1441.6333333333332</v>
      </c>
      <c r="L17" s="41">
        <v>1452.4666666666665</v>
      </c>
      <c r="M17" s="31">
        <v>1430.8</v>
      </c>
      <c r="N17" s="31">
        <v>1401</v>
      </c>
      <c r="O17" s="42">
        <v>14551000</v>
      </c>
      <c r="P17" s="43">
        <v>-5.6905826689999349E-2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662.1</v>
      </c>
      <c r="F18" s="40">
        <v>665.36666666666667</v>
      </c>
      <c r="G18" s="41">
        <v>656.83333333333337</v>
      </c>
      <c r="H18" s="41">
        <v>651.56666666666672</v>
      </c>
      <c r="I18" s="41">
        <v>643.03333333333342</v>
      </c>
      <c r="J18" s="41">
        <v>670.63333333333333</v>
      </c>
      <c r="K18" s="41">
        <v>679.16666666666663</v>
      </c>
      <c r="L18" s="41">
        <v>684.43333333333328</v>
      </c>
      <c r="M18" s="31">
        <v>673.9</v>
      </c>
      <c r="N18" s="31">
        <v>660.1</v>
      </c>
      <c r="O18" s="42">
        <v>84171250</v>
      </c>
      <c r="P18" s="43">
        <v>-1.7709442604776006E-2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3341.6</v>
      </c>
      <c r="F19" s="40">
        <v>3361.8000000000006</v>
      </c>
      <c r="G19" s="41">
        <v>3291.8500000000013</v>
      </c>
      <c r="H19" s="41">
        <v>3242.1000000000008</v>
      </c>
      <c r="I19" s="41">
        <v>3172.1500000000015</v>
      </c>
      <c r="J19" s="41">
        <v>3411.5500000000011</v>
      </c>
      <c r="K19" s="41">
        <v>3481.5000000000009</v>
      </c>
      <c r="L19" s="41">
        <v>3531.2500000000009</v>
      </c>
      <c r="M19" s="31">
        <v>3431.75</v>
      </c>
      <c r="N19" s="31">
        <v>3312.05</v>
      </c>
      <c r="O19" s="42">
        <v>537400</v>
      </c>
      <c r="P19" s="43">
        <v>-0.25257301808066757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696.8</v>
      </c>
      <c r="F20" s="40">
        <v>700.08333333333337</v>
      </c>
      <c r="G20" s="41">
        <v>691.7166666666667</v>
      </c>
      <c r="H20" s="41">
        <v>686.63333333333333</v>
      </c>
      <c r="I20" s="41">
        <v>678.26666666666665</v>
      </c>
      <c r="J20" s="41">
        <v>705.16666666666674</v>
      </c>
      <c r="K20" s="41">
        <v>713.5333333333333</v>
      </c>
      <c r="L20" s="41">
        <v>718.61666666666679</v>
      </c>
      <c r="M20" s="31">
        <v>708.45</v>
      </c>
      <c r="N20" s="31">
        <v>695</v>
      </c>
      <c r="O20" s="42">
        <v>10019000</v>
      </c>
      <c r="P20" s="43">
        <v>-6.3469807440643108E-2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408.4</v>
      </c>
      <c r="F21" s="40">
        <v>409.11666666666662</v>
      </c>
      <c r="G21" s="41">
        <v>404.08333333333326</v>
      </c>
      <c r="H21" s="41">
        <v>399.76666666666665</v>
      </c>
      <c r="I21" s="41">
        <v>394.73333333333329</v>
      </c>
      <c r="J21" s="41">
        <v>413.43333333333322</v>
      </c>
      <c r="K21" s="41">
        <v>418.46666666666664</v>
      </c>
      <c r="L21" s="41">
        <v>422.78333333333319</v>
      </c>
      <c r="M21" s="31">
        <v>414.15</v>
      </c>
      <c r="N21" s="31">
        <v>404.8</v>
      </c>
      <c r="O21" s="42">
        <v>15102000</v>
      </c>
      <c r="P21" s="43">
        <v>-0.39899713467048709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781.95</v>
      </c>
      <c r="F22" s="40">
        <v>786.66666666666663</v>
      </c>
      <c r="G22" s="41">
        <v>772.38333333333321</v>
      </c>
      <c r="H22" s="41">
        <v>762.81666666666661</v>
      </c>
      <c r="I22" s="41">
        <v>748.53333333333319</v>
      </c>
      <c r="J22" s="41">
        <v>796.23333333333323</v>
      </c>
      <c r="K22" s="41">
        <v>810.51666666666677</v>
      </c>
      <c r="L22" s="41">
        <v>820.08333333333326</v>
      </c>
      <c r="M22" s="31">
        <v>800.95</v>
      </c>
      <c r="N22" s="31">
        <v>777.1</v>
      </c>
      <c r="O22" s="42">
        <v>2087250</v>
      </c>
      <c r="P22" s="43">
        <v>-9.0800191662673696E-2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4051.95</v>
      </c>
      <c r="F23" s="40">
        <v>4043.8666666666668</v>
      </c>
      <c r="G23" s="41">
        <v>4018.7333333333336</v>
      </c>
      <c r="H23" s="41">
        <v>3985.5166666666669</v>
      </c>
      <c r="I23" s="41">
        <v>3960.3833333333337</v>
      </c>
      <c r="J23" s="41">
        <v>4077.0833333333335</v>
      </c>
      <c r="K23" s="41">
        <v>4102.2166666666672</v>
      </c>
      <c r="L23" s="41">
        <v>4135.4333333333334</v>
      </c>
      <c r="M23" s="31">
        <v>4069</v>
      </c>
      <c r="N23" s="31">
        <v>4010.65</v>
      </c>
      <c r="O23" s="42">
        <v>1658500</v>
      </c>
      <c r="P23" s="43">
        <v>-0.27969598262757872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217.3</v>
      </c>
      <c r="F24" s="40">
        <v>218.79999999999998</v>
      </c>
      <c r="G24" s="41">
        <v>214.14999999999998</v>
      </c>
      <c r="H24" s="41">
        <v>211</v>
      </c>
      <c r="I24" s="41">
        <v>206.35</v>
      </c>
      <c r="J24" s="41">
        <v>221.94999999999996</v>
      </c>
      <c r="K24" s="41">
        <v>226.6</v>
      </c>
      <c r="L24" s="41">
        <v>229.74999999999994</v>
      </c>
      <c r="M24" s="31">
        <v>223.45</v>
      </c>
      <c r="N24" s="31">
        <v>215.65</v>
      </c>
      <c r="O24" s="42">
        <v>13667500</v>
      </c>
      <c r="P24" s="43">
        <v>-7.2634828400217908E-3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125.6</v>
      </c>
      <c r="F25" s="40">
        <v>124.48333333333333</v>
      </c>
      <c r="G25" s="41">
        <v>123.11666666666667</v>
      </c>
      <c r="H25" s="41">
        <v>120.63333333333334</v>
      </c>
      <c r="I25" s="41">
        <v>119.26666666666668</v>
      </c>
      <c r="J25" s="41">
        <v>126.96666666666667</v>
      </c>
      <c r="K25" s="41">
        <v>128.33333333333331</v>
      </c>
      <c r="L25" s="41">
        <v>130.81666666666666</v>
      </c>
      <c r="M25" s="31">
        <v>125.85</v>
      </c>
      <c r="N25" s="31">
        <v>122</v>
      </c>
      <c r="O25" s="42">
        <v>29326500</v>
      </c>
      <c r="P25" s="43">
        <v>-5.2348407735931364E-2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44434</v>
      </c>
      <c r="E26" s="40">
        <v>3006.95</v>
      </c>
      <c r="F26" s="40">
        <v>3017.5499999999997</v>
      </c>
      <c r="G26" s="41">
        <v>2990.5499999999993</v>
      </c>
      <c r="H26" s="41">
        <v>2974.1499999999996</v>
      </c>
      <c r="I26" s="41">
        <v>2947.1499999999992</v>
      </c>
      <c r="J26" s="41">
        <v>3033.9499999999994</v>
      </c>
      <c r="K26" s="41">
        <v>3060.9500000000003</v>
      </c>
      <c r="L26" s="41">
        <v>3077.3499999999995</v>
      </c>
      <c r="M26" s="31">
        <v>3044.55</v>
      </c>
      <c r="N26" s="31">
        <v>3001.15</v>
      </c>
      <c r="O26" s="42">
        <v>4052400</v>
      </c>
      <c r="P26" s="43">
        <v>-6.0182286231127806E-2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44434</v>
      </c>
      <c r="E27" s="40">
        <v>1187.8499999999999</v>
      </c>
      <c r="F27" s="40">
        <v>1184.7499999999998</v>
      </c>
      <c r="G27" s="41">
        <v>1172.1999999999996</v>
      </c>
      <c r="H27" s="41">
        <v>1156.5499999999997</v>
      </c>
      <c r="I27" s="41">
        <v>1143.9999999999995</v>
      </c>
      <c r="J27" s="41">
        <v>1200.3999999999996</v>
      </c>
      <c r="K27" s="41">
        <v>1212.9499999999998</v>
      </c>
      <c r="L27" s="41">
        <v>1228.5999999999997</v>
      </c>
      <c r="M27" s="31">
        <v>1197.3</v>
      </c>
      <c r="N27" s="31">
        <v>1169.0999999999999</v>
      </c>
      <c r="O27" s="42">
        <v>2024500</v>
      </c>
      <c r="P27" s="43">
        <v>-0.10022222222222223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44434</v>
      </c>
      <c r="E28" s="40">
        <v>909.4</v>
      </c>
      <c r="F28" s="40">
        <v>913.13333333333333</v>
      </c>
      <c r="G28" s="41">
        <v>902.26666666666665</v>
      </c>
      <c r="H28" s="41">
        <v>895.13333333333333</v>
      </c>
      <c r="I28" s="41">
        <v>884.26666666666665</v>
      </c>
      <c r="J28" s="41">
        <v>920.26666666666665</v>
      </c>
      <c r="K28" s="41">
        <v>931.13333333333321</v>
      </c>
      <c r="L28" s="41">
        <v>938.26666666666665</v>
      </c>
      <c r="M28" s="31">
        <v>924</v>
      </c>
      <c r="N28" s="31">
        <v>906</v>
      </c>
      <c r="O28" s="42">
        <v>10163400</v>
      </c>
      <c r="P28" s="43">
        <v>-5.109843427600437E-2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44434</v>
      </c>
      <c r="E29" s="40">
        <v>719.7</v>
      </c>
      <c r="F29" s="40">
        <v>723.2166666666667</v>
      </c>
      <c r="G29" s="41">
        <v>715.38333333333344</v>
      </c>
      <c r="H29" s="41">
        <v>711.06666666666672</v>
      </c>
      <c r="I29" s="41">
        <v>703.23333333333346</v>
      </c>
      <c r="J29" s="41">
        <v>727.53333333333342</v>
      </c>
      <c r="K29" s="41">
        <v>735.36666666666667</v>
      </c>
      <c r="L29" s="41">
        <v>739.68333333333339</v>
      </c>
      <c r="M29" s="31">
        <v>731.05</v>
      </c>
      <c r="N29" s="31">
        <v>718.9</v>
      </c>
      <c r="O29" s="42">
        <v>33553200</v>
      </c>
      <c r="P29" s="43">
        <v>-3.569457856256035E-2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44434</v>
      </c>
      <c r="E30" s="40">
        <v>3773.95</v>
      </c>
      <c r="F30" s="40">
        <v>3786.2166666666667</v>
      </c>
      <c r="G30" s="41">
        <v>3747.7333333333336</v>
      </c>
      <c r="H30" s="41">
        <v>3721.5166666666669</v>
      </c>
      <c r="I30" s="41">
        <v>3683.0333333333338</v>
      </c>
      <c r="J30" s="41">
        <v>3812.4333333333334</v>
      </c>
      <c r="K30" s="41">
        <v>3850.9166666666661</v>
      </c>
      <c r="L30" s="41">
        <v>3877.1333333333332</v>
      </c>
      <c r="M30" s="31">
        <v>3824.7</v>
      </c>
      <c r="N30" s="31">
        <v>3760</v>
      </c>
      <c r="O30" s="42">
        <v>1765500</v>
      </c>
      <c r="P30" s="43">
        <v>-0.10448896779102207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44434</v>
      </c>
      <c r="E31" s="40">
        <v>14600.2</v>
      </c>
      <c r="F31" s="40">
        <v>14496.666666666666</v>
      </c>
      <c r="G31" s="41">
        <v>14055.033333333333</v>
      </c>
      <c r="H31" s="41">
        <v>13509.866666666667</v>
      </c>
      <c r="I31" s="41">
        <v>13068.233333333334</v>
      </c>
      <c r="J31" s="41">
        <v>15041.833333333332</v>
      </c>
      <c r="K31" s="41">
        <v>15483.466666666667</v>
      </c>
      <c r="L31" s="41">
        <v>16028.633333333331</v>
      </c>
      <c r="M31" s="31">
        <v>14938.3</v>
      </c>
      <c r="N31" s="31">
        <v>13951.5</v>
      </c>
      <c r="O31" s="42">
        <v>892125</v>
      </c>
      <c r="P31" s="43">
        <v>-3.6295876205136517E-2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44434</v>
      </c>
      <c r="E32" s="40">
        <v>6419.4</v>
      </c>
      <c r="F32" s="40">
        <v>6384.2666666666664</v>
      </c>
      <c r="G32" s="41">
        <v>6310.1833333333325</v>
      </c>
      <c r="H32" s="41">
        <v>6200.9666666666662</v>
      </c>
      <c r="I32" s="41">
        <v>6126.8833333333323</v>
      </c>
      <c r="J32" s="41">
        <v>6493.4833333333327</v>
      </c>
      <c r="K32" s="41">
        <v>6567.5666666666666</v>
      </c>
      <c r="L32" s="41">
        <v>6676.7833333333328</v>
      </c>
      <c r="M32" s="31">
        <v>6458.35</v>
      </c>
      <c r="N32" s="31">
        <v>6275.05</v>
      </c>
      <c r="O32" s="42">
        <v>4421125</v>
      </c>
      <c r="P32" s="43">
        <v>-4.7530564980880055E-2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44434</v>
      </c>
      <c r="E33" s="40">
        <v>2316.35</v>
      </c>
      <c r="F33" s="40">
        <v>2339.6666666666665</v>
      </c>
      <c r="G33" s="41">
        <v>2284.6833333333329</v>
      </c>
      <c r="H33" s="41">
        <v>2253.0166666666664</v>
      </c>
      <c r="I33" s="41">
        <v>2198.0333333333328</v>
      </c>
      <c r="J33" s="41">
        <v>2371.333333333333</v>
      </c>
      <c r="K33" s="41">
        <v>2426.3166666666666</v>
      </c>
      <c r="L33" s="41">
        <v>2457.9833333333331</v>
      </c>
      <c r="M33" s="31">
        <v>2394.65</v>
      </c>
      <c r="N33" s="31">
        <v>2308</v>
      </c>
      <c r="O33" s="42">
        <v>918800</v>
      </c>
      <c r="P33" s="43">
        <v>-0.124285169653069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44434</v>
      </c>
      <c r="E34" s="40">
        <v>293.5</v>
      </c>
      <c r="F34" s="40">
        <v>294.75</v>
      </c>
      <c r="G34" s="41">
        <v>290.75</v>
      </c>
      <c r="H34" s="41">
        <v>288</v>
      </c>
      <c r="I34" s="41">
        <v>284</v>
      </c>
      <c r="J34" s="41">
        <v>297.5</v>
      </c>
      <c r="K34" s="41">
        <v>301.5</v>
      </c>
      <c r="L34" s="41">
        <v>304.25</v>
      </c>
      <c r="M34" s="31">
        <v>298.75</v>
      </c>
      <c r="N34" s="31">
        <v>292</v>
      </c>
      <c r="O34" s="42">
        <v>21407400</v>
      </c>
      <c r="P34" s="43">
        <v>-9.4487589462463828E-2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44434</v>
      </c>
      <c r="E35" s="40">
        <v>81</v>
      </c>
      <c r="F35" s="40">
        <v>80.150000000000006</v>
      </c>
      <c r="G35" s="41">
        <v>78.750000000000014</v>
      </c>
      <c r="H35" s="41">
        <v>76.500000000000014</v>
      </c>
      <c r="I35" s="41">
        <v>75.100000000000023</v>
      </c>
      <c r="J35" s="41">
        <v>82.4</v>
      </c>
      <c r="K35" s="41">
        <v>83.799999999999983</v>
      </c>
      <c r="L35" s="41">
        <v>86.05</v>
      </c>
      <c r="M35" s="31">
        <v>81.55</v>
      </c>
      <c r="N35" s="31">
        <v>77.900000000000006</v>
      </c>
      <c r="O35" s="42">
        <v>169053300</v>
      </c>
      <c r="P35" s="43">
        <v>8.1635500976835057E-3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44434</v>
      </c>
      <c r="E36" s="40">
        <v>1611.45</v>
      </c>
      <c r="F36" s="40">
        <v>1607.9166666666667</v>
      </c>
      <c r="G36" s="41">
        <v>1595.8333333333335</v>
      </c>
      <c r="H36" s="41">
        <v>1580.2166666666667</v>
      </c>
      <c r="I36" s="41">
        <v>1568.1333333333334</v>
      </c>
      <c r="J36" s="41">
        <v>1623.5333333333335</v>
      </c>
      <c r="K36" s="41">
        <v>1635.616666666667</v>
      </c>
      <c r="L36" s="41">
        <v>1651.2333333333336</v>
      </c>
      <c r="M36" s="31">
        <v>1620</v>
      </c>
      <c r="N36" s="31">
        <v>1592.3</v>
      </c>
      <c r="O36" s="42">
        <v>1938200</v>
      </c>
      <c r="P36" s="43">
        <v>-1.8930957683741648E-2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44434</v>
      </c>
      <c r="E37" s="40">
        <v>189.1</v>
      </c>
      <c r="F37" s="40">
        <v>189.68333333333331</v>
      </c>
      <c r="G37" s="41">
        <v>187.66666666666663</v>
      </c>
      <c r="H37" s="41">
        <v>186.23333333333332</v>
      </c>
      <c r="I37" s="41">
        <v>184.21666666666664</v>
      </c>
      <c r="J37" s="41">
        <v>191.11666666666662</v>
      </c>
      <c r="K37" s="41">
        <v>193.13333333333333</v>
      </c>
      <c r="L37" s="41">
        <v>194.56666666666661</v>
      </c>
      <c r="M37" s="31">
        <v>191.7</v>
      </c>
      <c r="N37" s="31">
        <v>188.25</v>
      </c>
      <c r="O37" s="42">
        <v>21439600</v>
      </c>
      <c r="P37" s="43">
        <v>-0.11747223525731268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44434</v>
      </c>
      <c r="E38" s="40">
        <v>844.95</v>
      </c>
      <c r="F38" s="40">
        <v>847.76666666666677</v>
      </c>
      <c r="G38" s="41">
        <v>840.53333333333353</v>
      </c>
      <c r="H38" s="41">
        <v>836.11666666666679</v>
      </c>
      <c r="I38" s="41">
        <v>828.88333333333355</v>
      </c>
      <c r="J38" s="41">
        <v>852.18333333333351</v>
      </c>
      <c r="K38" s="41">
        <v>859.41666666666686</v>
      </c>
      <c r="L38" s="41">
        <v>863.83333333333348</v>
      </c>
      <c r="M38" s="31">
        <v>855</v>
      </c>
      <c r="N38" s="31">
        <v>843.35</v>
      </c>
      <c r="O38" s="42">
        <v>3494700</v>
      </c>
      <c r="P38" s="43">
        <v>-2.8248587570621469E-3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44434</v>
      </c>
      <c r="E39" s="40">
        <v>788.3</v>
      </c>
      <c r="F39" s="40">
        <v>788.66666666666663</v>
      </c>
      <c r="G39" s="41">
        <v>779.7833333333333</v>
      </c>
      <c r="H39" s="41">
        <v>771.26666666666665</v>
      </c>
      <c r="I39" s="41">
        <v>762.38333333333333</v>
      </c>
      <c r="J39" s="41">
        <v>797.18333333333328</v>
      </c>
      <c r="K39" s="41">
        <v>806.06666666666672</v>
      </c>
      <c r="L39" s="41">
        <v>814.58333333333326</v>
      </c>
      <c r="M39" s="31">
        <v>797.55</v>
      </c>
      <c r="N39" s="31">
        <v>780.15</v>
      </c>
      <c r="O39" s="42">
        <v>5482500</v>
      </c>
      <c r="P39" s="43">
        <v>-6.2580148756091303E-2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44434</v>
      </c>
      <c r="E40" s="40">
        <v>568.1</v>
      </c>
      <c r="F40" s="40">
        <v>570.65</v>
      </c>
      <c r="G40" s="41">
        <v>563.29999999999995</v>
      </c>
      <c r="H40" s="41">
        <v>558.5</v>
      </c>
      <c r="I40" s="41">
        <v>551.15</v>
      </c>
      <c r="J40" s="41">
        <v>575.44999999999993</v>
      </c>
      <c r="K40" s="41">
        <v>582.80000000000007</v>
      </c>
      <c r="L40" s="41">
        <v>587.59999999999991</v>
      </c>
      <c r="M40" s="31">
        <v>578</v>
      </c>
      <c r="N40" s="31">
        <v>565.85</v>
      </c>
      <c r="O40" s="42">
        <v>99700413</v>
      </c>
      <c r="P40" s="43">
        <v>-3.9772524690697759E-2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44434</v>
      </c>
      <c r="E41" s="40">
        <v>60.45</v>
      </c>
      <c r="F41" s="40">
        <v>60.483333333333327</v>
      </c>
      <c r="G41" s="41">
        <v>59.316666666666656</v>
      </c>
      <c r="H41" s="41">
        <v>58.18333333333333</v>
      </c>
      <c r="I41" s="41">
        <v>57.016666666666659</v>
      </c>
      <c r="J41" s="41">
        <v>61.616666666666653</v>
      </c>
      <c r="K41" s="41">
        <v>62.783333333333324</v>
      </c>
      <c r="L41" s="41">
        <v>63.91666666666665</v>
      </c>
      <c r="M41" s="31">
        <v>61.65</v>
      </c>
      <c r="N41" s="31">
        <v>59.35</v>
      </c>
      <c r="O41" s="42">
        <v>100264500</v>
      </c>
      <c r="P41" s="43">
        <v>-3.1541582150101423E-2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44434</v>
      </c>
      <c r="E42" s="40">
        <v>383.2</v>
      </c>
      <c r="F42" s="40">
        <v>389.7833333333333</v>
      </c>
      <c r="G42" s="41">
        <v>374.21666666666658</v>
      </c>
      <c r="H42" s="41">
        <v>365.23333333333329</v>
      </c>
      <c r="I42" s="41">
        <v>349.66666666666657</v>
      </c>
      <c r="J42" s="41">
        <v>398.76666666666659</v>
      </c>
      <c r="K42" s="41">
        <v>414.33333333333331</v>
      </c>
      <c r="L42" s="41">
        <v>423.31666666666661</v>
      </c>
      <c r="M42" s="31">
        <v>405.35</v>
      </c>
      <c r="N42" s="31">
        <v>380.8</v>
      </c>
      <c r="O42" s="42">
        <v>19713300</v>
      </c>
      <c r="P42" s="43">
        <v>8.1514195583596211E-2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44434</v>
      </c>
      <c r="E43" s="40">
        <v>14953.05</v>
      </c>
      <c r="F43" s="40">
        <v>14980.75</v>
      </c>
      <c r="G43" s="41">
        <v>14861.5</v>
      </c>
      <c r="H43" s="41">
        <v>14769.95</v>
      </c>
      <c r="I43" s="41">
        <v>14650.7</v>
      </c>
      <c r="J43" s="41">
        <v>15072.3</v>
      </c>
      <c r="K43" s="41">
        <v>15191.55</v>
      </c>
      <c r="L43" s="41">
        <v>15283.099999999999</v>
      </c>
      <c r="M43" s="31">
        <v>15100</v>
      </c>
      <c r="N43" s="31">
        <v>14889.2</v>
      </c>
      <c r="O43" s="42">
        <v>115100</v>
      </c>
      <c r="P43" s="43">
        <v>-8.1771041084962109E-2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44434</v>
      </c>
      <c r="E44" s="40">
        <v>450.75</v>
      </c>
      <c r="F44" s="40">
        <v>452.15000000000003</v>
      </c>
      <c r="G44" s="41">
        <v>448.80000000000007</v>
      </c>
      <c r="H44" s="41">
        <v>446.85</v>
      </c>
      <c r="I44" s="41">
        <v>443.50000000000006</v>
      </c>
      <c r="J44" s="41">
        <v>454.10000000000008</v>
      </c>
      <c r="K44" s="41">
        <v>457.4500000000001</v>
      </c>
      <c r="L44" s="41">
        <v>459.40000000000009</v>
      </c>
      <c r="M44" s="31">
        <v>455.5</v>
      </c>
      <c r="N44" s="31">
        <v>450.2</v>
      </c>
      <c r="O44" s="42">
        <v>38381400</v>
      </c>
      <c r="P44" s="43">
        <v>-3.2926663340741076E-2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44434</v>
      </c>
      <c r="E45" s="40">
        <v>3410.4</v>
      </c>
      <c r="F45" s="40">
        <v>3415.5166666666664</v>
      </c>
      <c r="G45" s="41">
        <v>3401.0333333333328</v>
      </c>
      <c r="H45" s="41">
        <v>3391.6666666666665</v>
      </c>
      <c r="I45" s="41">
        <v>3377.1833333333329</v>
      </c>
      <c r="J45" s="41">
        <v>3424.8833333333328</v>
      </c>
      <c r="K45" s="41">
        <v>3439.3666666666663</v>
      </c>
      <c r="L45" s="41">
        <v>3448.7333333333327</v>
      </c>
      <c r="M45" s="31">
        <v>3430</v>
      </c>
      <c r="N45" s="31">
        <v>3406.15</v>
      </c>
      <c r="O45" s="42">
        <v>1743800</v>
      </c>
      <c r="P45" s="43">
        <v>-0.25081629145901357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44434</v>
      </c>
      <c r="E46" s="40">
        <v>574</v>
      </c>
      <c r="F46" s="40">
        <v>577.11666666666667</v>
      </c>
      <c r="G46" s="41">
        <v>569.7833333333333</v>
      </c>
      <c r="H46" s="41">
        <v>565.56666666666661</v>
      </c>
      <c r="I46" s="41">
        <v>558.23333333333323</v>
      </c>
      <c r="J46" s="41">
        <v>581.33333333333337</v>
      </c>
      <c r="K46" s="41">
        <v>588.66666666666663</v>
      </c>
      <c r="L46" s="41">
        <v>592.88333333333344</v>
      </c>
      <c r="M46" s="31">
        <v>584.45000000000005</v>
      </c>
      <c r="N46" s="31">
        <v>572.9</v>
      </c>
      <c r="O46" s="42">
        <v>23097800</v>
      </c>
      <c r="P46" s="43">
        <v>-2.0158656089594027E-2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44434</v>
      </c>
      <c r="E47" s="40">
        <v>150</v>
      </c>
      <c r="F47" s="40">
        <v>148.13333333333333</v>
      </c>
      <c r="G47" s="41">
        <v>144.96666666666664</v>
      </c>
      <c r="H47" s="41">
        <v>139.93333333333331</v>
      </c>
      <c r="I47" s="41">
        <v>136.76666666666662</v>
      </c>
      <c r="J47" s="41">
        <v>153.16666666666666</v>
      </c>
      <c r="K47" s="41">
        <v>156.33333333333334</v>
      </c>
      <c r="L47" s="41">
        <v>161.36666666666667</v>
      </c>
      <c r="M47" s="31">
        <v>151.30000000000001</v>
      </c>
      <c r="N47" s="31">
        <v>143.1</v>
      </c>
      <c r="O47" s="42">
        <v>59767200</v>
      </c>
      <c r="P47" s="43">
        <v>-4.4379209117596269E-2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44434</v>
      </c>
      <c r="E48" s="40">
        <v>489.1</v>
      </c>
      <c r="F48" s="40">
        <v>489.15000000000003</v>
      </c>
      <c r="G48" s="41">
        <v>482.80000000000007</v>
      </c>
      <c r="H48" s="41">
        <v>476.50000000000006</v>
      </c>
      <c r="I48" s="41">
        <v>470.15000000000009</v>
      </c>
      <c r="J48" s="41">
        <v>495.45000000000005</v>
      </c>
      <c r="K48" s="41">
        <v>501.80000000000007</v>
      </c>
      <c r="L48" s="41">
        <v>508.1</v>
      </c>
      <c r="M48" s="31">
        <v>495.5</v>
      </c>
      <c r="N48" s="31">
        <v>482.85</v>
      </c>
      <c r="O48" s="42">
        <v>12030000</v>
      </c>
      <c r="P48" s="43">
        <v>-9.0359168241965979E-2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44434</v>
      </c>
      <c r="E49" s="40">
        <v>881.15</v>
      </c>
      <c r="F49" s="40">
        <v>883.51666666666677</v>
      </c>
      <c r="G49" s="41">
        <v>868.63333333333355</v>
      </c>
      <c r="H49" s="41">
        <v>856.11666666666679</v>
      </c>
      <c r="I49" s="41">
        <v>841.23333333333358</v>
      </c>
      <c r="J49" s="41">
        <v>896.03333333333353</v>
      </c>
      <c r="K49" s="41">
        <v>910.91666666666674</v>
      </c>
      <c r="L49" s="41">
        <v>923.43333333333351</v>
      </c>
      <c r="M49" s="31">
        <v>898.4</v>
      </c>
      <c r="N49" s="31">
        <v>871</v>
      </c>
      <c r="O49" s="42">
        <v>12730900</v>
      </c>
      <c r="P49" s="43">
        <v>7.4206109800910441E-2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44434</v>
      </c>
      <c r="E50" s="40">
        <v>142.15</v>
      </c>
      <c r="F50" s="40">
        <v>142.75</v>
      </c>
      <c r="G50" s="41">
        <v>141.25</v>
      </c>
      <c r="H50" s="41">
        <v>140.35</v>
      </c>
      <c r="I50" s="41">
        <v>138.85</v>
      </c>
      <c r="J50" s="41">
        <v>143.65</v>
      </c>
      <c r="K50" s="41">
        <v>145.15</v>
      </c>
      <c r="L50" s="41">
        <v>146.05000000000001</v>
      </c>
      <c r="M50" s="31">
        <v>144.25</v>
      </c>
      <c r="N50" s="31">
        <v>141.85</v>
      </c>
      <c r="O50" s="42">
        <v>54679800</v>
      </c>
      <c r="P50" s="43">
        <v>-7.133176403452457E-2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44434</v>
      </c>
      <c r="E51" s="40">
        <v>5147.8</v>
      </c>
      <c r="F51" s="40">
        <v>5027.916666666667</v>
      </c>
      <c r="G51" s="41">
        <v>4885.8833333333341</v>
      </c>
      <c r="H51" s="41">
        <v>4623.9666666666672</v>
      </c>
      <c r="I51" s="41">
        <v>4481.9333333333343</v>
      </c>
      <c r="J51" s="41">
        <v>5289.8333333333339</v>
      </c>
      <c r="K51" s="41">
        <v>5431.8666666666668</v>
      </c>
      <c r="L51" s="41">
        <v>5693.7833333333338</v>
      </c>
      <c r="M51" s="31">
        <v>5169.95</v>
      </c>
      <c r="N51" s="31">
        <v>4766</v>
      </c>
      <c r="O51" s="42">
        <v>553400</v>
      </c>
      <c r="P51" s="43">
        <v>-5.2721670660732627E-2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44434</v>
      </c>
      <c r="E52" s="40">
        <v>1711.35</v>
      </c>
      <c r="F52" s="40">
        <v>1737.4833333333333</v>
      </c>
      <c r="G52" s="41">
        <v>1678.0666666666666</v>
      </c>
      <c r="H52" s="41">
        <v>1644.7833333333333</v>
      </c>
      <c r="I52" s="41">
        <v>1585.3666666666666</v>
      </c>
      <c r="J52" s="41">
        <v>1770.7666666666667</v>
      </c>
      <c r="K52" s="41">
        <v>1830.1833333333332</v>
      </c>
      <c r="L52" s="41">
        <v>1863.4666666666667</v>
      </c>
      <c r="M52" s="31">
        <v>1796.9</v>
      </c>
      <c r="N52" s="31">
        <v>1704.2</v>
      </c>
      <c r="O52" s="42">
        <v>1988350</v>
      </c>
      <c r="P52" s="43">
        <v>-5.1585976627712853E-2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44434</v>
      </c>
      <c r="E53" s="40">
        <v>632.6</v>
      </c>
      <c r="F53" s="40">
        <v>636.66666666666663</v>
      </c>
      <c r="G53" s="41">
        <v>626.33333333333326</v>
      </c>
      <c r="H53" s="41">
        <v>620.06666666666661</v>
      </c>
      <c r="I53" s="41">
        <v>609.73333333333323</v>
      </c>
      <c r="J53" s="41">
        <v>642.93333333333328</v>
      </c>
      <c r="K53" s="41">
        <v>653.26666666666654</v>
      </c>
      <c r="L53" s="41">
        <v>659.5333333333333</v>
      </c>
      <c r="M53" s="31">
        <v>647</v>
      </c>
      <c r="N53" s="31">
        <v>630.4</v>
      </c>
      <c r="O53" s="42">
        <v>7260135</v>
      </c>
      <c r="P53" s="43">
        <v>-0.11725579627518054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44434</v>
      </c>
      <c r="E54" s="40">
        <v>867.95</v>
      </c>
      <c r="F54" s="40">
        <v>871.9</v>
      </c>
      <c r="G54" s="41">
        <v>859.84999999999991</v>
      </c>
      <c r="H54" s="41">
        <v>851.74999999999989</v>
      </c>
      <c r="I54" s="41">
        <v>839.69999999999982</v>
      </c>
      <c r="J54" s="41">
        <v>880</v>
      </c>
      <c r="K54" s="41">
        <v>892.05</v>
      </c>
      <c r="L54" s="41">
        <v>900.15000000000009</v>
      </c>
      <c r="M54" s="31">
        <v>883.95</v>
      </c>
      <c r="N54" s="31">
        <v>863.8</v>
      </c>
      <c r="O54" s="42">
        <v>1262500</v>
      </c>
      <c r="P54" s="43">
        <v>4.9751243781094526E-3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44434</v>
      </c>
      <c r="E55" s="40">
        <v>150.55000000000001</v>
      </c>
      <c r="F55" s="40">
        <v>150.71666666666667</v>
      </c>
      <c r="G55" s="41">
        <v>149.58333333333334</v>
      </c>
      <c r="H55" s="41">
        <v>148.61666666666667</v>
      </c>
      <c r="I55" s="41">
        <v>147.48333333333335</v>
      </c>
      <c r="J55" s="41">
        <v>151.68333333333334</v>
      </c>
      <c r="K55" s="41">
        <v>152.81666666666666</v>
      </c>
      <c r="L55" s="41">
        <v>153.78333333333333</v>
      </c>
      <c r="M55" s="31">
        <v>151.85</v>
      </c>
      <c r="N55" s="31">
        <v>149.75</v>
      </c>
      <c r="O55" s="42">
        <v>9135700</v>
      </c>
      <c r="P55" s="43">
        <v>-0.12134764460345855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44434</v>
      </c>
      <c r="E56" s="40">
        <v>836.9</v>
      </c>
      <c r="F56" s="40">
        <v>834.83333333333337</v>
      </c>
      <c r="G56" s="41">
        <v>830.06666666666672</v>
      </c>
      <c r="H56" s="41">
        <v>823.23333333333335</v>
      </c>
      <c r="I56" s="41">
        <v>818.4666666666667</v>
      </c>
      <c r="J56" s="41">
        <v>841.66666666666674</v>
      </c>
      <c r="K56" s="41">
        <v>846.43333333333339</v>
      </c>
      <c r="L56" s="41">
        <v>853.26666666666677</v>
      </c>
      <c r="M56" s="31">
        <v>839.6</v>
      </c>
      <c r="N56" s="31">
        <v>828</v>
      </c>
      <c r="O56" s="42">
        <v>2220600</v>
      </c>
      <c r="P56" s="43">
        <v>-6.5167971710027792E-2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44434</v>
      </c>
      <c r="E57" s="40">
        <v>586.9</v>
      </c>
      <c r="F57" s="40">
        <v>588.93333333333328</v>
      </c>
      <c r="G57" s="41">
        <v>582.96666666666658</v>
      </c>
      <c r="H57" s="41">
        <v>579.0333333333333</v>
      </c>
      <c r="I57" s="41">
        <v>573.06666666666661</v>
      </c>
      <c r="J57" s="41">
        <v>592.86666666666656</v>
      </c>
      <c r="K57" s="41">
        <v>598.83333333333326</v>
      </c>
      <c r="L57" s="41">
        <v>602.76666666666654</v>
      </c>
      <c r="M57" s="31">
        <v>594.9</v>
      </c>
      <c r="N57" s="31">
        <v>585</v>
      </c>
      <c r="O57" s="42">
        <v>8561250</v>
      </c>
      <c r="P57" s="43">
        <v>-4.6100278551532037E-2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44434</v>
      </c>
      <c r="E58" s="40">
        <v>1902.85</v>
      </c>
      <c r="F58" s="40">
        <v>1903.6833333333334</v>
      </c>
      <c r="G58" s="41">
        <v>1889.2166666666667</v>
      </c>
      <c r="H58" s="41">
        <v>1875.5833333333333</v>
      </c>
      <c r="I58" s="41">
        <v>1861.1166666666666</v>
      </c>
      <c r="J58" s="41">
        <v>1917.3166666666668</v>
      </c>
      <c r="K58" s="41">
        <v>1931.7833333333335</v>
      </c>
      <c r="L58" s="41">
        <v>1945.416666666667</v>
      </c>
      <c r="M58" s="31">
        <v>1918.15</v>
      </c>
      <c r="N58" s="31">
        <v>1890.05</v>
      </c>
      <c r="O58" s="42">
        <v>2931500</v>
      </c>
      <c r="P58" s="43">
        <v>-7.6692913385826775E-2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44434</v>
      </c>
      <c r="E59" s="40">
        <v>4846.3500000000004</v>
      </c>
      <c r="F59" s="40">
        <v>4866.1333333333341</v>
      </c>
      <c r="G59" s="41">
        <v>4810.2666666666682</v>
      </c>
      <c r="H59" s="41">
        <v>4774.1833333333343</v>
      </c>
      <c r="I59" s="41">
        <v>4718.3166666666684</v>
      </c>
      <c r="J59" s="41">
        <v>4902.2166666666681</v>
      </c>
      <c r="K59" s="41">
        <v>4958.0833333333348</v>
      </c>
      <c r="L59" s="41">
        <v>4994.1666666666679</v>
      </c>
      <c r="M59" s="31">
        <v>4922</v>
      </c>
      <c r="N59" s="31">
        <v>4830.05</v>
      </c>
      <c r="O59" s="42">
        <v>1930400</v>
      </c>
      <c r="P59" s="43">
        <v>-0.15020250044021835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44434</v>
      </c>
      <c r="E60" s="40">
        <v>340.1</v>
      </c>
      <c r="F60" s="40">
        <v>338.23333333333335</v>
      </c>
      <c r="G60" s="41">
        <v>334.4666666666667</v>
      </c>
      <c r="H60" s="41">
        <v>328.83333333333337</v>
      </c>
      <c r="I60" s="41">
        <v>325.06666666666672</v>
      </c>
      <c r="J60" s="41">
        <v>343.86666666666667</v>
      </c>
      <c r="K60" s="41">
        <v>347.63333333333333</v>
      </c>
      <c r="L60" s="41">
        <v>353.26666666666665</v>
      </c>
      <c r="M60" s="31">
        <v>342</v>
      </c>
      <c r="N60" s="31">
        <v>332.6</v>
      </c>
      <c r="O60" s="42">
        <v>46381500</v>
      </c>
      <c r="P60" s="43">
        <v>-0.15280289330922242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44434</v>
      </c>
      <c r="E61" s="40">
        <v>4690.5</v>
      </c>
      <c r="F61" s="40">
        <v>4715.8</v>
      </c>
      <c r="G61" s="41">
        <v>4656.7000000000007</v>
      </c>
      <c r="H61" s="41">
        <v>4622.9000000000005</v>
      </c>
      <c r="I61" s="41">
        <v>4563.8000000000011</v>
      </c>
      <c r="J61" s="41">
        <v>4749.6000000000004</v>
      </c>
      <c r="K61" s="41">
        <v>4808.7000000000007</v>
      </c>
      <c r="L61" s="41">
        <v>4842.5</v>
      </c>
      <c r="M61" s="31">
        <v>4774.8999999999996</v>
      </c>
      <c r="N61" s="31">
        <v>4682</v>
      </c>
      <c r="O61" s="42">
        <v>3552250</v>
      </c>
      <c r="P61" s="43">
        <v>-2.728050658908095E-2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44434</v>
      </c>
      <c r="E62" s="40">
        <v>2517.75</v>
      </c>
      <c r="F62" s="40">
        <v>2522.5666666666666</v>
      </c>
      <c r="G62" s="41">
        <v>2505.1833333333334</v>
      </c>
      <c r="H62" s="41">
        <v>2492.6166666666668</v>
      </c>
      <c r="I62" s="41">
        <v>2475.2333333333336</v>
      </c>
      <c r="J62" s="41">
        <v>2535.1333333333332</v>
      </c>
      <c r="K62" s="41">
        <v>2552.5166666666664</v>
      </c>
      <c r="L62" s="41">
        <v>2565.083333333333</v>
      </c>
      <c r="M62" s="31">
        <v>2539.9499999999998</v>
      </c>
      <c r="N62" s="31">
        <v>2510</v>
      </c>
      <c r="O62" s="42">
        <v>2385250</v>
      </c>
      <c r="P62" s="43">
        <v>-6.2714894787512035E-2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44434</v>
      </c>
      <c r="E63" s="40">
        <v>1141.55</v>
      </c>
      <c r="F63" s="40">
        <v>1144.8999999999999</v>
      </c>
      <c r="G63" s="41">
        <v>1135.1499999999996</v>
      </c>
      <c r="H63" s="41">
        <v>1128.7499999999998</v>
      </c>
      <c r="I63" s="41">
        <v>1118.9999999999995</v>
      </c>
      <c r="J63" s="41">
        <v>1151.2999999999997</v>
      </c>
      <c r="K63" s="41">
        <v>1161.0500000000002</v>
      </c>
      <c r="L63" s="41">
        <v>1167.4499999999998</v>
      </c>
      <c r="M63" s="31">
        <v>1154.6500000000001</v>
      </c>
      <c r="N63" s="31">
        <v>1138.5</v>
      </c>
      <c r="O63" s="42">
        <v>4702500</v>
      </c>
      <c r="P63" s="43">
        <v>-4.7035220686580476E-2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44434</v>
      </c>
      <c r="E64" s="40">
        <v>174.7</v>
      </c>
      <c r="F64" s="40">
        <v>175.4</v>
      </c>
      <c r="G64" s="41">
        <v>173.75</v>
      </c>
      <c r="H64" s="41">
        <v>172.79999999999998</v>
      </c>
      <c r="I64" s="41">
        <v>171.14999999999998</v>
      </c>
      <c r="J64" s="41">
        <v>176.35000000000002</v>
      </c>
      <c r="K64" s="41">
        <v>178.00000000000006</v>
      </c>
      <c r="L64" s="41">
        <v>178.95000000000005</v>
      </c>
      <c r="M64" s="31">
        <v>177.05</v>
      </c>
      <c r="N64" s="31">
        <v>174.45</v>
      </c>
      <c r="O64" s="42">
        <v>14904000</v>
      </c>
      <c r="P64" s="43">
        <v>-5.4146675805346128E-2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44434</v>
      </c>
      <c r="E65" s="40">
        <v>86.05</v>
      </c>
      <c r="F65" s="40">
        <v>85.966666666666654</v>
      </c>
      <c r="G65" s="41">
        <v>85.333333333333314</v>
      </c>
      <c r="H65" s="41">
        <v>84.61666666666666</v>
      </c>
      <c r="I65" s="41">
        <v>83.98333333333332</v>
      </c>
      <c r="J65" s="41">
        <v>86.683333333333309</v>
      </c>
      <c r="K65" s="41">
        <v>87.316666666666663</v>
      </c>
      <c r="L65" s="41">
        <v>88.033333333333303</v>
      </c>
      <c r="M65" s="31">
        <v>86.6</v>
      </c>
      <c r="N65" s="31">
        <v>85.25</v>
      </c>
      <c r="O65" s="42">
        <v>81430000</v>
      </c>
      <c r="P65" s="43">
        <v>-3.4045077105575326E-2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44434</v>
      </c>
      <c r="E66" s="40">
        <v>138</v>
      </c>
      <c r="F66" s="40">
        <v>138.53333333333333</v>
      </c>
      <c r="G66" s="41">
        <v>137.16666666666666</v>
      </c>
      <c r="H66" s="41">
        <v>136.33333333333331</v>
      </c>
      <c r="I66" s="41">
        <v>134.96666666666664</v>
      </c>
      <c r="J66" s="41">
        <v>139.36666666666667</v>
      </c>
      <c r="K66" s="41">
        <v>140.73333333333335</v>
      </c>
      <c r="L66" s="41">
        <v>141.56666666666669</v>
      </c>
      <c r="M66" s="31">
        <v>139.9</v>
      </c>
      <c r="N66" s="31">
        <v>137.69999999999999</v>
      </c>
      <c r="O66" s="42">
        <v>34007500</v>
      </c>
      <c r="P66" s="43">
        <v>-6.3969106783075894E-2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44434</v>
      </c>
      <c r="E67" s="40">
        <v>592.4</v>
      </c>
      <c r="F67" s="40">
        <v>591.45000000000005</v>
      </c>
      <c r="G67" s="41">
        <v>586.90000000000009</v>
      </c>
      <c r="H67" s="41">
        <v>581.40000000000009</v>
      </c>
      <c r="I67" s="41">
        <v>576.85000000000014</v>
      </c>
      <c r="J67" s="41">
        <v>596.95000000000005</v>
      </c>
      <c r="K67" s="41">
        <v>601.5</v>
      </c>
      <c r="L67" s="41">
        <v>607</v>
      </c>
      <c r="M67" s="31">
        <v>596</v>
      </c>
      <c r="N67" s="31">
        <v>585.95000000000005</v>
      </c>
      <c r="O67" s="42">
        <v>7708450</v>
      </c>
      <c r="P67" s="43">
        <v>-6.941552131056504E-2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44434</v>
      </c>
      <c r="E68" s="40">
        <v>28.05</v>
      </c>
      <c r="F68" s="40">
        <v>27.966666666666669</v>
      </c>
      <c r="G68" s="41">
        <v>27.633333333333336</v>
      </c>
      <c r="H68" s="41">
        <v>27.216666666666669</v>
      </c>
      <c r="I68" s="41">
        <v>26.883333333333336</v>
      </c>
      <c r="J68" s="41">
        <v>28.383333333333336</v>
      </c>
      <c r="K68" s="41">
        <v>28.716666666666665</v>
      </c>
      <c r="L68" s="41">
        <v>29.133333333333336</v>
      </c>
      <c r="M68" s="31">
        <v>28.3</v>
      </c>
      <c r="N68" s="31">
        <v>27.55</v>
      </c>
      <c r="O68" s="42">
        <v>108832500</v>
      </c>
      <c r="P68" s="43">
        <v>-0.18855896661633953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44434</v>
      </c>
      <c r="E69" s="40">
        <v>989.85</v>
      </c>
      <c r="F69" s="40">
        <v>995.36666666666667</v>
      </c>
      <c r="G69" s="41">
        <v>981.88333333333333</v>
      </c>
      <c r="H69" s="41">
        <v>973.91666666666663</v>
      </c>
      <c r="I69" s="41">
        <v>960.43333333333328</v>
      </c>
      <c r="J69" s="41">
        <v>1003.3333333333334</v>
      </c>
      <c r="K69" s="41">
        <v>1016.8166666666667</v>
      </c>
      <c r="L69" s="41">
        <v>1024.7833333333333</v>
      </c>
      <c r="M69" s="31">
        <v>1008.85</v>
      </c>
      <c r="N69" s="31">
        <v>987.4</v>
      </c>
      <c r="O69" s="42">
        <v>3979000</v>
      </c>
      <c r="P69" s="43">
        <v>-8.6547291092745643E-2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44434</v>
      </c>
      <c r="E70" s="40">
        <v>1569.3</v>
      </c>
      <c r="F70" s="40">
        <v>1564.2</v>
      </c>
      <c r="G70" s="41">
        <v>1543.45</v>
      </c>
      <c r="H70" s="41">
        <v>1517.6</v>
      </c>
      <c r="I70" s="41">
        <v>1496.85</v>
      </c>
      <c r="J70" s="41">
        <v>1590.0500000000002</v>
      </c>
      <c r="K70" s="41">
        <v>1610.8000000000002</v>
      </c>
      <c r="L70" s="41">
        <v>1636.6500000000003</v>
      </c>
      <c r="M70" s="31">
        <v>1584.95</v>
      </c>
      <c r="N70" s="31">
        <v>1538.35</v>
      </c>
      <c r="O70" s="42">
        <v>1677650</v>
      </c>
      <c r="P70" s="43">
        <v>-0.14621237181607674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44434</v>
      </c>
      <c r="E71" s="40">
        <v>373</v>
      </c>
      <c r="F71" s="40">
        <v>373.58333333333331</v>
      </c>
      <c r="G71" s="41">
        <v>370.16666666666663</v>
      </c>
      <c r="H71" s="41">
        <v>367.33333333333331</v>
      </c>
      <c r="I71" s="41">
        <v>363.91666666666663</v>
      </c>
      <c r="J71" s="41">
        <v>376.41666666666663</v>
      </c>
      <c r="K71" s="41">
        <v>379.83333333333326</v>
      </c>
      <c r="L71" s="41">
        <v>382.66666666666663</v>
      </c>
      <c r="M71" s="31">
        <v>377</v>
      </c>
      <c r="N71" s="31">
        <v>370.75</v>
      </c>
      <c r="O71" s="42">
        <v>8825700</v>
      </c>
      <c r="P71" s="43">
        <v>-0.27400229504016321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44434</v>
      </c>
      <c r="E72" s="40">
        <v>1543.6</v>
      </c>
      <c r="F72" s="40">
        <v>1539.3333333333333</v>
      </c>
      <c r="G72" s="41">
        <v>1525.5666666666666</v>
      </c>
      <c r="H72" s="41">
        <v>1507.5333333333333</v>
      </c>
      <c r="I72" s="41">
        <v>1493.7666666666667</v>
      </c>
      <c r="J72" s="41">
        <v>1557.3666666666666</v>
      </c>
      <c r="K72" s="41">
        <v>1571.1333333333334</v>
      </c>
      <c r="L72" s="41">
        <v>1589.1666666666665</v>
      </c>
      <c r="M72" s="31">
        <v>1553.1</v>
      </c>
      <c r="N72" s="31">
        <v>1521.3</v>
      </c>
      <c r="O72" s="42">
        <v>9299075</v>
      </c>
      <c r="P72" s="43">
        <v>-0.20028594771241831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44434</v>
      </c>
      <c r="E73" s="40">
        <v>708.95</v>
      </c>
      <c r="F73" s="40">
        <v>710.69999999999993</v>
      </c>
      <c r="G73" s="41">
        <v>704.24999999999989</v>
      </c>
      <c r="H73" s="41">
        <v>699.55</v>
      </c>
      <c r="I73" s="41">
        <v>693.09999999999991</v>
      </c>
      <c r="J73" s="41">
        <v>715.39999999999986</v>
      </c>
      <c r="K73" s="41">
        <v>721.84999999999991</v>
      </c>
      <c r="L73" s="41">
        <v>726.54999999999984</v>
      </c>
      <c r="M73" s="31">
        <v>717.15</v>
      </c>
      <c r="N73" s="31">
        <v>706</v>
      </c>
      <c r="O73" s="42">
        <v>1457500</v>
      </c>
      <c r="P73" s="43">
        <v>-0.12920089619118746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44434</v>
      </c>
      <c r="E74" s="40">
        <v>1182.45</v>
      </c>
      <c r="F74" s="40">
        <v>1176.45</v>
      </c>
      <c r="G74" s="41">
        <v>1166.6500000000001</v>
      </c>
      <c r="H74" s="41">
        <v>1150.8500000000001</v>
      </c>
      <c r="I74" s="41">
        <v>1141.0500000000002</v>
      </c>
      <c r="J74" s="41">
        <v>1192.25</v>
      </c>
      <c r="K74" s="41">
        <v>1202.0499999999997</v>
      </c>
      <c r="L74" s="41">
        <v>1217.8499999999999</v>
      </c>
      <c r="M74" s="31">
        <v>1186.25</v>
      </c>
      <c r="N74" s="31">
        <v>1160.6500000000001</v>
      </c>
      <c r="O74" s="42">
        <v>4243000</v>
      </c>
      <c r="P74" s="43">
        <v>-9.636886380577149E-2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44434</v>
      </c>
      <c r="E75" s="40">
        <v>1009.35</v>
      </c>
      <c r="F75" s="40">
        <v>1004.0833333333334</v>
      </c>
      <c r="G75" s="41">
        <v>997.26666666666677</v>
      </c>
      <c r="H75" s="41">
        <v>985.18333333333339</v>
      </c>
      <c r="I75" s="41">
        <v>978.36666666666679</v>
      </c>
      <c r="J75" s="41">
        <v>1016.1666666666667</v>
      </c>
      <c r="K75" s="41">
        <v>1022.9833333333333</v>
      </c>
      <c r="L75" s="41">
        <v>1035.0666666666666</v>
      </c>
      <c r="M75" s="31">
        <v>1010.9</v>
      </c>
      <c r="N75" s="31">
        <v>992</v>
      </c>
      <c r="O75" s="42">
        <v>15926400</v>
      </c>
      <c r="P75" s="43">
        <v>-1.612972972972973E-2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44434</v>
      </c>
      <c r="E76" s="40">
        <v>2419.9499999999998</v>
      </c>
      <c r="F76" s="40">
        <v>2425.9</v>
      </c>
      <c r="G76" s="41">
        <v>2410.15</v>
      </c>
      <c r="H76" s="41">
        <v>2400.35</v>
      </c>
      <c r="I76" s="41">
        <v>2384.6</v>
      </c>
      <c r="J76" s="41">
        <v>2435.7000000000003</v>
      </c>
      <c r="K76" s="41">
        <v>2451.4500000000003</v>
      </c>
      <c r="L76" s="41">
        <v>2461.2500000000005</v>
      </c>
      <c r="M76" s="31">
        <v>2441.65</v>
      </c>
      <c r="N76" s="31">
        <v>2416.1</v>
      </c>
      <c r="O76" s="42">
        <v>13479900</v>
      </c>
      <c r="P76" s="43">
        <v>-0.10060249404511699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44434</v>
      </c>
      <c r="E77" s="40">
        <v>2831.05</v>
      </c>
      <c r="F77" s="40">
        <v>2835.8333333333335</v>
      </c>
      <c r="G77" s="41">
        <v>2812.666666666667</v>
      </c>
      <c r="H77" s="41">
        <v>2794.2833333333333</v>
      </c>
      <c r="I77" s="41">
        <v>2771.1166666666668</v>
      </c>
      <c r="J77" s="41">
        <v>2854.2166666666672</v>
      </c>
      <c r="K77" s="41">
        <v>2877.3833333333341</v>
      </c>
      <c r="L77" s="41">
        <v>2895.7666666666673</v>
      </c>
      <c r="M77" s="31">
        <v>2859</v>
      </c>
      <c r="N77" s="31">
        <v>2817.45</v>
      </c>
      <c r="O77" s="42">
        <v>919200</v>
      </c>
      <c r="P77" s="43">
        <v>-0.10251903925014645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44434</v>
      </c>
      <c r="E78" s="40">
        <v>1422.15</v>
      </c>
      <c r="F78" s="40">
        <v>1425</v>
      </c>
      <c r="G78" s="41">
        <v>1415.45</v>
      </c>
      <c r="H78" s="41">
        <v>1408.75</v>
      </c>
      <c r="I78" s="41">
        <v>1399.2</v>
      </c>
      <c r="J78" s="41">
        <v>1431.7</v>
      </c>
      <c r="K78" s="41">
        <v>1441.2500000000002</v>
      </c>
      <c r="L78" s="41">
        <v>1447.95</v>
      </c>
      <c r="M78" s="31">
        <v>1434.55</v>
      </c>
      <c r="N78" s="31">
        <v>1418.3</v>
      </c>
      <c r="O78" s="42">
        <v>30061900</v>
      </c>
      <c r="P78" s="43">
        <v>-0.11289641964488591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44434</v>
      </c>
      <c r="E79" s="40">
        <v>663.85</v>
      </c>
      <c r="F79" s="40">
        <v>665.58333333333337</v>
      </c>
      <c r="G79" s="41">
        <v>660.51666666666677</v>
      </c>
      <c r="H79" s="41">
        <v>657.18333333333339</v>
      </c>
      <c r="I79" s="41">
        <v>652.11666666666679</v>
      </c>
      <c r="J79" s="41">
        <v>668.91666666666674</v>
      </c>
      <c r="K79" s="41">
        <v>673.98333333333335</v>
      </c>
      <c r="L79" s="41">
        <v>677.31666666666672</v>
      </c>
      <c r="M79" s="31">
        <v>670.65</v>
      </c>
      <c r="N79" s="31">
        <v>662.25</v>
      </c>
      <c r="O79" s="42">
        <v>20790000</v>
      </c>
      <c r="P79" s="43">
        <v>-4.3134872417982986E-2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44434</v>
      </c>
      <c r="E80" s="40">
        <v>2752.8</v>
      </c>
      <c r="F80" s="40">
        <v>2764.3333333333335</v>
      </c>
      <c r="G80" s="41">
        <v>2738.4666666666672</v>
      </c>
      <c r="H80" s="41">
        <v>2724.1333333333337</v>
      </c>
      <c r="I80" s="41">
        <v>2698.2666666666673</v>
      </c>
      <c r="J80" s="41">
        <v>2778.666666666667</v>
      </c>
      <c r="K80" s="41">
        <v>2804.5333333333328</v>
      </c>
      <c r="L80" s="41">
        <v>2818.8666666666668</v>
      </c>
      <c r="M80" s="31">
        <v>2790.2</v>
      </c>
      <c r="N80" s="31">
        <v>2750</v>
      </c>
      <c r="O80" s="42">
        <v>4415400</v>
      </c>
      <c r="P80" s="43">
        <v>-8.2990654205607473E-2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44434</v>
      </c>
      <c r="E81" s="40">
        <v>455.95</v>
      </c>
      <c r="F81" s="40">
        <v>443.40000000000003</v>
      </c>
      <c r="G81" s="41">
        <v>428.05000000000007</v>
      </c>
      <c r="H81" s="41">
        <v>400.15000000000003</v>
      </c>
      <c r="I81" s="41">
        <v>384.80000000000007</v>
      </c>
      <c r="J81" s="41">
        <v>471.30000000000007</v>
      </c>
      <c r="K81" s="41">
        <v>486.65000000000009</v>
      </c>
      <c r="L81" s="41">
        <v>514.55000000000007</v>
      </c>
      <c r="M81" s="31">
        <v>458.75</v>
      </c>
      <c r="N81" s="31">
        <v>415.5</v>
      </c>
      <c r="O81" s="42">
        <v>38009850</v>
      </c>
      <c r="P81" s="43">
        <v>-0.1438326311201511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44434</v>
      </c>
      <c r="E82" s="40">
        <v>264.64999999999998</v>
      </c>
      <c r="F82" s="40">
        <v>265.46666666666664</v>
      </c>
      <c r="G82" s="41">
        <v>261.68333333333328</v>
      </c>
      <c r="H82" s="41">
        <v>258.71666666666664</v>
      </c>
      <c r="I82" s="41">
        <v>254.93333333333328</v>
      </c>
      <c r="J82" s="41">
        <v>268.43333333333328</v>
      </c>
      <c r="K82" s="41">
        <v>272.2166666666667</v>
      </c>
      <c r="L82" s="41">
        <v>275.18333333333328</v>
      </c>
      <c r="M82" s="31">
        <v>269.25</v>
      </c>
      <c r="N82" s="31">
        <v>262.5</v>
      </c>
      <c r="O82" s="42">
        <v>16607700</v>
      </c>
      <c r="P82" s="43">
        <v>-4.2198691996262847E-2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44434</v>
      </c>
      <c r="E83" s="40">
        <v>2339.6999999999998</v>
      </c>
      <c r="F83" s="40">
        <v>2349.0166666666664</v>
      </c>
      <c r="G83" s="41">
        <v>2323.5333333333328</v>
      </c>
      <c r="H83" s="41">
        <v>2307.3666666666663</v>
      </c>
      <c r="I83" s="41">
        <v>2281.8833333333328</v>
      </c>
      <c r="J83" s="41">
        <v>2365.1833333333329</v>
      </c>
      <c r="K83" s="41">
        <v>2390.6666666666665</v>
      </c>
      <c r="L83" s="41">
        <v>2406.833333333333</v>
      </c>
      <c r="M83" s="31">
        <v>2374.5</v>
      </c>
      <c r="N83" s="31">
        <v>2332.85</v>
      </c>
      <c r="O83" s="42">
        <v>7180800</v>
      </c>
      <c r="P83" s="43">
        <v>5.967891064974363E-3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44434</v>
      </c>
      <c r="E84" s="40">
        <v>279</v>
      </c>
      <c r="F84" s="40">
        <v>278.3</v>
      </c>
      <c r="G84" s="41">
        <v>271.40000000000003</v>
      </c>
      <c r="H84" s="41">
        <v>263.8</v>
      </c>
      <c r="I84" s="41">
        <v>256.90000000000003</v>
      </c>
      <c r="J84" s="41">
        <v>285.90000000000003</v>
      </c>
      <c r="K84" s="41">
        <v>292.8</v>
      </c>
      <c r="L84" s="41">
        <v>300.40000000000003</v>
      </c>
      <c r="M84" s="31">
        <v>285.2</v>
      </c>
      <c r="N84" s="31">
        <v>270.7</v>
      </c>
      <c r="O84" s="42">
        <v>36390900</v>
      </c>
      <c r="P84" s="43">
        <v>-1.1868686868686869E-2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44434</v>
      </c>
      <c r="E85" s="40">
        <v>690.3</v>
      </c>
      <c r="F85" s="40">
        <v>689.25</v>
      </c>
      <c r="G85" s="41">
        <v>685.55</v>
      </c>
      <c r="H85" s="41">
        <v>680.8</v>
      </c>
      <c r="I85" s="41">
        <v>677.09999999999991</v>
      </c>
      <c r="J85" s="41">
        <v>694</v>
      </c>
      <c r="K85" s="41">
        <v>697.7</v>
      </c>
      <c r="L85" s="41">
        <v>702.45</v>
      </c>
      <c r="M85" s="31">
        <v>692.95</v>
      </c>
      <c r="N85" s="31">
        <v>684.5</v>
      </c>
      <c r="O85" s="42">
        <v>65540750</v>
      </c>
      <c r="P85" s="43">
        <v>-7.6937973237281895E-2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44434</v>
      </c>
      <c r="E86" s="40">
        <v>1498.85</v>
      </c>
      <c r="F86" s="40">
        <v>1497.6666666666667</v>
      </c>
      <c r="G86" s="41">
        <v>1487.3333333333335</v>
      </c>
      <c r="H86" s="41">
        <v>1475.8166666666668</v>
      </c>
      <c r="I86" s="41">
        <v>1465.4833333333336</v>
      </c>
      <c r="J86" s="41">
        <v>1509.1833333333334</v>
      </c>
      <c r="K86" s="41">
        <v>1519.5166666666669</v>
      </c>
      <c r="L86" s="41">
        <v>1531.0333333333333</v>
      </c>
      <c r="M86" s="31">
        <v>1508</v>
      </c>
      <c r="N86" s="31">
        <v>1486.15</v>
      </c>
      <c r="O86" s="42">
        <v>1297950</v>
      </c>
      <c r="P86" s="43">
        <v>-0.15119510839355196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44434</v>
      </c>
      <c r="E87" s="40">
        <v>638.95000000000005</v>
      </c>
      <c r="F87" s="40">
        <v>645.88333333333333</v>
      </c>
      <c r="G87" s="41">
        <v>629.66666666666663</v>
      </c>
      <c r="H87" s="41">
        <v>620.38333333333333</v>
      </c>
      <c r="I87" s="41">
        <v>604.16666666666663</v>
      </c>
      <c r="J87" s="41">
        <v>655.16666666666663</v>
      </c>
      <c r="K87" s="41">
        <v>671.38333333333333</v>
      </c>
      <c r="L87" s="41">
        <v>680.66666666666663</v>
      </c>
      <c r="M87" s="31">
        <v>662.1</v>
      </c>
      <c r="N87" s="31">
        <v>636.6</v>
      </c>
      <c r="O87" s="42">
        <v>5770500</v>
      </c>
      <c r="P87" s="43">
        <v>-0.12983487898665461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44434</v>
      </c>
      <c r="E88" s="40">
        <v>8.25</v>
      </c>
      <c r="F88" s="40">
        <v>8.3333333333333339</v>
      </c>
      <c r="G88" s="41">
        <v>8.1166666666666671</v>
      </c>
      <c r="H88" s="41">
        <v>7.9833333333333325</v>
      </c>
      <c r="I88" s="41">
        <v>7.7666666666666657</v>
      </c>
      <c r="J88" s="41">
        <v>8.4666666666666686</v>
      </c>
      <c r="K88" s="41">
        <v>8.6833333333333336</v>
      </c>
      <c r="L88" s="41">
        <v>8.81666666666667</v>
      </c>
      <c r="M88" s="31">
        <v>8.5500000000000007</v>
      </c>
      <c r="N88" s="31">
        <v>8.1999999999999993</v>
      </c>
      <c r="O88" s="42">
        <v>381920000</v>
      </c>
      <c r="P88" s="43">
        <v>-0.33560642961519727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44434</v>
      </c>
      <c r="E89" s="40">
        <v>52.1</v>
      </c>
      <c r="F89" s="40">
        <v>51.583333333333336</v>
      </c>
      <c r="G89" s="41">
        <v>50.81666666666667</v>
      </c>
      <c r="H89" s="41">
        <v>49.533333333333331</v>
      </c>
      <c r="I89" s="41">
        <v>48.766666666666666</v>
      </c>
      <c r="J89" s="41">
        <v>52.866666666666674</v>
      </c>
      <c r="K89" s="41">
        <v>53.63333333333334</v>
      </c>
      <c r="L89" s="41">
        <v>54.916666666666679</v>
      </c>
      <c r="M89" s="31">
        <v>52.35</v>
      </c>
      <c r="N89" s="31">
        <v>50.3</v>
      </c>
      <c r="O89" s="42">
        <v>175997000</v>
      </c>
      <c r="P89" s="43">
        <v>-0.11502818381580204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44434</v>
      </c>
      <c r="E90" s="40">
        <v>547.85</v>
      </c>
      <c r="F90" s="40">
        <v>552.41666666666663</v>
      </c>
      <c r="G90" s="41">
        <v>541.43333333333328</v>
      </c>
      <c r="H90" s="41">
        <v>535.01666666666665</v>
      </c>
      <c r="I90" s="41">
        <v>524.0333333333333</v>
      </c>
      <c r="J90" s="41">
        <v>558.83333333333326</v>
      </c>
      <c r="K90" s="41">
        <v>569.81666666666661</v>
      </c>
      <c r="L90" s="41">
        <v>576.23333333333323</v>
      </c>
      <c r="M90" s="31">
        <v>563.4</v>
      </c>
      <c r="N90" s="31">
        <v>546</v>
      </c>
      <c r="O90" s="42">
        <v>8100125</v>
      </c>
      <c r="P90" s="43">
        <v>-0.28671752028090569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44434</v>
      </c>
      <c r="E91" s="40">
        <v>148.35</v>
      </c>
      <c r="F91" s="40">
        <v>148.08333333333334</v>
      </c>
      <c r="G91" s="41">
        <v>147.16666666666669</v>
      </c>
      <c r="H91" s="41">
        <v>145.98333333333335</v>
      </c>
      <c r="I91" s="41">
        <v>145.06666666666669</v>
      </c>
      <c r="J91" s="41">
        <v>149.26666666666668</v>
      </c>
      <c r="K91" s="41">
        <v>150.18333333333337</v>
      </c>
      <c r="L91" s="41">
        <v>151.36666666666667</v>
      </c>
      <c r="M91" s="31">
        <v>149</v>
      </c>
      <c r="N91" s="31">
        <v>146.9</v>
      </c>
      <c r="O91" s="42">
        <v>6201000</v>
      </c>
      <c r="P91" s="43">
        <v>-0.10472972972972973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44434</v>
      </c>
      <c r="E92" s="40">
        <v>1653.55</v>
      </c>
      <c r="F92" s="40">
        <v>1654.7166666666665</v>
      </c>
      <c r="G92" s="41">
        <v>1634.4333333333329</v>
      </c>
      <c r="H92" s="41">
        <v>1615.3166666666664</v>
      </c>
      <c r="I92" s="41">
        <v>1595.0333333333328</v>
      </c>
      <c r="J92" s="41">
        <v>1673.833333333333</v>
      </c>
      <c r="K92" s="41">
        <v>1694.1166666666663</v>
      </c>
      <c r="L92" s="41">
        <v>1713.2333333333331</v>
      </c>
      <c r="M92" s="31">
        <v>1675</v>
      </c>
      <c r="N92" s="31">
        <v>1635.6</v>
      </c>
      <c r="O92" s="42">
        <v>2795500</v>
      </c>
      <c r="P92" s="43">
        <v>-0.10672631410768493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44434</v>
      </c>
      <c r="E93" s="40">
        <v>989.1</v>
      </c>
      <c r="F93" s="40">
        <v>991.80000000000007</v>
      </c>
      <c r="G93" s="41">
        <v>981.20000000000016</v>
      </c>
      <c r="H93" s="41">
        <v>973.30000000000007</v>
      </c>
      <c r="I93" s="41">
        <v>962.70000000000016</v>
      </c>
      <c r="J93" s="41">
        <v>999.70000000000016</v>
      </c>
      <c r="K93" s="41">
        <v>1010.3000000000001</v>
      </c>
      <c r="L93" s="41">
        <v>1018.2000000000002</v>
      </c>
      <c r="M93" s="31">
        <v>1002.4</v>
      </c>
      <c r="N93" s="31">
        <v>983.9</v>
      </c>
      <c r="O93" s="42">
        <v>15504300</v>
      </c>
      <c r="P93" s="43">
        <v>-6.2527209403569872E-2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44434</v>
      </c>
      <c r="E94" s="40">
        <v>222.35</v>
      </c>
      <c r="F94" s="40">
        <v>225.88333333333333</v>
      </c>
      <c r="G94" s="41">
        <v>217.91666666666666</v>
      </c>
      <c r="H94" s="41">
        <v>213.48333333333332</v>
      </c>
      <c r="I94" s="41">
        <v>205.51666666666665</v>
      </c>
      <c r="J94" s="41">
        <v>230.31666666666666</v>
      </c>
      <c r="K94" s="41">
        <v>238.28333333333336</v>
      </c>
      <c r="L94" s="41">
        <v>242.71666666666667</v>
      </c>
      <c r="M94" s="31">
        <v>233.85</v>
      </c>
      <c r="N94" s="31">
        <v>221.45</v>
      </c>
      <c r="O94" s="42">
        <v>15495200</v>
      </c>
      <c r="P94" s="43">
        <v>-0.23149562560755452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44434</v>
      </c>
      <c r="E95" s="40">
        <v>1621</v>
      </c>
      <c r="F95" s="40">
        <v>1617.8166666666668</v>
      </c>
      <c r="G95" s="41">
        <v>1612.8333333333337</v>
      </c>
      <c r="H95" s="41">
        <v>1604.666666666667</v>
      </c>
      <c r="I95" s="41">
        <v>1599.6833333333338</v>
      </c>
      <c r="J95" s="41">
        <v>1625.9833333333336</v>
      </c>
      <c r="K95" s="41">
        <v>1630.9666666666667</v>
      </c>
      <c r="L95" s="41">
        <v>1639.1333333333334</v>
      </c>
      <c r="M95" s="31">
        <v>1622.8</v>
      </c>
      <c r="N95" s="31">
        <v>1609.65</v>
      </c>
      <c r="O95" s="42">
        <v>26255400</v>
      </c>
      <c r="P95" s="43">
        <v>-5.5921123600353825E-2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44434</v>
      </c>
      <c r="E96" s="40">
        <v>102.75</v>
      </c>
      <c r="F96" s="40">
        <v>102.75</v>
      </c>
      <c r="G96" s="41">
        <v>102</v>
      </c>
      <c r="H96" s="41">
        <v>101.25</v>
      </c>
      <c r="I96" s="41">
        <v>100.5</v>
      </c>
      <c r="J96" s="41">
        <v>103.5</v>
      </c>
      <c r="K96" s="41">
        <v>104.25</v>
      </c>
      <c r="L96" s="41">
        <v>105</v>
      </c>
      <c r="M96" s="31">
        <v>103.5</v>
      </c>
      <c r="N96" s="31">
        <v>102</v>
      </c>
      <c r="O96" s="42">
        <v>61184500</v>
      </c>
      <c r="P96" s="43">
        <v>-3.7131751227495909E-2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44434</v>
      </c>
      <c r="E97" s="40">
        <v>2328.75</v>
      </c>
      <c r="F97" s="40">
        <v>2324.4333333333334</v>
      </c>
      <c r="G97" s="41">
        <v>2299.3666666666668</v>
      </c>
      <c r="H97" s="41">
        <v>2269.9833333333336</v>
      </c>
      <c r="I97" s="41">
        <v>2244.916666666667</v>
      </c>
      <c r="J97" s="41">
        <v>2353.8166666666666</v>
      </c>
      <c r="K97" s="41">
        <v>2378.8833333333332</v>
      </c>
      <c r="L97" s="41">
        <v>2408.2666666666664</v>
      </c>
      <c r="M97" s="31">
        <v>2349.5</v>
      </c>
      <c r="N97" s="31">
        <v>2295.0500000000002</v>
      </c>
      <c r="O97" s="42">
        <v>1832025</v>
      </c>
      <c r="P97" s="43">
        <v>-8.0424143556280581E-2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44434</v>
      </c>
      <c r="E98" s="40">
        <v>206.8</v>
      </c>
      <c r="F98" s="40">
        <v>207.98333333333335</v>
      </c>
      <c r="G98" s="41">
        <v>205.31666666666669</v>
      </c>
      <c r="H98" s="41">
        <v>203.83333333333334</v>
      </c>
      <c r="I98" s="41">
        <v>201.16666666666669</v>
      </c>
      <c r="J98" s="41">
        <v>209.4666666666667</v>
      </c>
      <c r="K98" s="41">
        <v>212.13333333333333</v>
      </c>
      <c r="L98" s="41">
        <v>213.6166666666667</v>
      </c>
      <c r="M98" s="31">
        <v>210.65</v>
      </c>
      <c r="N98" s="31">
        <v>206.5</v>
      </c>
      <c r="O98" s="42">
        <v>153792000</v>
      </c>
      <c r="P98" s="43">
        <v>-5.3807947019867547E-3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44434</v>
      </c>
      <c r="E99" s="40">
        <v>438</v>
      </c>
      <c r="F99" s="40">
        <v>435.7</v>
      </c>
      <c r="G99" s="41">
        <v>423.04999999999995</v>
      </c>
      <c r="H99" s="41">
        <v>408.09999999999997</v>
      </c>
      <c r="I99" s="41">
        <v>395.44999999999993</v>
      </c>
      <c r="J99" s="41">
        <v>450.65</v>
      </c>
      <c r="K99" s="41">
        <v>463.29999999999995</v>
      </c>
      <c r="L99" s="41">
        <v>478.25</v>
      </c>
      <c r="M99" s="31">
        <v>448.35</v>
      </c>
      <c r="N99" s="31">
        <v>420.75</v>
      </c>
      <c r="O99" s="42">
        <v>39062500</v>
      </c>
      <c r="P99" s="43">
        <v>-5.5891238670694864E-2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44434</v>
      </c>
      <c r="E100" s="40">
        <v>751.05</v>
      </c>
      <c r="F100" s="40">
        <v>746.31666666666661</v>
      </c>
      <c r="G100" s="41">
        <v>730.73333333333323</v>
      </c>
      <c r="H100" s="41">
        <v>710.41666666666663</v>
      </c>
      <c r="I100" s="41">
        <v>694.83333333333326</v>
      </c>
      <c r="J100" s="41">
        <v>766.63333333333321</v>
      </c>
      <c r="K100" s="41">
        <v>782.2166666666667</v>
      </c>
      <c r="L100" s="41">
        <v>802.53333333333319</v>
      </c>
      <c r="M100" s="31">
        <v>761.9</v>
      </c>
      <c r="N100" s="31">
        <v>726</v>
      </c>
      <c r="O100" s="42">
        <v>44203050</v>
      </c>
      <c r="P100" s="43">
        <v>2.5720322116415078E-3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44434</v>
      </c>
      <c r="E101" s="40">
        <v>3722.65</v>
      </c>
      <c r="F101" s="40">
        <v>3703.4666666666672</v>
      </c>
      <c r="G101" s="41">
        <v>3668.1333333333341</v>
      </c>
      <c r="H101" s="41">
        <v>3613.6166666666668</v>
      </c>
      <c r="I101" s="41">
        <v>3578.2833333333338</v>
      </c>
      <c r="J101" s="41">
        <v>3757.9833333333345</v>
      </c>
      <c r="K101" s="41">
        <v>3793.3166666666675</v>
      </c>
      <c r="L101" s="41">
        <v>3847.8333333333348</v>
      </c>
      <c r="M101" s="31">
        <v>3738.8</v>
      </c>
      <c r="N101" s="31">
        <v>3648.95</v>
      </c>
      <c r="O101" s="42">
        <v>1544250</v>
      </c>
      <c r="P101" s="43">
        <v>-0.1422024718789057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44434</v>
      </c>
      <c r="E102" s="40">
        <v>1643.75</v>
      </c>
      <c r="F102" s="40">
        <v>1649.6166666666668</v>
      </c>
      <c r="G102" s="41">
        <v>1631.3333333333335</v>
      </c>
      <c r="H102" s="41">
        <v>1618.9166666666667</v>
      </c>
      <c r="I102" s="41">
        <v>1600.6333333333334</v>
      </c>
      <c r="J102" s="41">
        <v>1662.0333333333335</v>
      </c>
      <c r="K102" s="41">
        <v>1680.3166666666668</v>
      </c>
      <c r="L102" s="41">
        <v>1692.7333333333336</v>
      </c>
      <c r="M102" s="31">
        <v>1667.9</v>
      </c>
      <c r="N102" s="31">
        <v>1637.2</v>
      </c>
      <c r="O102" s="42">
        <v>17978800</v>
      </c>
      <c r="P102" s="43">
        <v>-1.7616331169540794E-2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44434</v>
      </c>
      <c r="E103" s="40">
        <v>86.6</v>
      </c>
      <c r="F103" s="40">
        <v>86.533333333333346</v>
      </c>
      <c r="G103" s="41">
        <v>85.716666666666697</v>
      </c>
      <c r="H103" s="41">
        <v>84.833333333333357</v>
      </c>
      <c r="I103" s="41">
        <v>84.016666666666708</v>
      </c>
      <c r="J103" s="41">
        <v>87.416666666666686</v>
      </c>
      <c r="K103" s="41">
        <v>88.23333333333332</v>
      </c>
      <c r="L103" s="41">
        <v>89.116666666666674</v>
      </c>
      <c r="M103" s="31">
        <v>87.35</v>
      </c>
      <c r="N103" s="31">
        <v>85.65</v>
      </c>
      <c r="O103" s="42">
        <v>67956260</v>
      </c>
      <c r="P103" s="43">
        <v>-5.8481701285855586E-2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44434</v>
      </c>
      <c r="E104" s="40">
        <v>3700.1</v>
      </c>
      <c r="F104" s="40">
        <v>3668.6166666666668</v>
      </c>
      <c r="G104" s="41">
        <v>3619.6333333333337</v>
      </c>
      <c r="H104" s="41">
        <v>3539.166666666667</v>
      </c>
      <c r="I104" s="41">
        <v>3490.1833333333338</v>
      </c>
      <c r="J104" s="41">
        <v>3749.0833333333335</v>
      </c>
      <c r="K104" s="41">
        <v>3798.0666666666671</v>
      </c>
      <c r="L104" s="41">
        <v>3878.5333333333333</v>
      </c>
      <c r="M104" s="31">
        <v>3717.6</v>
      </c>
      <c r="N104" s="31">
        <v>3588.15</v>
      </c>
      <c r="O104" s="42">
        <v>406500</v>
      </c>
      <c r="P104" s="43">
        <v>-0.23661971830985915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44434</v>
      </c>
      <c r="E105" s="40">
        <v>416.3</v>
      </c>
      <c r="F105" s="40">
        <v>422.81666666666666</v>
      </c>
      <c r="G105" s="41">
        <v>407.58333333333331</v>
      </c>
      <c r="H105" s="41">
        <v>398.86666666666667</v>
      </c>
      <c r="I105" s="41">
        <v>383.63333333333333</v>
      </c>
      <c r="J105" s="41">
        <v>431.5333333333333</v>
      </c>
      <c r="K105" s="41">
        <v>446.76666666666665</v>
      </c>
      <c r="L105" s="41">
        <v>455.48333333333329</v>
      </c>
      <c r="M105" s="31">
        <v>438.05</v>
      </c>
      <c r="N105" s="31">
        <v>414.1</v>
      </c>
      <c r="O105" s="42">
        <v>15602000</v>
      </c>
      <c r="P105" s="43">
        <v>-1.3281052365292183E-2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44434</v>
      </c>
      <c r="E106" s="40">
        <v>1601.25</v>
      </c>
      <c r="F106" s="40">
        <v>1601.6000000000001</v>
      </c>
      <c r="G106" s="41">
        <v>1590.6500000000003</v>
      </c>
      <c r="H106" s="41">
        <v>1580.0500000000002</v>
      </c>
      <c r="I106" s="41">
        <v>1569.1000000000004</v>
      </c>
      <c r="J106" s="41">
        <v>1612.2000000000003</v>
      </c>
      <c r="K106" s="41">
        <v>1623.15</v>
      </c>
      <c r="L106" s="41">
        <v>1633.7500000000002</v>
      </c>
      <c r="M106" s="31">
        <v>1612.55</v>
      </c>
      <c r="N106" s="31">
        <v>1591</v>
      </c>
      <c r="O106" s="42">
        <v>11981850</v>
      </c>
      <c r="P106" s="43">
        <v>-2.9029402171380645E-2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44434</v>
      </c>
      <c r="E107" s="40">
        <v>4646</v>
      </c>
      <c r="F107" s="40">
        <v>4561.0333333333338</v>
      </c>
      <c r="G107" s="41">
        <v>4459.5666666666675</v>
      </c>
      <c r="H107" s="41">
        <v>4273.1333333333341</v>
      </c>
      <c r="I107" s="41">
        <v>4171.6666666666679</v>
      </c>
      <c r="J107" s="41">
        <v>4747.4666666666672</v>
      </c>
      <c r="K107" s="41">
        <v>4848.9333333333325</v>
      </c>
      <c r="L107" s="41">
        <v>5035.3666666666668</v>
      </c>
      <c r="M107" s="31">
        <v>4662.5</v>
      </c>
      <c r="N107" s="31">
        <v>4374.6000000000004</v>
      </c>
      <c r="O107" s="42">
        <v>740550</v>
      </c>
      <c r="P107" s="43">
        <v>0.23548548548548548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44434</v>
      </c>
      <c r="E108" s="40">
        <v>3692.8</v>
      </c>
      <c r="F108" s="40">
        <v>3664.9333333333338</v>
      </c>
      <c r="G108" s="41">
        <v>3527.2166666666676</v>
      </c>
      <c r="H108" s="41">
        <v>3361.6333333333337</v>
      </c>
      <c r="I108" s="41">
        <v>3223.9166666666674</v>
      </c>
      <c r="J108" s="41">
        <v>3830.5166666666678</v>
      </c>
      <c r="K108" s="41">
        <v>3968.233333333334</v>
      </c>
      <c r="L108" s="41">
        <v>4133.8166666666675</v>
      </c>
      <c r="M108" s="31">
        <v>3802.65</v>
      </c>
      <c r="N108" s="31">
        <v>3499.35</v>
      </c>
      <c r="O108" s="42">
        <v>456200</v>
      </c>
      <c r="P108" s="43">
        <v>-0.32254232254232257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44434</v>
      </c>
      <c r="E109" s="40">
        <v>1089.1500000000001</v>
      </c>
      <c r="F109" s="40">
        <v>1093.6833333333334</v>
      </c>
      <c r="G109" s="41">
        <v>1074.3666666666668</v>
      </c>
      <c r="H109" s="41">
        <v>1059.5833333333335</v>
      </c>
      <c r="I109" s="41">
        <v>1040.2666666666669</v>
      </c>
      <c r="J109" s="41">
        <v>1108.4666666666667</v>
      </c>
      <c r="K109" s="41">
        <v>1127.7833333333333</v>
      </c>
      <c r="L109" s="41">
        <v>1142.5666666666666</v>
      </c>
      <c r="M109" s="31">
        <v>1113</v>
      </c>
      <c r="N109" s="31">
        <v>1078.9000000000001</v>
      </c>
      <c r="O109" s="42">
        <v>7036300</v>
      </c>
      <c r="P109" s="43">
        <v>2.615594396925747E-2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44434</v>
      </c>
      <c r="E110" s="40">
        <v>732.55</v>
      </c>
      <c r="F110" s="40">
        <v>733.5333333333333</v>
      </c>
      <c r="G110" s="41">
        <v>726.61666666666656</v>
      </c>
      <c r="H110" s="41">
        <v>720.68333333333328</v>
      </c>
      <c r="I110" s="41">
        <v>713.76666666666654</v>
      </c>
      <c r="J110" s="41">
        <v>739.46666666666658</v>
      </c>
      <c r="K110" s="41">
        <v>746.38333333333333</v>
      </c>
      <c r="L110" s="41">
        <v>752.31666666666661</v>
      </c>
      <c r="M110" s="31">
        <v>740.45</v>
      </c>
      <c r="N110" s="31">
        <v>727.6</v>
      </c>
      <c r="O110" s="42">
        <v>10803100</v>
      </c>
      <c r="P110" s="43">
        <v>-3.4109400425585176E-2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44434</v>
      </c>
      <c r="E111" s="40">
        <v>148.94999999999999</v>
      </c>
      <c r="F111" s="40">
        <v>147.26666666666665</v>
      </c>
      <c r="G111" s="41">
        <v>145.2833333333333</v>
      </c>
      <c r="H111" s="41">
        <v>141.61666666666665</v>
      </c>
      <c r="I111" s="41">
        <v>139.6333333333333</v>
      </c>
      <c r="J111" s="41">
        <v>150.93333333333331</v>
      </c>
      <c r="K111" s="41">
        <v>152.91666666666666</v>
      </c>
      <c r="L111" s="41">
        <v>156.58333333333331</v>
      </c>
      <c r="M111" s="31">
        <v>149.25</v>
      </c>
      <c r="N111" s="31">
        <v>143.6</v>
      </c>
      <c r="O111" s="42">
        <v>43460000</v>
      </c>
      <c r="P111" s="43">
        <v>-0.11716909076135533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44434</v>
      </c>
      <c r="E112" s="40">
        <v>209.1</v>
      </c>
      <c r="F112" s="40">
        <v>208.96666666666667</v>
      </c>
      <c r="G112" s="41">
        <v>206.83333333333334</v>
      </c>
      <c r="H112" s="41">
        <v>204.56666666666666</v>
      </c>
      <c r="I112" s="41">
        <v>202.43333333333334</v>
      </c>
      <c r="J112" s="41">
        <v>211.23333333333335</v>
      </c>
      <c r="K112" s="41">
        <v>213.36666666666667</v>
      </c>
      <c r="L112" s="41">
        <v>215.63333333333335</v>
      </c>
      <c r="M112" s="31">
        <v>211.1</v>
      </c>
      <c r="N112" s="31">
        <v>206.7</v>
      </c>
      <c r="O112" s="42">
        <v>15588000</v>
      </c>
      <c r="P112" s="43">
        <v>-0.22262118491921004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44434</v>
      </c>
      <c r="E113" s="40">
        <v>529.5</v>
      </c>
      <c r="F113" s="40">
        <v>531.15</v>
      </c>
      <c r="G113" s="41">
        <v>526.9</v>
      </c>
      <c r="H113" s="41">
        <v>524.29999999999995</v>
      </c>
      <c r="I113" s="41">
        <v>520.04999999999995</v>
      </c>
      <c r="J113" s="41">
        <v>533.75</v>
      </c>
      <c r="K113" s="41">
        <v>538</v>
      </c>
      <c r="L113" s="41">
        <v>540.6</v>
      </c>
      <c r="M113" s="31">
        <v>535.4</v>
      </c>
      <c r="N113" s="31">
        <v>528.54999999999995</v>
      </c>
      <c r="O113" s="42">
        <v>6512000</v>
      </c>
      <c r="P113" s="43">
        <v>-5.1005537744097933E-2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44434</v>
      </c>
      <c r="E114" s="40">
        <v>6975.05</v>
      </c>
      <c r="F114" s="40">
        <v>7004.3833333333341</v>
      </c>
      <c r="G114" s="41">
        <v>6893.6666666666679</v>
      </c>
      <c r="H114" s="41">
        <v>6812.2833333333338</v>
      </c>
      <c r="I114" s="41">
        <v>6701.5666666666675</v>
      </c>
      <c r="J114" s="41">
        <v>7085.7666666666682</v>
      </c>
      <c r="K114" s="41">
        <v>7196.4833333333336</v>
      </c>
      <c r="L114" s="41">
        <v>7277.8666666666686</v>
      </c>
      <c r="M114" s="31">
        <v>7115.1</v>
      </c>
      <c r="N114" s="31">
        <v>6923</v>
      </c>
      <c r="O114" s="42">
        <v>2609000</v>
      </c>
      <c r="P114" s="43">
        <v>-2.5874621961692119E-2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44434</v>
      </c>
      <c r="E115" s="40">
        <v>639.79999999999995</v>
      </c>
      <c r="F115" s="40">
        <v>639.5</v>
      </c>
      <c r="G115" s="41">
        <v>635.29999999999995</v>
      </c>
      <c r="H115" s="41">
        <v>630.79999999999995</v>
      </c>
      <c r="I115" s="41">
        <v>626.59999999999991</v>
      </c>
      <c r="J115" s="41">
        <v>644</v>
      </c>
      <c r="K115" s="41">
        <v>648.20000000000005</v>
      </c>
      <c r="L115" s="41">
        <v>652.70000000000005</v>
      </c>
      <c r="M115" s="31">
        <v>643.70000000000005</v>
      </c>
      <c r="N115" s="31">
        <v>635</v>
      </c>
      <c r="O115" s="42">
        <v>13248750</v>
      </c>
      <c r="P115" s="43">
        <v>-3.0904269909481575E-2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44434</v>
      </c>
      <c r="E116" s="40">
        <v>3083.05</v>
      </c>
      <c r="F116" s="40">
        <v>3054.3833333333332</v>
      </c>
      <c r="G116" s="41">
        <v>2988.7666666666664</v>
      </c>
      <c r="H116" s="41">
        <v>2894.4833333333331</v>
      </c>
      <c r="I116" s="41">
        <v>2828.8666666666663</v>
      </c>
      <c r="J116" s="41">
        <v>3148.6666666666665</v>
      </c>
      <c r="K116" s="41">
        <v>3214.2833333333333</v>
      </c>
      <c r="L116" s="41">
        <v>3308.5666666666666</v>
      </c>
      <c r="M116" s="31">
        <v>3120</v>
      </c>
      <c r="N116" s="31">
        <v>2960.1</v>
      </c>
      <c r="O116" s="42">
        <v>279200</v>
      </c>
      <c r="P116" s="43">
        <v>-1.0630758327427357E-2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44434</v>
      </c>
      <c r="E117" s="40">
        <v>1117.25</v>
      </c>
      <c r="F117" s="40">
        <v>1126.4833333333333</v>
      </c>
      <c r="G117" s="41">
        <v>1104.2666666666667</v>
      </c>
      <c r="H117" s="41">
        <v>1091.2833333333333</v>
      </c>
      <c r="I117" s="41">
        <v>1069.0666666666666</v>
      </c>
      <c r="J117" s="41">
        <v>1139.4666666666667</v>
      </c>
      <c r="K117" s="41">
        <v>1161.6833333333334</v>
      </c>
      <c r="L117" s="41">
        <v>1174.6666666666667</v>
      </c>
      <c r="M117" s="31">
        <v>1148.7</v>
      </c>
      <c r="N117" s="31">
        <v>1113.5</v>
      </c>
      <c r="O117" s="42">
        <v>2462850</v>
      </c>
      <c r="P117" s="43">
        <v>-5.2039029271953967E-2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44434</v>
      </c>
      <c r="E118" s="40">
        <v>1111.3</v>
      </c>
      <c r="F118" s="40">
        <v>1134.8833333333334</v>
      </c>
      <c r="G118" s="41">
        <v>1082.7666666666669</v>
      </c>
      <c r="H118" s="41">
        <v>1054.2333333333333</v>
      </c>
      <c r="I118" s="41">
        <v>1002.1166666666668</v>
      </c>
      <c r="J118" s="41">
        <v>1163.416666666667</v>
      </c>
      <c r="K118" s="41">
        <v>1215.5333333333333</v>
      </c>
      <c r="L118" s="41">
        <v>1244.0666666666671</v>
      </c>
      <c r="M118" s="31">
        <v>1187</v>
      </c>
      <c r="N118" s="31">
        <v>1106.3499999999999</v>
      </c>
      <c r="O118" s="42">
        <v>2405400</v>
      </c>
      <c r="P118" s="43">
        <v>0.16472980825101685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44434</v>
      </c>
      <c r="E119" s="40">
        <v>2806.85</v>
      </c>
      <c r="F119" s="40">
        <v>2789.9500000000003</v>
      </c>
      <c r="G119" s="41">
        <v>2754.9000000000005</v>
      </c>
      <c r="H119" s="41">
        <v>2702.9500000000003</v>
      </c>
      <c r="I119" s="41">
        <v>2667.9000000000005</v>
      </c>
      <c r="J119" s="41">
        <v>2841.9000000000005</v>
      </c>
      <c r="K119" s="41">
        <v>2876.9500000000007</v>
      </c>
      <c r="L119" s="41">
        <v>2928.9000000000005</v>
      </c>
      <c r="M119" s="31">
        <v>2825</v>
      </c>
      <c r="N119" s="31">
        <v>2738</v>
      </c>
      <c r="O119" s="42">
        <v>2193600</v>
      </c>
      <c r="P119" s="43">
        <v>-9.3403868408001328E-2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44434</v>
      </c>
      <c r="E120" s="40">
        <v>237.3</v>
      </c>
      <c r="F120" s="40">
        <v>235.31666666666669</v>
      </c>
      <c r="G120" s="41">
        <v>231.43333333333339</v>
      </c>
      <c r="H120" s="41">
        <v>225.56666666666669</v>
      </c>
      <c r="I120" s="41">
        <v>221.68333333333339</v>
      </c>
      <c r="J120" s="41">
        <v>241.18333333333339</v>
      </c>
      <c r="K120" s="41">
        <v>245.06666666666666</v>
      </c>
      <c r="L120" s="41">
        <v>250.93333333333339</v>
      </c>
      <c r="M120" s="31">
        <v>239.2</v>
      </c>
      <c r="N120" s="31">
        <v>229.45</v>
      </c>
      <c r="O120" s="42">
        <v>24171000</v>
      </c>
      <c r="P120" s="43">
        <v>-0.25605946353549497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44434</v>
      </c>
      <c r="E121" s="40">
        <v>2664.15</v>
      </c>
      <c r="F121" s="40">
        <v>2627.1833333333334</v>
      </c>
      <c r="G121" s="41">
        <v>2579.9666666666667</v>
      </c>
      <c r="H121" s="41">
        <v>2495.7833333333333</v>
      </c>
      <c r="I121" s="41">
        <v>2448.5666666666666</v>
      </c>
      <c r="J121" s="41">
        <v>2711.3666666666668</v>
      </c>
      <c r="K121" s="41">
        <v>2758.5833333333339</v>
      </c>
      <c r="L121" s="41">
        <v>2842.7666666666669</v>
      </c>
      <c r="M121" s="31">
        <v>2674.4</v>
      </c>
      <c r="N121" s="31">
        <v>2543</v>
      </c>
      <c r="O121" s="42">
        <v>792350</v>
      </c>
      <c r="P121" s="43">
        <v>-0.10202578268876611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44434</v>
      </c>
      <c r="E122" s="40">
        <v>79799.7</v>
      </c>
      <c r="F122" s="40">
        <v>79957.066666666666</v>
      </c>
      <c r="G122" s="41">
        <v>79514.183333333334</v>
      </c>
      <c r="H122" s="41">
        <v>79228.666666666672</v>
      </c>
      <c r="I122" s="41">
        <v>78785.78333333334</v>
      </c>
      <c r="J122" s="41">
        <v>80242.583333333328</v>
      </c>
      <c r="K122" s="41">
        <v>80685.46666666666</v>
      </c>
      <c r="L122" s="41">
        <v>80970.983333333323</v>
      </c>
      <c r="M122" s="31">
        <v>80399.95</v>
      </c>
      <c r="N122" s="31">
        <v>79671.55</v>
      </c>
      <c r="O122" s="42">
        <v>40640</v>
      </c>
      <c r="P122" s="43">
        <v>-3.4449988120693754E-2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44434</v>
      </c>
      <c r="E123" s="40">
        <v>1568.05</v>
      </c>
      <c r="F123" s="40">
        <v>1562.25</v>
      </c>
      <c r="G123" s="41">
        <v>1549.8</v>
      </c>
      <c r="H123" s="41">
        <v>1531.55</v>
      </c>
      <c r="I123" s="41">
        <v>1519.1</v>
      </c>
      <c r="J123" s="41">
        <v>1580.5</v>
      </c>
      <c r="K123" s="41">
        <v>1592.9499999999998</v>
      </c>
      <c r="L123" s="41">
        <v>1611.2</v>
      </c>
      <c r="M123" s="31">
        <v>1574.7</v>
      </c>
      <c r="N123" s="31">
        <v>1544</v>
      </c>
      <c r="O123" s="42">
        <v>3045750</v>
      </c>
      <c r="P123" s="43">
        <v>-4.5144603809075944E-2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44434</v>
      </c>
      <c r="E124" s="40">
        <v>401.15</v>
      </c>
      <c r="F124" s="40">
        <v>399.23333333333335</v>
      </c>
      <c r="G124" s="41">
        <v>394.9666666666667</v>
      </c>
      <c r="H124" s="41">
        <v>388.78333333333336</v>
      </c>
      <c r="I124" s="41">
        <v>384.51666666666671</v>
      </c>
      <c r="J124" s="41">
        <v>405.41666666666669</v>
      </c>
      <c r="K124" s="41">
        <v>409.68333333333334</v>
      </c>
      <c r="L124" s="41">
        <v>415.86666666666667</v>
      </c>
      <c r="M124" s="31">
        <v>403.5</v>
      </c>
      <c r="N124" s="31">
        <v>393.05</v>
      </c>
      <c r="O124" s="42">
        <v>2622400</v>
      </c>
      <c r="P124" s="43">
        <v>-0.11165311653116532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44434</v>
      </c>
      <c r="E125" s="40">
        <v>93.2</v>
      </c>
      <c r="F125" s="40">
        <v>91.016666666666666</v>
      </c>
      <c r="G125" s="41">
        <v>88.133333333333326</v>
      </c>
      <c r="H125" s="41">
        <v>83.066666666666663</v>
      </c>
      <c r="I125" s="41">
        <v>80.183333333333323</v>
      </c>
      <c r="J125" s="41">
        <v>96.083333333333329</v>
      </c>
      <c r="K125" s="41">
        <v>98.966666666666683</v>
      </c>
      <c r="L125" s="41">
        <v>104.03333333333333</v>
      </c>
      <c r="M125" s="31">
        <v>93.9</v>
      </c>
      <c r="N125" s="31">
        <v>85.95</v>
      </c>
      <c r="O125" s="42">
        <v>79033000</v>
      </c>
      <c r="P125" s="43">
        <v>-0.10233635837034176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44434</v>
      </c>
      <c r="E126" s="40">
        <v>5222.6000000000004</v>
      </c>
      <c r="F126" s="40">
        <v>5241.45</v>
      </c>
      <c r="G126" s="41">
        <v>5182.1499999999996</v>
      </c>
      <c r="H126" s="41">
        <v>5141.7</v>
      </c>
      <c r="I126" s="41">
        <v>5082.3999999999996</v>
      </c>
      <c r="J126" s="41">
        <v>5281.9</v>
      </c>
      <c r="K126" s="41">
        <v>5341.2000000000007</v>
      </c>
      <c r="L126" s="41">
        <v>5381.65</v>
      </c>
      <c r="M126" s="31">
        <v>5300.75</v>
      </c>
      <c r="N126" s="31">
        <v>5201</v>
      </c>
      <c r="O126" s="42">
        <v>917625</v>
      </c>
      <c r="P126" s="43">
        <v>-0.22929133858267717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44434</v>
      </c>
      <c r="E127" s="40">
        <v>3537.65</v>
      </c>
      <c r="F127" s="40">
        <v>3515.2000000000003</v>
      </c>
      <c r="G127" s="41">
        <v>3462.4500000000007</v>
      </c>
      <c r="H127" s="41">
        <v>3387.2500000000005</v>
      </c>
      <c r="I127" s="41">
        <v>3334.5000000000009</v>
      </c>
      <c r="J127" s="41">
        <v>3590.4000000000005</v>
      </c>
      <c r="K127" s="41">
        <v>3643.1499999999996</v>
      </c>
      <c r="L127" s="41">
        <v>3718.3500000000004</v>
      </c>
      <c r="M127" s="31">
        <v>3567.95</v>
      </c>
      <c r="N127" s="31">
        <v>3440</v>
      </c>
      <c r="O127" s="42">
        <v>476325</v>
      </c>
      <c r="P127" s="43">
        <v>-5.9529098178587293E-2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44434</v>
      </c>
      <c r="E128" s="40">
        <v>17878.900000000001</v>
      </c>
      <c r="F128" s="40">
        <v>17951.266666666666</v>
      </c>
      <c r="G128" s="41">
        <v>17721.583333333332</v>
      </c>
      <c r="H128" s="41">
        <v>17564.266666666666</v>
      </c>
      <c r="I128" s="41">
        <v>17334.583333333332</v>
      </c>
      <c r="J128" s="41">
        <v>18108.583333333332</v>
      </c>
      <c r="K128" s="41">
        <v>18338.266666666666</v>
      </c>
      <c r="L128" s="41">
        <v>18495.583333333332</v>
      </c>
      <c r="M128" s="31">
        <v>18180.95</v>
      </c>
      <c r="N128" s="31">
        <v>17793.95</v>
      </c>
      <c r="O128" s="42">
        <v>309950</v>
      </c>
      <c r="P128" s="43">
        <v>-3.1708840987191504E-2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44434</v>
      </c>
      <c r="E129" s="40">
        <v>183.6</v>
      </c>
      <c r="F129" s="40">
        <v>181.5</v>
      </c>
      <c r="G129" s="41">
        <v>177.3</v>
      </c>
      <c r="H129" s="41">
        <v>171</v>
      </c>
      <c r="I129" s="41">
        <v>166.8</v>
      </c>
      <c r="J129" s="41">
        <v>187.8</v>
      </c>
      <c r="K129" s="41">
        <v>192</v>
      </c>
      <c r="L129" s="41">
        <v>198.3</v>
      </c>
      <c r="M129" s="31">
        <v>185.7</v>
      </c>
      <c r="N129" s="31">
        <v>175.2</v>
      </c>
      <c r="O129" s="42">
        <v>104533400</v>
      </c>
      <c r="P129" s="43">
        <v>6.331356914059838E-2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44434</v>
      </c>
      <c r="E130" s="40">
        <v>116.65</v>
      </c>
      <c r="F130" s="40">
        <v>116.65000000000002</v>
      </c>
      <c r="G130" s="41">
        <v>115.10000000000004</v>
      </c>
      <c r="H130" s="41">
        <v>113.55000000000001</v>
      </c>
      <c r="I130" s="41">
        <v>112.00000000000003</v>
      </c>
      <c r="J130" s="41">
        <v>118.20000000000005</v>
      </c>
      <c r="K130" s="41">
        <v>119.75000000000003</v>
      </c>
      <c r="L130" s="41">
        <v>121.30000000000005</v>
      </c>
      <c r="M130" s="31">
        <v>118.2</v>
      </c>
      <c r="N130" s="31">
        <v>115.1</v>
      </c>
      <c r="O130" s="42">
        <v>55956900</v>
      </c>
      <c r="P130" s="43">
        <v>9.4181899242086489E-2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44434</v>
      </c>
      <c r="E131" s="40">
        <v>114.5</v>
      </c>
      <c r="F131" s="40">
        <v>114.38333333333333</v>
      </c>
      <c r="G131" s="41">
        <v>113.21666666666665</v>
      </c>
      <c r="H131" s="41">
        <v>111.93333333333332</v>
      </c>
      <c r="I131" s="41">
        <v>110.76666666666665</v>
      </c>
      <c r="J131" s="41">
        <v>115.66666666666666</v>
      </c>
      <c r="K131" s="41">
        <v>116.83333333333334</v>
      </c>
      <c r="L131" s="41">
        <v>118.11666666666666</v>
      </c>
      <c r="M131" s="31">
        <v>115.55</v>
      </c>
      <c r="N131" s="31">
        <v>113.1</v>
      </c>
      <c r="O131" s="42">
        <v>48625500</v>
      </c>
      <c r="P131" s="43">
        <v>-0.18757236588189888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44434</v>
      </c>
      <c r="E132" s="40">
        <v>31688</v>
      </c>
      <c r="F132" s="40">
        <v>31913.283333333336</v>
      </c>
      <c r="G132" s="41">
        <v>31278.066666666673</v>
      </c>
      <c r="H132" s="41">
        <v>30868.133333333335</v>
      </c>
      <c r="I132" s="41">
        <v>30232.916666666672</v>
      </c>
      <c r="J132" s="41">
        <v>32323.216666666674</v>
      </c>
      <c r="K132" s="41">
        <v>32958.433333333342</v>
      </c>
      <c r="L132" s="41">
        <v>33368.366666666676</v>
      </c>
      <c r="M132" s="31">
        <v>32548.5</v>
      </c>
      <c r="N132" s="31">
        <v>31503.35</v>
      </c>
      <c r="O132" s="42">
        <v>69480</v>
      </c>
      <c r="P132" s="43">
        <v>-4.376548307184145E-2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44434</v>
      </c>
      <c r="E133" s="40">
        <v>2325.65</v>
      </c>
      <c r="F133" s="40">
        <v>2335.7333333333331</v>
      </c>
      <c r="G133" s="41">
        <v>2281.4666666666662</v>
      </c>
      <c r="H133" s="41">
        <v>2237.2833333333333</v>
      </c>
      <c r="I133" s="41">
        <v>2183.0166666666664</v>
      </c>
      <c r="J133" s="41">
        <v>2379.9166666666661</v>
      </c>
      <c r="K133" s="41">
        <v>2434.1833333333334</v>
      </c>
      <c r="L133" s="41">
        <v>2478.3666666666659</v>
      </c>
      <c r="M133" s="31">
        <v>2390</v>
      </c>
      <c r="N133" s="31">
        <v>2291.5500000000002</v>
      </c>
      <c r="O133" s="42">
        <v>3209800</v>
      </c>
      <c r="P133" s="43">
        <v>-4.28192172647084E-4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44434</v>
      </c>
      <c r="E134" s="40">
        <v>215.4</v>
      </c>
      <c r="F134" s="40">
        <v>216.23333333333335</v>
      </c>
      <c r="G134" s="41">
        <v>214.1166666666667</v>
      </c>
      <c r="H134" s="41">
        <v>212.83333333333334</v>
      </c>
      <c r="I134" s="41">
        <v>210.7166666666667</v>
      </c>
      <c r="J134" s="41">
        <v>217.51666666666671</v>
      </c>
      <c r="K134" s="41">
        <v>219.63333333333338</v>
      </c>
      <c r="L134" s="41">
        <v>220.91666666666671</v>
      </c>
      <c r="M134" s="31">
        <v>218.35</v>
      </c>
      <c r="N134" s="31">
        <v>214.95</v>
      </c>
      <c r="O134" s="42">
        <v>23994000</v>
      </c>
      <c r="P134" s="43">
        <v>-5.0344336262170504E-2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44434</v>
      </c>
      <c r="E135" s="40">
        <v>128.15</v>
      </c>
      <c r="F135" s="40">
        <v>127.7</v>
      </c>
      <c r="G135" s="41">
        <v>126.5</v>
      </c>
      <c r="H135" s="41">
        <v>124.85</v>
      </c>
      <c r="I135" s="41">
        <v>123.64999999999999</v>
      </c>
      <c r="J135" s="41">
        <v>129.35000000000002</v>
      </c>
      <c r="K135" s="41">
        <v>130.55000000000001</v>
      </c>
      <c r="L135" s="41">
        <v>132.20000000000002</v>
      </c>
      <c r="M135" s="31">
        <v>128.9</v>
      </c>
      <c r="N135" s="31">
        <v>126.05</v>
      </c>
      <c r="O135" s="42">
        <v>30528800</v>
      </c>
      <c r="P135" s="43">
        <v>7.158928206177132E-3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44434</v>
      </c>
      <c r="E136" s="40">
        <v>5835.3</v>
      </c>
      <c r="F136" s="40">
        <v>5894.2833333333328</v>
      </c>
      <c r="G136" s="41">
        <v>5742.0666666666657</v>
      </c>
      <c r="H136" s="41">
        <v>5648.833333333333</v>
      </c>
      <c r="I136" s="41">
        <v>5496.6166666666659</v>
      </c>
      <c r="J136" s="41">
        <v>5987.5166666666655</v>
      </c>
      <c r="K136" s="41">
        <v>6139.7333333333327</v>
      </c>
      <c r="L136" s="41">
        <v>6232.9666666666653</v>
      </c>
      <c r="M136" s="31">
        <v>6046.5</v>
      </c>
      <c r="N136" s="31">
        <v>5801.05</v>
      </c>
      <c r="O136" s="42">
        <v>395750</v>
      </c>
      <c r="P136" s="43">
        <v>-0.24058527224754137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44434</v>
      </c>
      <c r="E137" s="40">
        <v>2305.25</v>
      </c>
      <c r="F137" s="40">
        <v>2307.3166666666671</v>
      </c>
      <c r="G137" s="41">
        <v>2293.2833333333342</v>
      </c>
      <c r="H137" s="41">
        <v>2281.3166666666671</v>
      </c>
      <c r="I137" s="41">
        <v>2267.2833333333342</v>
      </c>
      <c r="J137" s="41">
        <v>2319.2833333333342</v>
      </c>
      <c r="K137" s="41">
        <v>2333.3166666666671</v>
      </c>
      <c r="L137" s="41">
        <v>2345.2833333333342</v>
      </c>
      <c r="M137" s="31">
        <v>2321.35</v>
      </c>
      <c r="N137" s="31">
        <v>2295.35</v>
      </c>
      <c r="O137" s="42">
        <v>1873500</v>
      </c>
      <c r="P137" s="43">
        <v>-4.8743335872048744E-2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44434</v>
      </c>
      <c r="E138" s="40">
        <v>2947.4</v>
      </c>
      <c r="F138" s="40">
        <v>2960.0499999999997</v>
      </c>
      <c r="G138" s="41">
        <v>2895.0999999999995</v>
      </c>
      <c r="H138" s="41">
        <v>2842.7999999999997</v>
      </c>
      <c r="I138" s="41">
        <v>2777.8499999999995</v>
      </c>
      <c r="J138" s="41">
        <v>3012.3499999999995</v>
      </c>
      <c r="K138" s="41">
        <v>3077.2999999999993</v>
      </c>
      <c r="L138" s="41">
        <v>3129.5999999999995</v>
      </c>
      <c r="M138" s="31">
        <v>3025</v>
      </c>
      <c r="N138" s="31">
        <v>2907.75</v>
      </c>
      <c r="O138" s="42">
        <v>809750</v>
      </c>
      <c r="P138" s="43">
        <v>-2.4397590361445783E-2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44434</v>
      </c>
      <c r="E139" s="40">
        <v>39.549999999999997</v>
      </c>
      <c r="F139" s="40">
        <v>39.283333333333331</v>
      </c>
      <c r="G139" s="41">
        <v>38.666666666666664</v>
      </c>
      <c r="H139" s="41">
        <v>37.783333333333331</v>
      </c>
      <c r="I139" s="41">
        <v>37.166666666666664</v>
      </c>
      <c r="J139" s="41">
        <v>40.166666666666664</v>
      </c>
      <c r="K139" s="41">
        <v>40.783333333333339</v>
      </c>
      <c r="L139" s="41">
        <v>41.666666666666664</v>
      </c>
      <c r="M139" s="31">
        <v>39.9</v>
      </c>
      <c r="N139" s="31">
        <v>38.4</v>
      </c>
      <c r="O139" s="42">
        <v>306656000</v>
      </c>
      <c r="P139" s="43">
        <v>-9.8325178773052316E-2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44434</v>
      </c>
      <c r="E140" s="40">
        <v>168</v>
      </c>
      <c r="F140" s="40">
        <v>169</v>
      </c>
      <c r="G140" s="41">
        <v>166.35</v>
      </c>
      <c r="H140" s="41">
        <v>164.7</v>
      </c>
      <c r="I140" s="41">
        <v>162.04999999999998</v>
      </c>
      <c r="J140" s="41">
        <v>170.65</v>
      </c>
      <c r="K140" s="41">
        <v>173.29999999999998</v>
      </c>
      <c r="L140" s="41">
        <v>174.95000000000002</v>
      </c>
      <c r="M140" s="31">
        <v>171.65</v>
      </c>
      <c r="N140" s="31">
        <v>167.35</v>
      </c>
      <c r="O140" s="42">
        <v>26553007</v>
      </c>
      <c r="P140" s="43">
        <v>0.12455560731831272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44434</v>
      </c>
      <c r="E141" s="40">
        <v>1364.5</v>
      </c>
      <c r="F141" s="40">
        <v>1356.1666666666667</v>
      </c>
      <c r="G141" s="41">
        <v>1328.3333333333335</v>
      </c>
      <c r="H141" s="41">
        <v>1292.1666666666667</v>
      </c>
      <c r="I141" s="41">
        <v>1264.3333333333335</v>
      </c>
      <c r="J141" s="41">
        <v>1392.3333333333335</v>
      </c>
      <c r="K141" s="41">
        <v>1420.166666666667</v>
      </c>
      <c r="L141" s="41">
        <v>1456.3333333333335</v>
      </c>
      <c r="M141" s="31">
        <v>1384</v>
      </c>
      <c r="N141" s="31">
        <v>1320</v>
      </c>
      <c r="O141" s="42">
        <v>1284085</v>
      </c>
      <c r="P141" s="43">
        <v>5.7379662097545425E-3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44434</v>
      </c>
      <c r="E142" s="40">
        <v>1066.2</v>
      </c>
      <c r="F142" s="40">
        <v>1057.05</v>
      </c>
      <c r="G142" s="41">
        <v>1045.25</v>
      </c>
      <c r="H142" s="41">
        <v>1024.3</v>
      </c>
      <c r="I142" s="41">
        <v>1012.5</v>
      </c>
      <c r="J142" s="41">
        <v>1078</v>
      </c>
      <c r="K142" s="41">
        <v>1089.7999999999997</v>
      </c>
      <c r="L142" s="41">
        <v>1110.75</v>
      </c>
      <c r="M142" s="31">
        <v>1068.8499999999999</v>
      </c>
      <c r="N142" s="31">
        <v>1036.0999999999999</v>
      </c>
      <c r="O142" s="42">
        <v>1705950</v>
      </c>
      <c r="P142" s="43">
        <v>-0.1553030303030303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44434</v>
      </c>
      <c r="E143" s="40">
        <v>192.1</v>
      </c>
      <c r="F143" s="40">
        <v>192.54999999999998</v>
      </c>
      <c r="G143" s="41">
        <v>190.94999999999996</v>
      </c>
      <c r="H143" s="41">
        <v>189.79999999999998</v>
      </c>
      <c r="I143" s="41">
        <v>188.19999999999996</v>
      </c>
      <c r="J143" s="41">
        <v>193.69999999999996</v>
      </c>
      <c r="K143" s="41">
        <v>195.29999999999998</v>
      </c>
      <c r="L143" s="41">
        <v>196.44999999999996</v>
      </c>
      <c r="M143" s="31">
        <v>194.15</v>
      </c>
      <c r="N143" s="31">
        <v>191.4</v>
      </c>
      <c r="O143" s="42">
        <v>29205900</v>
      </c>
      <c r="P143" s="43">
        <v>-0.12418471171406209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44434</v>
      </c>
      <c r="E144" s="40">
        <v>150</v>
      </c>
      <c r="F144" s="40">
        <v>148.43333333333331</v>
      </c>
      <c r="G144" s="41">
        <v>146.46666666666661</v>
      </c>
      <c r="H144" s="41">
        <v>142.93333333333331</v>
      </c>
      <c r="I144" s="41">
        <v>140.96666666666661</v>
      </c>
      <c r="J144" s="41">
        <v>151.96666666666661</v>
      </c>
      <c r="K144" s="41">
        <v>153.93333333333331</v>
      </c>
      <c r="L144" s="41">
        <v>157.46666666666661</v>
      </c>
      <c r="M144" s="31">
        <v>150.4</v>
      </c>
      <c r="N144" s="31">
        <v>144.9</v>
      </c>
      <c r="O144" s="42">
        <v>19926000</v>
      </c>
      <c r="P144" s="43">
        <v>-2.5814021707245526E-2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44434</v>
      </c>
      <c r="E145" s="40">
        <v>2058.5</v>
      </c>
      <c r="F145" s="40">
        <v>2061.5</v>
      </c>
      <c r="G145" s="41">
        <v>2045</v>
      </c>
      <c r="H145" s="41">
        <v>2031.5</v>
      </c>
      <c r="I145" s="41">
        <v>2015</v>
      </c>
      <c r="J145" s="41">
        <v>2075</v>
      </c>
      <c r="K145" s="41">
        <v>2091.5</v>
      </c>
      <c r="L145" s="41">
        <v>2105</v>
      </c>
      <c r="M145" s="31">
        <v>2078</v>
      </c>
      <c r="N145" s="31">
        <v>2048</v>
      </c>
      <c r="O145" s="42">
        <v>36963500</v>
      </c>
      <c r="P145" s="43">
        <v>-8.2740351508458904E-2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44434</v>
      </c>
      <c r="E146" s="40">
        <v>142.5</v>
      </c>
      <c r="F146" s="40">
        <v>140.36666666666665</v>
      </c>
      <c r="G146" s="41">
        <v>136.83333333333329</v>
      </c>
      <c r="H146" s="41">
        <v>131.16666666666663</v>
      </c>
      <c r="I146" s="41">
        <v>127.63333333333327</v>
      </c>
      <c r="J146" s="41">
        <v>146.0333333333333</v>
      </c>
      <c r="K146" s="41">
        <v>149.56666666666666</v>
      </c>
      <c r="L146" s="41">
        <v>155.23333333333332</v>
      </c>
      <c r="M146" s="31">
        <v>143.9</v>
      </c>
      <c r="N146" s="31">
        <v>134.69999999999999</v>
      </c>
      <c r="O146" s="42">
        <v>165547000</v>
      </c>
      <c r="P146" s="43">
        <v>-2.3206278026905829E-2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44434</v>
      </c>
      <c r="E147" s="40">
        <v>1131.75</v>
      </c>
      <c r="F147" s="40">
        <v>1137.1666666666667</v>
      </c>
      <c r="G147" s="41">
        <v>1122.7833333333335</v>
      </c>
      <c r="H147" s="41">
        <v>1113.8166666666668</v>
      </c>
      <c r="I147" s="41">
        <v>1099.4333333333336</v>
      </c>
      <c r="J147" s="41">
        <v>1146.1333333333334</v>
      </c>
      <c r="K147" s="41">
        <v>1160.5166666666667</v>
      </c>
      <c r="L147" s="41">
        <v>1169.4833333333333</v>
      </c>
      <c r="M147" s="31">
        <v>1151.55</v>
      </c>
      <c r="N147" s="31">
        <v>1128.2</v>
      </c>
      <c r="O147" s="42">
        <v>4353750</v>
      </c>
      <c r="P147" s="43">
        <v>-0.2857142857142857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44434</v>
      </c>
      <c r="E148" s="40">
        <v>443.5</v>
      </c>
      <c r="F148" s="40">
        <v>438.2833333333333</v>
      </c>
      <c r="G148" s="41">
        <v>431.16666666666663</v>
      </c>
      <c r="H148" s="41">
        <v>418.83333333333331</v>
      </c>
      <c r="I148" s="41">
        <v>411.71666666666664</v>
      </c>
      <c r="J148" s="41">
        <v>450.61666666666662</v>
      </c>
      <c r="K148" s="41">
        <v>457.73333333333329</v>
      </c>
      <c r="L148" s="41">
        <v>470.06666666666661</v>
      </c>
      <c r="M148" s="31">
        <v>445.4</v>
      </c>
      <c r="N148" s="31">
        <v>425.95</v>
      </c>
      <c r="O148" s="42">
        <v>87309000</v>
      </c>
      <c r="P148" s="43">
        <v>3.3468865964737839E-2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44434</v>
      </c>
      <c r="E149" s="40">
        <v>27764.3</v>
      </c>
      <c r="F149" s="40">
        <v>27756.45</v>
      </c>
      <c r="G149" s="41">
        <v>27627.850000000002</v>
      </c>
      <c r="H149" s="41">
        <v>27491.4</v>
      </c>
      <c r="I149" s="41">
        <v>27362.800000000003</v>
      </c>
      <c r="J149" s="41">
        <v>27892.9</v>
      </c>
      <c r="K149" s="41">
        <v>28021.5</v>
      </c>
      <c r="L149" s="41">
        <v>28157.95</v>
      </c>
      <c r="M149" s="31">
        <v>27885.05</v>
      </c>
      <c r="N149" s="31">
        <v>27620</v>
      </c>
      <c r="O149" s="42">
        <v>168475</v>
      </c>
      <c r="P149" s="43">
        <v>-0.1326898326898327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44434</v>
      </c>
      <c r="E150" s="40">
        <v>1953.65</v>
      </c>
      <c r="F150" s="40">
        <v>1957.0166666666664</v>
      </c>
      <c r="G150" s="41">
        <v>1942.7333333333329</v>
      </c>
      <c r="H150" s="41">
        <v>1931.8166666666664</v>
      </c>
      <c r="I150" s="41">
        <v>1917.5333333333328</v>
      </c>
      <c r="J150" s="41">
        <v>1967.9333333333329</v>
      </c>
      <c r="K150" s="41">
        <v>1982.2166666666667</v>
      </c>
      <c r="L150" s="41">
        <v>1993.133333333333</v>
      </c>
      <c r="M150" s="31">
        <v>1971.3</v>
      </c>
      <c r="N150" s="31">
        <v>1946.1</v>
      </c>
      <c r="O150" s="42">
        <v>1408550</v>
      </c>
      <c r="P150" s="43">
        <v>-6.8896564261043444E-2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44434</v>
      </c>
      <c r="E151" s="40">
        <v>7921.15</v>
      </c>
      <c r="F151" s="40">
        <v>7909.583333333333</v>
      </c>
      <c r="G151" s="41">
        <v>7694.1666666666661</v>
      </c>
      <c r="H151" s="41">
        <v>7467.1833333333334</v>
      </c>
      <c r="I151" s="41">
        <v>7251.7666666666664</v>
      </c>
      <c r="J151" s="41">
        <v>8136.5666666666657</v>
      </c>
      <c r="K151" s="41">
        <v>8351.9833333333318</v>
      </c>
      <c r="L151" s="41">
        <v>8578.9666666666653</v>
      </c>
      <c r="M151" s="31">
        <v>8125</v>
      </c>
      <c r="N151" s="31">
        <v>7682.6</v>
      </c>
      <c r="O151" s="42">
        <v>441375</v>
      </c>
      <c r="P151" s="43">
        <v>-0.18920780711825488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44434</v>
      </c>
      <c r="E152" s="40">
        <v>1377.65</v>
      </c>
      <c r="F152" s="40">
        <v>1373.3833333333332</v>
      </c>
      <c r="G152" s="41">
        <v>1360.2666666666664</v>
      </c>
      <c r="H152" s="41">
        <v>1342.8833333333332</v>
      </c>
      <c r="I152" s="41">
        <v>1329.7666666666664</v>
      </c>
      <c r="J152" s="41">
        <v>1390.7666666666664</v>
      </c>
      <c r="K152" s="41">
        <v>1403.8833333333332</v>
      </c>
      <c r="L152" s="41">
        <v>1421.2666666666664</v>
      </c>
      <c r="M152" s="31">
        <v>1386.5</v>
      </c>
      <c r="N152" s="31">
        <v>1356</v>
      </c>
      <c r="O152" s="42">
        <v>3765600</v>
      </c>
      <c r="P152" s="43">
        <v>1.160541586073501E-2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44434</v>
      </c>
      <c r="E153" s="40">
        <v>703.4</v>
      </c>
      <c r="F153" s="40">
        <v>697.2166666666667</v>
      </c>
      <c r="G153" s="41">
        <v>687.68333333333339</v>
      </c>
      <c r="H153" s="41">
        <v>671.9666666666667</v>
      </c>
      <c r="I153" s="41">
        <v>662.43333333333339</v>
      </c>
      <c r="J153" s="41">
        <v>712.93333333333339</v>
      </c>
      <c r="K153" s="41">
        <v>722.4666666666667</v>
      </c>
      <c r="L153" s="41">
        <v>738.18333333333339</v>
      </c>
      <c r="M153" s="31">
        <v>706.75</v>
      </c>
      <c r="N153" s="31">
        <v>681.5</v>
      </c>
      <c r="O153" s="42">
        <v>45138800</v>
      </c>
      <c r="P153" s="43">
        <v>-5.6561814191660571E-2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44434</v>
      </c>
      <c r="E154" s="40">
        <v>547.04999999999995</v>
      </c>
      <c r="F154" s="40">
        <v>544.5333333333333</v>
      </c>
      <c r="G154" s="41">
        <v>539.01666666666665</v>
      </c>
      <c r="H154" s="41">
        <v>530.98333333333335</v>
      </c>
      <c r="I154" s="41">
        <v>525.4666666666667</v>
      </c>
      <c r="J154" s="41">
        <v>552.56666666666661</v>
      </c>
      <c r="K154" s="41">
        <v>558.08333333333326</v>
      </c>
      <c r="L154" s="41">
        <v>566.11666666666656</v>
      </c>
      <c r="M154" s="31">
        <v>550.04999999999995</v>
      </c>
      <c r="N154" s="31">
        <v>536.5</v>
      </c>
      <c r="O154" s="42">
        <v>12421500</v>
      </c>
      <c r="P154" s="43">
        <v>-0.22404422788605696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44434</v>
      </c>
      <c r="E155" s="40">
        <v>754</v>
      </c>
      <c r="F155" s="40">
        <v>751.31666666666661</v>
      </c>
      <c r="G155" s="41">
        <v>745.73333333333323</v>
      </c>
      <c r="H155" s="41">
        <v>737.46666666666658</v>
      </c>
      <c r="I155" s="41">
        <v>731.88333333333321</v>
      </c>
      <c r="J155" s="41">
        <v>759.58333333333326</v>
      </c>
      <c r="K155" s="41">
        <v>765.16666666666674</v>
      </c>
      <c r="L155" s="41">
        <v>773.43333333333328</v>
      </c>
      <c r="M155" s="31">
        <v>756.9</v>
      </c>
      <c r="N155" s="31">
        <v>743.05</v>
      </c>
      <c r="O155" s="42">
        <v>8793000</v>
      </c>
      <c r="P155" s="43">
        <v>-4.9610894941634238E-2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44434</v>
      </c>
      <c r="E156" s="40">
        <v>753.6</v>
      </c>
      <c r="F156" s="40">
        <v>755.44999999999993</v>
      </c>
      <c r="G156" s="41">
        <v>749.24999999999989</v>
      </c>
      <c r="H156" s="41">
        <v>744.9</v>
      </c>
      <c r="I156" s="41">
        <v>738.69999999999993</v>
      </c>
      <c r="J156" s="41">
        <v>759.79999999999984</v>
      </c>
      <c r="K156" s="41">
        <v>765.99999999999989</v>
      </c>
      <c r="L156" s="41">
        <v>770.3499999999998</v>
      </c>
      <c r="M156" s="31">
        <v>761.65</v>
      </c>
      <c r="N156" s="31">
        <v>751.1</v>
      </c>
      <c r="O156" s="42">
        <v>7150950</v>
      </c>
      <c r="P156" s="43">
        <v>-5.3092599213442976E-2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44434</v>
      </c>
      <c r="E157" s="40">
        <v>294.3</v>
      </c>
      <c r="F157" s="40">
        <v>293.25000000000006</v>
      </c>
      <c r="G157" s="41">
        <v>289.65000000000009</v>
      </c>
      <c r="H157" s="41">
        <v>285.00000000000006</v>
      </c>
      <c r="I157" s="41">
        <v>281.40000000000009</v>
      </c>
      <c r="J157" s="41">
        <v>297.90000000000009</v>
      </c>
      <c r="K157" s="41">
        <v>301.50000000000011</v>
      </c>
      <c r="L157" s="41">
        <v>306.15000000000009</v>
      </c>
      <c r="M157" s="31">
        <v>296.85000000000002</v>
      </c>
      <c r="N157" s="31">
        <v>288.60000000000002</v>
      </c>
      <c r="O157" s="42">
        <v>105535500</v>
      </c>
      <c r="P157" s="43">
        <v>-0.19629292008508054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44434</v>
      </c>
      <c r="E158" s="40">
        <v>123.2</v>
      </c>
      <c r="F158" s="40">
        <v>122.95</v>
      </c>
      <c r="G158" s="41">
        <v>121.4</v>
      </c>
      <c r="H158" s="41">
        <v>119.60000000000001</v>
      </c>
      <c r="I158" s="41">
        <v>118.05000000000001</v>
      </c>
      <c r="J158" s="41">
        <v>124.75</v>
      </c>
      <c r="K158" s="41">
        <v>126.29999999999998</v>
      </c>
      <c r="L158" s="41">
        <v>128.1</v>
      </c>
      <c r="M158" s="31">
        <v>124.5</v>
      </c>
      <c r="N158" s="31">
        <v>121.15</v>
      </c>
      <c r="O158" s="42">
        <v>125543250</v>
      </c>
      <c r="P158" s="43">
        <v>-4.7377586560131121E-2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44434</v>
      </c>
      <c r="E159" s="40">
        <v>1460.85</v>
      </c>
      <c r="F159" s="40">
        <v>1439</v>
      </c>
      <c r="G159" s="41">
        <v>1394</v>
      </c>
      <c r="H159" s="41">
        <v>1327.15</v>
      </c>
      <c r="I159" s="41">
        <v>1282.1500000000001</v>
      </c>
      <c r="J159" s="41">
        <v>1505.85</v>
      </c>
      <c r="K159" s="41">
        <v>1550.85</v>
      </c>
      <c r="L159" s="41">
        <v>1617.6999999999998</v>
      </c>
      <c r="M159" s="31">
        <v>1484</v>
      </c>
      <c r="N159" s="31">
        <v>1372.15</v>
      </c>
      <c r="O159" s="42">
        <v>43504700</v>
      </c>
      <c r="P159" s="43">
        <v>-5.6500820321861114E-2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44434</v>
      </c>
      <c r="E160" s="40">
        <v>3208.05</v>
      </c>
      <c r="F160" s="40">
        <v>3215.4166666666665</v>
      </c>
      <c r="G160" s="41">
        <v>3194.5333333333328</v>
      </c>
      <c r="H160" s="41">
        <v>3181.0166666666664</v>
      </c>
      <c r="I160" s="41">
        <v>3160.1333333333328</v>
      </c>
      <c r="J160" s="41">
        <v>3228.9333333333329</v>
      </c>
      <c r="K160" s="41">
        <v>3249.8166666666671</v>
      </c>
      <c r="L160" s="41">
        <v>3263.333333333333</v>
      </c>
      <c r="M160" s="31">
        <v>3236.3</v>
      </c>
      <c r="N160" s="31">
        <v>3201.9</v>
      </c>
      <c r="O160" s="42">
        <v>8558100</v>
      </c>
      <c r="P160" s="43">
        <v>-0.1005202585527353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44434</v>
      </c>
      <c r="E161" s="40">
        <v>1132.8</v>
      </c>
      <c r="F161" s="40">
        <v>1133.5</v>
      </c>
      <c r="G161" s="41">
        <v>1120.3499999999999</v>
      </c>
      <c r="H161" s="41">
        <v>1107.8999999999999</v>
      </c>
      <c r="I161" s="41">
        <v>1094.7499999999998</v>
      </c>
      <c r="J161" s="41">
        <v>1145.95</v>
      </c>
      <c r="K161" s="41">
        <v>1159.1000000000001</v>
      </c>
      <c r="L161" s="41">
        <v>1171.5500000000002</v>
      </c>
      <c r="M161" s="31">
        <v>1146.6500000000001</v>
      </c>
      <c r="N161" s="31">
        <v>1121.05</v>
      </c>
      <c r="O161" s="42">
        <v>16213200</v>
      </c>
      <c r="P161" s="43">
        <v>-1.2606423795081667E-2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44434</v>
      </c>
      <c r="E162" s="40">
        <v>1744.75</v>
      </c>
      <c r="F162" s="40">
        <v>1747.3999999999999</v>
      </c>
      <c r="G162" s="41">
        <v>1732.3499999999997</v>
      </c>
      <c r="H162" s="41">
        <v>1719.9499999999998</v>
      </c>
      <c r="I162" s="41">
        <v>1704.8999999999996</v>
      </c>
      <c r="J162" s="41">
        <v>1759.7999999999997</v>
      </c>
      <c r="K162" s="41">
        <v>1774.85</v>
      </c>
      <c r="L162" s="41">
        <v>1787.2499999999998</v>
      </c>
      <c r="M162" s="31">
        <v>1762.45</v>
      </c>
      <c r="N162" s="31">
        <v>1735</v>
      </c>
      <c r="O162" s="42">
        <v>4768500</v>
      </c>
      <c r="P162" s="43">
        <v>-6.5618340803879779E-2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44434</v>
      </c>
      <c r="E163" s="40">
        <v>3037.2</v>
      </c>
      <c r="F163" s="40">
        <v>3048.35</v>
      </c>
      <c r="G163" s="41">
        <v>3002</v>
      </c>
      <c r="H163" s="41">
        <v>2966.8</v>
      </c>
      <c r="I163" s="41">
        <v>2920.4500000000003</v>
      </c>
      <c r="J163" s="41">
        <v>3083.5499999999997</v>
      </c>
      <c r="K163" s="41">
        <v>3129.8999999999992</v>
      </c>
      <c r="L163" s="41">
        <v>3165.0999999999995</v>
      </c>
      <c r="M163" s="31">
        <v>3094.7</v>
      </c>
      <c r="N163" s="31">
        <v>3013.15</v>
      </c>
      <c r="O163" s="42">
        <v>682750</v>
      </c>
      <c r="P163" s="43">
        <v>-8.5704720455306332E-2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44434</v>
      </c>
      <c r="E164" s="40">
        <v>453.75</v>
      </c>
      <c r="F164" s="40">
        <v>454.90000000000003</v>
      </c>
      <c r="G164" s="41">
        <v>450.95000000000005</v>
      </c>
      <c r="H164" s="41">
        <v>448.15000000000003</v>
      </c>
      <c r="I164" s="41">
        <v>444.20000000000005</v>
      </c>
      <c r="J164" s="41">
        <v>457.70000000000005</v>
      </c>
      <c r="K164" s="41">
        <v>461.65</v>
      </c>
      <c r="L164" s="41">
        <v>464.45000000000005</v>
      </c>
      <c r="M164" s="31">
        <v>458.85</v>
      </c>
      <c r="N164" s="31">
        <v>452.1</v>
      </c>
      <c r="O164" s="42">
        <v>2625000</v>
      </c>
      <c r="P164" s="43">
        <v>-6.2667380824852709E-2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44434</v>
      </c>
      <c r="E165" s="40">
        <v>916.5</v>
      </c>
      <c r="F165" s="40">
        <v>921.13333333333333</v>
      </c>
      <c r="G165" s="41">
        <v>907.26666666666665</v>
      </c>
      <c r="H165" s="41">
        <v>898.0333333333333</v>
      </c>
      <c r="I165" s="41">
        <v>884.16666666666663</v>
      </c>
      <c r="J165" s="41">
        <v>930.36666666666667</v>
      </c>
      <c r="K165" s="41">
        <v>944.23333333333323</v>
      </c>
      <c r="L165" s="41">
        <v>953.4666666666667</v>
      </c>
      <c r="M165" s="31">
        <v>935</v>
      </c>
      <c r="N165" s="31">
        <v>911.9</v>
      </c>
      <c r="O165" s="42">
        <v>1030225</v>
      </c>
      <c r="P165" s="43">
        <v>-0.10063291139240506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44434</v>
      </c>
      <c r="E166" s="40">
        <v>563.35</v>
      </c>
      <c r="F166" s="40">
        <v>568.41666666666663</v>
      </c>
      <c r="G166" s="41">
        <v>554.93333333333328</v>
      </c>
      <c r="H166" s="41">
        <v>546.51666666666665</v>
      </c>
      <c r="I166" s="41">
        <v>533.0333333333333</v>
      </c>
      <c r="J166" s="41">
        <v>576.83333333333326</v>
      </c>
      <c r="K166" s="41">
        <v>590.31666666666661</v>
      </c>
      <c r="L166" s="41">
        <v>598.73333333333323</v>
      </c>
      <c r="M166" s="31">
        <v>581.9</v>
      </c>
      <c r="N166" s="31">
        <v>560</v>
      </c>
      <c r="O166" s="42">
        <v>5835200</v>
      </c>
      <c r="P166" s="43">
        <v>6.2771607918879766E-3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44434</v>
      </c>
      <c r="E167" s="40">
        <v>1417.15</v>
      </c>
      <c r="F167" s="40">
        <v>1433.0333333333335</v>
      </c>
      <c r="G167" s="41">
        <v>1392.616666666667</v>
      </c>
      <c r="H167" s="41">
        <v>1368.0833333333335</v>
      </c>
      <c r="I167" s="41">
        <v>1327.666666666667</v>
      </c>
      <c r="J167" s="41">
        <v>1457.5666666666671</v>
      </c>
      <c r="K167" s="41">
        <v>1497.9833333333336</v>
      </c>
      <c r="L167" s="41">
        <v>1522.5166666666671</v>
      </c>
      <c r="M167" s="31">
        <v>1473.45</v>
      </c>
      <c r="N167" s="31">
        <v>1408.5</v>
      </c>
      <c r="O167" s="42">
        <v>1503600</v>
      </c>
      <c r="P167" s="43">
        <v>-0.15132358751481628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44434</v>
      </c>
      <c r="E168" s="40">
        <v>7676.95</v>
      </c>
      <c r="F168" s="40">
        <v>7660.7333333333336</v>
      </c>
      <c r="G168" s="41">
        <v>7624.7166666666672</v>
      </c>
      <c r="H168" s="41">
        <v>7572.4833333333336</v>
      </c>
      <c r="I168" s="41">
        <v>7536.4666666666672</v>
      </c>
      <c r="J168" s="41">
        <v>7712.9666666666672</v>
      </c>
      <c r="K168" s="41">
        <v>7748.9833333333336</v>
      </c>
      <c r="L168" s="41">
        <v>7801.2166666666672</v>
      </c>
      <c r="M168" s="31">
        <v>7696.75</v>
      </c>
      <c r="N168" s="31">
        <v>7608.5</v>
      </c>
      <c r="O168" s="42">
        <v>1595000</v>
      </c>
      <c r="P168" s="43">
        <v>-0.18472704968309139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44434</v>
      </c>
      <c r="E169" s="40">
        <v>822.3</v>
      </c>
      <c r="F169" s="40">
        <v>819.65</v>
      </c>
      <c r="G169" s="41">
        <v>815.3</v>
      </c>
      <c r="H169" s="41">
        <v>808.3</v>
      </c>
      <c r="I169" s="41">
        <v>803.94999999999993</v>
      </c>
      <c r="J169" s="41">
        <v>826.65</v>
      </c>
      <c r="K169" s="41">
        <v>831.00000000000011</v>
      </c>
      <c r="L169" s="41">
        <v>838</v>
      </c>
      <c r="M169" s="31">
        <v>824</v>
      </c>
      <c r="N169" s="31">
        <v>812.65</v>
      </c>
      <c r="O169" s="42">
        <v>23275200</v>
      </c>
      <c r="P169" s="43">
        <v>-6.8230986853053755E-3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44434</v>
      </c>
      <c r="E170" s="40">
        <v>288.85000000000002</v>
      </c>
      <c r="F170" s="40">
        <v>283.93333333333334</v>
      </c>
      <c r="G170" s="41">
        <v>276.36666666666667</v>
      </c>
      <c r="H170" s="41">
        <v>263.88333333333333</v>
      </c>
      <c r="I170" s="41">
        <v>256.31666666666666</v>
      </c>
      <c r="J170" s="41">
        <v>296.41666666666669</v>
      </c>
      <c r="K170" s="41">
        <v>303.98333333333341</v>
      </c>
      <c r="L170" s="41">
        <v>316.4666666666667</v>
      </c>
      <c r="M170" s="31">
        <v>291.5</v>
      </c>
      <c r="N170" s="31">
        <v>271.45</v>
      </c>
      <c r="O170" s="42">
        <v>116733600</v>
      </c>
      <c r="P170" s="43">
        <v>-2.3418657122850697E-2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44434</v>
      </c>
      <c r="E171" s="40">
        <v>1027.0999999999999</v>
      </c>
      <c r="F171" s="40">
        <v>1024.2</v>
      </c>
      <c r="G171" s="41">
        <v>1019.2</v>
      </c>
      <c r="H171" s="41">
        <v>1011.3</v>
      </c>
      <c r="I171" s="41">
        <v>1006.3</v>
      </c>
      <c r="J171" s="41">
        <v>1032.1000000000001</v>
      </c>
      <c r="K171" s="41">
        <v>1037.1000000000001</v>
      </c>
      <c r="L171" s="41">
        <v>1045.0000000000002</v>
      </c>
      <c r="M171" s="31">
        <v>1029.2</v>
      </c>
      <c r="N171" s="31">
        <v>1016.3</v>
      </c>
      <c r="O171" s="42">
        <v>3013500</v>
      </c>
      <c r="P171" s="43">
        <v>-8.0549199084668191E-2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44434</v>
      </c>
      <c r="E172" s="40">
        <v>592.75</v>
      </c>
      <c r="F172" s="40">
        <v>594.16666666666663</v>
      </c>
      <c r="G172" s="41">
        <v>589.58333333333326</v>
      </c>
      <c r="H172" s="41">
        <v>586.41666666666663</v>
      </c>
      <c r="I172" s="41">
        <v>581.83333333333326</v>
      </c>
      <c r="J172" s="41">
        <v>597.33333333333326</v>
      </c>
      <c r="K172" s="41">
        <v>601.91666666666652</v>
      </c>
      <c r="L172" s="41">
        <v>605.08333333333326</v>
      </c>
      <c r="M172" s="31">
        <v>598.75</v>
      </c>
      <c r="N172" s="31">
        <v>591</v>
      </c>
      <c r="O172" s="42">
        <v>28851200</v>
      </c>
      <c r="P172" s="43">
        <v>-5.8872651356993738E-2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44434</v>
      </c>
      <c r="E173" s="40">
        <v>199.45</v>
      </c>
      <c r="F173" s="40">
        <v>200.25</v>
      </c>
      <c r="G173" s="41">
        <v>198</v>
      </c>
      <c r="H173" s="41">
        <v>196.55</v>
      </c>
      <c r="I173" s="41">
        <v>194.3</v>
      </c>
      <c r="J173" s="41">
        <v>201.7</v>
      </c>
      <c r="K173" s="41">
        <v>203.95</v>
      </c>
      <c r="L173" s="41">
        <v>205.39999999999998</v>
      </c>
      <c r="M173" s="31">
        <v>202.5</v>
      </c>
      <c r="N173" s="31">
        <v>198.8</v>
      </c>
      <c r="O173" s="42">
        <v>57756000</v>
      </c>
      <c r="P173" s="43">
        <v>-7.210333526123E-2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23" sqref="B2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44407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48" t="s">
        <v>16</v>
      </c>
      <c r="B8" s="450"/>
      <c r="C8" s="454" t="s">
        <v>20</v>
      </c>
      <c r="D8" s="454" t="s">
        <v>21</v>
      </c>
      <c r="E8" s="445" t="s">
        <v>22</v>
      </c>
      <c r="F8" s="446"/>
      <c r="G8" s="447"/>
      <c r="H8" s="445" t="s">
        <v>23</v>
      </c>
      <c r="I8" s="446"/>
      <c r="J8" s="447"/>
      <c r="K8" s="26"/>
      <c r="L8" s="55"/>
      <c r="M8" s="55"/>
      <c r="N8" s="1"/>
      <c r="O8" s="1"/>
    </row>
    <row r="9" spans="1:15" ht="36" customHeight="1">
      <c r="A9" s="452"/>
      <c r="B9" s="453"/>
      <c r="C9" s="453"/>
      <c r="D9" s="45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15778.45</v>
      </c>
      <c r="D10" s="35">
        <v>15777.866666666669</v>
      </c>
      <c r="E10" s="35">
        <v>15738.383333333337</v>
      </c>
      <c r="F10" s="35">
        <v>15698.316666666668</v>
      </c>
      <c r="G10" s="35">
        <v>15658.833333333336</v>
      </c>
      <c r="H10" s="35">
        <v>15817.933333333338</v>
      </c>
      <c r="I10" s="35">
        <v>15857.416666666668</v>
      </c>
      <c r="J10" s="35">
        <v>15897.483333333339</v>
      </c>
      <c r="K10" s="37">
        <v>15817.35</v>
      </c>
      <c r="L10" s="37">
        <v>15737.8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34691.5</v>
      </c>
      <c r="D11" s="40">
        <v>34654.949999999997</v>
      </c>
      <c r="E11" s="40">
        <v>34531.749999999993</v>
      </c>
      <c r="F11" s="40">
        <v>34371.999999999993</v>
      </c>
      <c r="G11" s="40">
        <v>34248.799999999988</v>
      </c>
      <c r="H11" s="40">
        <v>34814.699999999997</v>
      </c>
      <c r="I11" s="40">
        <v>34937.900000000009</v>
      </c>
      <c r="J11" s="40">
        <v>35097.65</v>
      </c>
      <c r="K11" s="31">
        <v>34778.15</v>
      </c>
      <c r="L11" s="31">
        <v>34495.199999999997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2029.2</v>
      </c>
      <c r="D12" s="40">
        <v>2030.8000000000002</v>
      </c>
      <c r="E12" s="40">
        <v>2017.4500000000003</v>
      </c>
      <c r="F12" s="40">
        <v>2005.7</v>
      </c>
      <c r="G12" s="40">
        <v>1992.3500000000001</v>
      </c>
      <c r="H12" s="40">
        <v>2042.5500000000004</v>
      </c>
      <c r="I12" s="40">
        <v>2055.9000000000005</v>
      </c>
      <c r="J12" s="40">
        <v>2067.6500000000005</v>
      </c>
      <c r="K12" s="31">
        <v>2044.15</v>
      </c>
      <c r="L12" s="31">
        <v>2019.05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4420.2</v>
      </c>
      <c r="D13" s="40">
        <v>4427.7833333333338</v>
      </c>
      <c r="E13" s="40">
        <v>4408.0166666666673</v>
      </c>
      <c r="F13" s="40">
        <v>4395.8333333333339</v>
      </c>
      <c r="G13" s="40">
        <v>4376.0666666666675</v>
      </c>
      <c r="H13" s="40">
        <v>4439.9666666666672</v>
      </c>
      <c r="I13" s="40">
        <v>4459.7333333333336</v>
      </c>
      <c r="J13" s="40">
        <v>4471.916666666667</v>
      </c>
      <c r="K13" s="31">
        <v>4447.55</v>
      </c>
      <c r="L13" s="31">
        <v>4415.6000000000004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30371.4</v>
      </c>
      <c r="D14" s="40">
        <v>30271.5</v>
      </c>
      <c r="E14" s="40">
        <v>30137</v>
      </c>
      <c r="F14" s="40">
        <v>29902.6</v>
      </c>
      <c r="G14" s="40">
        <v>29768.1</v>
      </c>
      <c r="H14" s="40">
        <v>30505.9</v>
      </c>
      <c r="I14" s="40">
        <v>30640.400000000001</v>
      </c>
      <c r="J14" s="40">
        <v>30874.800000000003</v>
      </c>
      <c r="K14" s="31">
        <v>30406</v>
      </c>
      <c r="L14" s="31">
        <v>30037.1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3566.25</v>
      </c>
      <c r="D15" s="40">
        <v>3568.0499999999997</v>
      </c>
      <c r="E15" s="40">
        <v>3549.6499999999996</v>
      </c>
      <c r="F15" s="40">
        <v>3533.0499999999997</v>
      </c>
      <c r="G15" s="40">
        <v>3514.6499999999996</v>
      </c>
      <c r="H15" s="40">
        <v>3584.6499999999996</v>
      </c>
      <c r="I15" s="40">
        <v>3603.05</v>
      </c>
      <c r="J15" s="40">
        <v>3619.6499999999996</v>
      </c>
      <c r="K15" s="31">
        <v>3586.45</v>
      </c>
      <c r="L15" s="31">
        <v>3551.45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7553.85</v>
      </c>
      <c r="D16" s="40">
        <v>7540.9333333333343</v>
      </c>
      <c r="E16" s="40">
        <v>7514.0666666666684</v>
      </c>
      <c r="F16" s="40">
        <v>7474.2833333333338</v>
      </c>
      <c r="G16" s="40">
        <v>7447.4166666666679</v>
      </c>
      <c r="H16" s="40">
        <v>7580.716666666669</v>
      </c>
      <c r="I16" s="40">
        <v>7607.5833333333339</v>
      </c>
      <c r="J16" s="40">
        <v>7647.3666666666695</v>
      </c>
      <c r="K16" s="31">
        <v>7567.8</v>
      </c>
      <c r="L16" s="31">
        <v>7501.15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2364</v>
      </c>
      <c r="D17" s="40">
        <v>2375.6</v>
      </c>
      <c r="E17" s="40">
        <v>2338.1999999999998</v>
      </c>
      <c r="F17" s="40">
        <v>2312.4</v>
      </c>
      <c r="G17" s="40">
        <v>2275</v>
      </c>
      <c r="H17" s="40">
        <v>2401.3999999999996</v>
      </c>
      <c r="I17" s="40">
        <v>2438.8000000000002</v>
      </c>
      <c r="J17" s="40">
        <v>2464.5999999999995</v>
      </c>
      <c r="K17" s="31">
        <v>2413</v>
      </c>
      <c r="L17" s="31">
        <v>2349.8000000000002</v>
      </c>
      <c r="M17" s="31">
        <v>6.7760300000000004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1193.6500000000001</v>
      </c>
      <c r="D18" s="40">
        <v>1188.7666666666667</v>
      </c>
      <c r="E18" s="40">
        <v>1176.5333333333333</v>
      </c>
      <c r="F18" s="40">
        <v>1159.4166666666667</v>
      </c>
      <c r="G18" s="40">
        <v>1147.1833333333334</v>
      </c>
      <c r="H18" s="40">
        <v>1205.8833333333332</v>
      </c>
      <c r="I18" s="40">
        <v>1218.1166666666663</v>
      </c>
      <c r="J18" s="40">
        <v>1235.2333333333331</v>
      </c>
      <c r="K18" s="31">
        <v>1201</v>
      </c>
      <c r="L18" s="31">
        <v>1171.6500000000001</v>
      </c>
      <c r="M18" s="31">
        <v>6.63286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894.4</v>
      </c>
      <c r="D19" s="40">
        <v>891.66666666666663</v>
      </c>
      <c r="E19" s="40">
        <v>883.43333333333328</v>
      </c>
      <c r="F19" s="40">
        <v>872.4666666666667</v>
      </c>
      <c r="G19" s="40">
        <v>864.23333333333335</v>
      </c>
      <c r="H19" s="40">
        <v>902.63333333333321</v>
      </c>
      <c r="I19" s="40">
        <v>910.86666666666656</v>
      </c>
      <c r="J19" s="40">
        <v>921.83333333333314</v>
      </c>
      <c r="K19" s="31">
        <v>899.9</v>
      </c>
      <c r="L19" s="31">
        <v>880.7</v>
      </c>
      <c r="M19" s="31">
        <v>10.59506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18193.95</v>
      </c>
      <c r="D20" s="40">
        <v>18074.666666666668</v>
      </c>
      <c r="E20" s="40">
        <v>17919.333333333336</v>
      </c>
      <c r="F20" s="40">
        <v>17644.716666666667</v>
      </c>
      <c r="G20" s="40">
        <v>17489.383333333335</v>
      </c>
      <c r="H20" s="40">
        <v>18349.283333333336</v>
      </c>
      <c r="I20" s="40">
        <v>18504.616666666672</v>
      </c>
      <c r="J20" s="40">
        <v>18779.233333333337</v>
      </c>
      <c r="K20" s="31">
        <v>18230</v>
      </c>
      <c r="L20" s="31">
        <v>17800.05</v>
      </c>
      <c r="M20" s="31">
        <v>7.2319999999999995E-2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1400.25</v>
      </c>
      <c r="D21" s="40">
        <v>1407.4166666666667</v>
      </c>
      <c r="E21" s="40">
        <v>1389.8333333333335</v>
      </c>
      <c r="F21" s="40">
        <v>1379.4166666666667</v>
      </c>
      <c r="G21" s="40">
        <v>1361.8333333333335</v>
      </c>
      <c r="H21" s="40">
        <v>1417.8333333333335</v>
      </c>
      <c r="I21" s="40">
        <v>1435.416666666667</v>
      </c>
      <c r="J21" s="40">
        <v>1445.8333333333335</v>
      </c>
      <c r="K21" s="31">
        <v>1425</v>
      </c>
      <c r="L21" s="31">
        <v>1397</v>
      </c>
      <c r="M21" s="31">
        <v>25.382480000000001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924.3</v>
      </c>
      <c r="D22" s="40">
        <v>929.76666666666677</v>
      </c>
      <c r="E22" s="40">
        <v>904.53333333333353</v>
      </c>
      <c r="F22" s="40">
        <v>884.76666666666677</v>
      </c>
      <c r="G22" s="40">
        <v>859.53333333333353</v>
      </c>
      <c r="H22" s="40">
        <v>949.53333333333353</v>
      </c>
      <c r="I22" s="40">
        <v>974.76666666666688</v>
      </c>
      <c r="J22" s="40">
        <v>994.53333333333353</v>
      </c>
      <c r="K22" s="31">
        <v>955</v>
      </c>
      <c r="L22" s="31">
        <v>910</v>
      </c>
      <c r="M22" s="31">
        <v>0.95928999999999998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659.65</v>
      </c>
      <c r="D23" s="40">
        <v>662.86666666666667</v>
      </c>
      <c r="E23" s="40">
        <v>654.73333333333335</v>
      </c>
      <c r="F23" s="40">
        <v>649.81666666666672</v>
      </c>
      <c r="G23" s="40">
        <v>641.68333333333339</v>
      </c>
      <c r="H23" s="40">
        <v>667.7833333333333</v>
      </c>
      <c r="I23" s="40">
        <v>675.91666666666674</v>
      </c>
      <c r="J23" s="40">
        <v>680.83333333333326</v>
      </c>
      <c r="K23" s="31">
        <v>671</v>
      </c>
      <c r="L23" s="31">
        <v>657.95</v>
      </c>
      <c r="M23" s="31">
        <v>45.721530000000001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922.2</v>
      </c>
      <c r="D24" s="40">
        <v>921.4</v>
      </c>
      <c r="E24" s="40">
        <v>904.8</v>
      </c>
      <c r="F24" s="40">
        <v>887.4</v>
      </c>
      <c r="G24" s="40">
        <v>870.8</v>
      </c>
      <c r="H24" s="40">
        <v>938.8</v>
      </c>
      <c r="I24" s="40">
        <v>955.40000000000009</v>
      </c>
      <c r="J24" s="40">
        <v>972.8</v>
      </c>
      <c r="K24" s="31">
        <v>938</v>
      </c>
      <c r="L24" s="31">
        <v>904</v>
      </c>
      <c r="M24" s="31">
        <v>1.63673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937.9</v>
      </c>
      <c r="D25" s="40">
        <v>930.63333333333333</v>
      </c>
      <c r="E25" s="40">
        <v>901.26666666666665</v>
      </c>
      <c r="F25" s="40">
        <v>864.63333333333333</v>
      </c>
      <c r="G25" s="40">
        <v>835.26666666666665</v>
      </c>
      <c r="H25" s="40">
        <v>967.26666666666665</v>
      </c>
      <c r="I25" s="40">
        <v>996.63333333333321</v>
      </c>
      <c r="J25" s="40">
        <v>1033.2666666666667</v>
      </c>
      <c r="K25" s="31">
        <v>960</v>
      </c>
      <c r="L25" s="31">
        <v>894</v>
      </c>
      <c r="M25" s="31">
        <v>0.83398000000000005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116.5</v>
      </c>
      <c r="D26" s="40">
        <v>116.93333333333334</v>
      </c>
      <c r="E26" s="40">
        <v>115.81666666666668</v>
      </c>
      <c r="F26" s="40">
        <v>115.13333333333334</v>
      </c>
      <c r="G26" s="40">
        <v>114.01666666666668</v>
      </c>
      <c r="H26" s="40">
        <v>117.61666666666667</v>
      </c>
      <c r="I26" s="40">
        <v>118.73333333333335</v>
      </c>
      <c r="J26" s="40">
        <v>119.41666666666667</v>
      </c>
      <c r="K26" s="31">
        <v>118.05</v>
      </c>
      <c r="L26" s="31">
        <v>116.25</v>
      </c>
      <c r="M26" s="31">
        <v>17.754860000000001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227.2</v>
      </c>
      <c r="D27" s="40">
        <v>227.08333333333334</v>
      </c>
      <c r="E27" s="40">
        <v>222.66666666666669</v>
      </c>
      <c r="F27" s="40">
        <v>218.13333333333335</v>
      </c>
      <c r="G27" s="40">
        <v>213.7166666666667</v>
      </c>
      <c r="H27" s="40">
        <v>231.61666666666667</v>
      </c>
      <c r="I27" s="40">
        <v>236.03333333333336</v>
      </c>
      <c r="J27" s="40">
        <v>240.56666666666666</v>
      </c>
      <c r="K27" s="31">
        <v>231.5</v>
      </c>
      <c r="L27" s="31">
        <v>222.55</v>
      </c>
      <c r="M27" s="31">
        <v>40.723709999999997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2394.6999999999998</v>
      </c>
      <c r="D28" s="40">
        <v>2380.5666666666666</v>
      </c>
      <c r="E28" s="40">
        <v>2326.1333333333332</v>
      </c>
      <c r="F28" s="40">
        <v>2257.5666666666666</v>
      </c>
      <c r="G28" s="40">
        <v>2203.1333333333332</v>
      </c>
      <c r="H28" s="40">
        <v>2449.1333333333332</v>
      </c>
      <c r="I28" s="40">
        <v>2503.5666666666666</v>
      </c>
      <c r="J28" s="40">
        <v>2572.1333333333332</v>
      </c>
      <c r="K28" s="31">
        <v>2435</v>
      </c>
      <c r="L28" s="31">
        <v>2312</v>
      </c>
      <c r="M28" s="31">
        <v>2.1652399999999998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778.1</v>
      </c>
      <c r="D29" s="40">
        <v>786.0333333333333</v>
      </c>
      <c r="E29" s="40">
        <v>767.06666666666661</v>
      </c>
      <c r="F29" s="40">
        <v>756.0333333333333</v>
      </c>
      <c r="G29" s="40">
        <v>737.06666666666661</v>
      </c>
      <c r="H29" s="40">
        <v>797.06666666666661</v>
      </c>
      <c r="I29" s="40">
        <v>816.0333333333333</v>
      </c>
      <c r="J29" s="40">
        <v>827.06666666666661</v>
      </c>
      <c r="K29" s="31">
        <v>805</v>
      </c>
      <c r="L29" s="31">
        <v>775</v>
      </c>
      <c r="M29" s="31">
        <v>8.9023900000000005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3331.65</v>
      </c>
      <c r="D30" s="40">
        <v>3353.2999999999997</v>
      </c>
      <c r="E30" s="40">
        <v>3281.4999999999995</v>
      </c>
      <c r="F30" s="40">
        <v>3231.35</v>
      </c>
      <c r="G30" s="40">
        <v>3159.5499999999997</v>
      </c>
      <c r="H30" s="40">
        <v>3403.4499999999994</v>
      </c>
      <c r="I30" s="40">
        <v>3475.2499999999995</v>
      </c>
      <c r="J30" s="40">
        <v>3525.3999999999992</v>
      </c>
      <c r="K30" s="31">
        <v>3425.1</v>
      </c>
      <c r="L30" s="31">
        <v>3303.15</v>
      </c>
      <c r="M30" s="31">
        <v>1.93316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694.85</v>
      </c>
      <c r="D31" s="40">
        <v>698.9666666666667</v>
      </c>
      <c r="E31" s="40">
        <v>689.03333333333342</v>
      </c>
      <c r="F31" s="40">
        <v>683.2166666666667</v>
      </c>
      <c r="G31" s="40">
        <v>673.28333333333342</v>
      </c>
      <c r="H31" s="40">
        <v>704.78333333333342</v>
      </c>
      <c r="I31" s="40">
        <v>714.71666666666681</v>
      </c>
      <c r="J31" s="40">
        <v>720.53333333333342</v>
      </c>
      <c r="K31" s="31">
        <v>708.9</v>
      </c>
      <c r="L31" s="31">
        <v>693.15</v>
      </c>
      <c r="M31" s="31">
        <v>19.910969999999999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408.75</v>
      </c>
      <c r="D32" s="40">
        <v>409</v>
      </c>
      <c r="E32" s="40">
        <v>404.8</v>
      </c>
      <c r="F32" s="40">
        <v>400.85</v>
      </c>
      <c r="G32" s="40">
        <v>396.65000000000003</v>
      </c>
      <c r="H32" s="40">
        <v>412.95</v>
      </c>
      <c r="I32" s="40">
        <v>417.15000000000003</v>
      </c>
      <c r="J32" s="40">
        <v>421.09999999999997</v>
      </c>
      <c r="K32" s="31">
        <v>413.2</v>
      </c>
      <c r="L32" s="31">
        <v>405.05</v>
      </c>
      <c r="M32" s="31">
        <v>33.128529999999998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4038.75</v>
      </c>
      <c r="D33" s="40">
        <v>4028.8333333333335</v>
      </c>
      <c r="E33" s="40">
        <v>4003.1166666666668</v>
      </c>
      <c r="F33" s="40">
        <v>3967.4833333333331</v>
      </c>
      <c r="G33" s="40">
        <v>3941.7666666666664</v>
      </c>
      <c r="H33" s="40">
        <v>4064.4666666666672</v>
      </c>
      <c r="I33" s="40">
        <v>4090.1833333333334</v>
      </c>
      <c r="J33" s="40">
        <v>4125.8166666666675</v>
      </c>
      <c r="K33" s="31">
        <v>4054.55</v>
      </c>
      <c r="L33" s="31">
        <v>3993.2</v>
      </c>
      <c r="M33" s="31">
        <v>4.4941700000000004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216.3</v>
      </c>
      <c r="D34" s="40">
        <v>218.36666666666667</v>
      </c>
      <c r="E34" s="40">
        <v>213.53333333333336</v>
      </c>
      <c r="F34" s="40">
        <v>210.76666666666668</v>
      </c>
      <c r="G34" s="40">
        <v>205.93333333333337</v>
      </c>
      <c r="H34" s="40">
        <v>221.13333333333335</v>
      </c>
      <c r="I34" s="40">
        <v>225.96666666666667</v>
      </c>
      <c r="J34" s="40">
        <v>228.73333333333335</v>
      </c>
      <c r="K34" s="31">
        <v>223.2</v>
      </c>
      <c r="L34" s="31">
        <v>215.6</v>
      </c>
      <c r="M34" s="31">
        <v>54.604439999999997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125.2</v>
      </c>
      <c r="D35" s="40">
        <v>124.23333333333333</v>
      </c>
      <c r="E35" s="40">
        <v>122.96666666666667</v>
      </c>
      <c r="F35" s="40">
        <v>120.73333333333333</v>
      </c>
      <c r="G35" s="40">
        <v>119.46666666666667</v>
      </c>
      <c r="H35" s="40">
        <v>126.46666666666667</v>
      </c>
      <c r="I35" s="40">
        <v>127.73333333333335</v>
      </c>
      <c r="J35" s="40">
        <v>129.96666666666667</v>
      </c>
      <c r="K35" s="31">
        <v>125.5</v>
      </c>
      <c r="L35" s="31">
        <v>122</v>
      </c>
      <c r="M35" s="31">
        <v>86.656270000000006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2997.45</v>
      </c>
      <c r="D36" s="40">
        <v>3009.2333333333336</v>
      </c>
      <c r="E36" s="40">
        <v>2978.5166666666673</v>
      </c>
      <c r="F36" s="40">
        <v>2959.5833333333339</v>
      </c>
      <c r="G36" s="40">
        <v>2928.8666666666677</v>
      </c>
      <c r="H36" s="40">
        <v>3028.166666666667</v>
      </c>
      <c r="I36" s="40">
        <v>3058.8833333333332</v>
      </c>
      <c r="J36" s="40">
        <v>3077.8166666666666</v>
      </c>
      <c r="K36" s="31">
        <v>3039.95</v>
      </c>
      <c r="L36" s="31">
        <v>2990.3</v>
      </c>
      <c r="M36" s="31">
        <v>7.62683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908.25</v>
      </c>
      <c r="D37" s="40">
        <v>912.13333333333321</v>
      </c>
      <c r="E37" s="40">
        <v>901.1666666666664</v>
      </c>
      <c r="F37" s="40">
        <v>894.08333333333314</v>
      </c>
      <c r="G37" s="40">
        <v>883.11666666666633</v>
      </c>
      <c r="H37" s="40">
        <v>919.21666666666647</v>
      </c>
      <c r="I37" s="40">
        <v>930.18333333333317</v>
      </c>
      <c r="J37" s="40">
        <v>937.26666666666654</v>
      </c>
      <c r="K37" s="31">
        <v>923.1</v>
      </c>
      <c r="L37" s="31">
        <v>905.05</v>
      </c>
      <c r="M37" s="31">
        <v>12.406700000000001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3502.6</v>
      </c>
      <c r="D38" s="40">
        <v>3506.2833333333333</v>
      </c>
      <c r="E38" s="40">
        <v>3488.5666666666666</v>
      </c>
      <c r="F38" s="40">
        <v>3474.5333333333333</v>
      </c>
      <c r="G38" s="40">
        <v>3456.8166666666666</v>
      </c>
      <c r="H38" s="40">
        <v>3520.3166666666666</v>
      </c>
      <c r="I38" s="40">
        <v>3538.0333333333328</v>
      </c>
      <c r="J38" s="40">
        <v>3552.0666666666666</v>
      </c>
      <c r="K38" s="31">
        <v>3524</v>
      </c>
      <c r="L38" s="31">
        <v>3492.25</v>
      </c>
      <c r="M38" s="31">
        <v>1.3174699999999999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717.25</v>
      </c>
      <c r="D39" s="40">
        <v>720.58333333333337</v>
      </c>
      <c r="E39" s="40">
        <v>712.66666666666674</v>
      </c>
      <c r="F39" s="40">
        <v>708.08333333333337</v>
      </c>
      <c r="G39" s="40">
        <v>700.16666666666674</v>
      </c>
      <c r="H39" s="40">
        <v>725.16666666666674</v>
      </c>
      <c r="I39" s="40">
        <v>733.08333333333348</v>
      </c>
      <c r="J39" s="40">
        <v>737.66666666666674</v>
      </c>
      <c r="K39" s="31">
        <v>728.5</v>
      </c>
      <c r="L39" s="31">
        <v>716</v>
      </c>
      <c r="M39" s="31">
        <v>68.556730000000002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3763.75</v>
      </c>
      <c r="D40" s="40">
        <v>3780.5166666666664</v>
      </c>
      <c r="E40" s="40">
        <v>3733.2333333333327</v>
      </c>
      <c r="F40" s="40">
        <v>3702.7166666666662</v>
      </c>
      <c r="G40" s="40">
        <v>3655.4333333333325</v>
      </c>
      <c r="H40" s="40">
        <v>3811.0333333333328</v>
      </c>
      <c r="I40" s="40">
        <v>3858.3166666666666</v>
      </c>
      <c r="J40" s="40">
        <v>3888.833333333333</v>
      </c>
      <c r="K40" s="31">
        <v>3827.8</v>
      </c>
      <c r="L40" s="31">
        <v>3750</v>
      </c>
      <c r="M40" s="31">
        <v>3.55185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6400.1</v>
      </c>
      <c r="D41" s="40">
        <v>6364.7166666666672</v>
      </c>
      <c r="E41" s="40">
        <v>6299.4333333333343</v>
      </c>
      <c r="F41" s="40">
        <v>6198.7666666666673</v>
      </c>
      <c r="G41" s="40">
        <v>6133.4833333333345</v>
      </c>
      <c r="H41" s="40">
        <v>6465.3833333333341</v>
      </c>
      <c r="I41" s="40">
        <v>6530.666666666667</v>
      </c>
      <c r="J41" s="40">
        <v>6631.3333333333339</v>
      </c>
      <c r="K41" s="31">
        <v>6430</v>
      </c>
      <c r="L41" s="31">
        <v>6264.05</v>
      </c>
      <c r="M41" s="31">
        <v>14.846640000000001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14599.05</v>
      </c>
      <c r="D42" s="40">
        <v>14488.050000000001</v>
      </c>
      <c r="E42" s="40">
        <v>14051.100000000002</v>
      </c>
      <c r="F42" s="40">
        <v>13503.150000000001</v>
      </c>
      <c r="G42" s="40">
        <v>13066.200000000003</v>
      </c>
      <c r="H42" s="40">
        <v>15036.000000000002</v>
      </c>
      <c r="I42" s="40">
        <v>15472.950000000003</v>
      </c>
      <c r="J42" s="40">
        <v>16020.900000000001</v>
      </c>
      <c r="K42" s="31">
        <v>14925</v>
      </c>
      <c r="L42" s="31">
        <v>13940.1</v>
      </c>
      <c r="M42" s="31">
        <v>7.1051399999999996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3996.35</v>
      </c>
      <c r="D43" s="40">
        <v>3961.3666666666668</v>
      </c>
      <c r="E43" s="40">
        <v>3910.7333333333336</v>
      </c>
      <c r="F43" s="40">
        <v>3825.1166666666668</v>
      </c>
      <c r="G43" s="40">
        <v>3774.4833333333336</v>
      </c>
      <c r="H43" s="40">
        <v>4046.9833333333336</v>
      </c>
      <c r="I43" s="40">
        <v>4097.6166666666668</v>
      </c>
      <c r="J43" s="40">
        <v>4183.2333333333336</v>
      </c>
      <c r="K43" s="31">
        <v>4012</v>
      </c>
      <c r="L43" s="31">
        <v>3875.75</v>
      </c>
      <c r="M43" s="31">
        <v>0.27373999999999998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2307.5</v>
      </c>
      <c r="D44" s="40">
        <v>2331.1666666666665</v>
      </c>
      <c r="E44" s="40">
        <v>2273.333333333333</v>
      </c>
      <c r="F44" s="40">
        <v>2239.1666666666665</v>
      </c>
      <c r="G44" s="40">
        <v>2181.333333333333</v>
      </c>
      <c r="H44" s="40">
        <v>2365.333333333333</v>
      </c>
      <c r="I44" s="40">
        <v>2423.1666666666661</v>
      </c>
      <c r="J44" s="40">
        <v>2457.333333333333</v>
      </c>
      <c r="K44" s="31">
        <v>2389</v>
      </c>
      <c r="L44" s="31">
        <v>2297</v>
      </c>
      <c r="M44" s="31">
        <v>3.4302299999999999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292.5</v>
      </c>
      <c r="D45" s="40">
        <v>294.3</v>
      </c>
      <c r="E45" s="40">
        <v>289.85000000000002</v>
      </c>
      <c r="F45" s="40">
        <v>287.2</v>
      </c>
      <c r="G45" s="40">
        <v>282.75</v>
      </c>
      <c r="H45" s="40">
        <v>296.95000000000005</v>
      </c>
      <c r="I45" s="40">
        <v>301.39999999999998</v>
      </c>
      <c r="J45" s="40">
        <v>304.05000000000007</v>
      </c>
      <c r="K45" s="31">
        <v>298.75</v>
      </c>
      <c r="L45" s="31">
        <v>291.64999999999998</v>
      </c>
      <c r="M45" s="31">
        <v>43.68038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80.599999999999994</v>
      </c>
      <c r="D46" s="40">
        <v>79.783333333333331</v>
      </c>
      <c r="E46" s="40">
        <v>78.416666666666657</v>
      </c>
      <c r="F46" s="40">
        <v>76.23333333333332</v>
      </c>
      <c r="G46" s="40">
        <v>74.866666666666646</v>
      </c>
      <c r="H46" s="40">
        <v>81.966666666666669</v>
      </c>
      <c r="I46" s="40">
        <v>83.333333333333343</v>
      </c>
      <c r="J46" s="40">
        <v>85.51666666666668</v>
      </c>
      <c r="K46" s="31">
        <v>81.150000000000006</v>
      </c>
      <c r="L46" s="31">
        <v>77.599999999999994</v>
      </c>
      <c r="M46" s="31">
        <v>334.87295999999998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71.650000000000006</v>
      </c>
      <c r="D47" s="40">
        <v>71.13333333333334</v>
      </c>
      <c r="E47" s="40">
        <v>70.26666666666668</v>
      </c>
      <c r="F47" s="40">
        <v>68.88333333333334</v>
      </c>
      <c r="G47" s="40">
        <v>68.01666666666668</v>
      </c>
      <c r="H47" s="40">
        <v>72.51666666666668</v>
      </c>
      <c r="I47" s="40">
        <v>73.383333333333326</v>
      </c>
      <c r="J47" s="40">
        <v>74.76666666666668</v>
      </c>
      <c r="K47" s="31">
        <v>72</v>
      </c>
      <c r="L47" s="31">
        <v>69.75</v>
      </c>
      <c r="M47" s="31">
        <v>26.77815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1612.25</v>
      </c>
      <c r="D48" s="40">
        <v>1608.45</v>
      </c>
      <c r="E48" s="40">
        <v>1594.9</v>
      </c>
      <c r="F48" s="40">
        <v>1577.55</v>
      </c>
      <c r="G48" s="40">
        <v>1564</v>
      </c>
      <c r="H48" s="40">
        <v>1625.8000000000002</v>
      </c>
      <c r="I48" s="40">
        <v>1639.35</v>
      </c>
      <c r="J48" s="40">
        <v>1656.7000000000003</v>
      </c>
      <c r="K48" s="31">
        <v>1622</v>
      </c>
      <c r="L48" s="31">
        <v>1591.1</v>
      </c>
      <c r="M48" s="31">
        <v>4.4863999999999997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845.5</v>
      </c>
      <c r="D49" s="40">
        <v>849</v>
      </c>
      <c r="E49" s="40">
        <v>840.85</v>
      </c>
      <c r="F49" s="40">
        <v>836.2</v>
      </c>
      <c r="G49" s="40">
        <v>828.05000000000007</v>
      </c>
      <c r="H49" s="40">
        <v>853.65</v>
      </c>
      <c r="I49" s="40">
        <v>861.80000000000007</v>
      </c>
      <c r="J49" s="40">
        <v>866.44999999999993</v>
      </c>
      <c r="K49" s="31">
        <v>857.15</v>
      </c>
      <c r="L49" s="31">
        <v>844.35</v>
      </c>
      <c r="M49" s="31">
        <v>6.3061699999999998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188.8</v>
      </c>
      <c r="D50" s="40">
        <v>189.48333333333335</v>
      </c>
      <c r="E50" s="40">
        <v>187.26666666666671</v>
      </c>
      <c r="F50" s="40">
        <v>185.73333333333335</v>
      </c>
      <c r="G50" s="40">
        <v>183.51666666666671</v>
      </c>
      <c r="H50" s="40">
        <v>191.01666666666671</v>
      </c>
      <c r="I50" s="40">
        <v>193.23333333333335</v>
      </c>
      <c r="J50" s="40">
        <v>194.76666666666671</v>
      </c>
      <c r="K50" s="31">
        <v>191.7</v>
      </c>
      <c r="L50" s="31">
        <v>187.95</v>
      </c>
      <c r="M50" s="31">
        <v>91.417330000000007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785.2</v>
      </c>
      <c r="D51" s="40">
        <v>784.75</v>
      </c>
      <c r="E51" s="40">
        <v>775.1</v>
      </c>
      <c r="F51" s="40">
        <v>765</v>
      </c>
      <c r="G51" s="40">
        <v>755.35</v>
      </c>
      <c r="H51" s="40">
        <v>794.85</v>
      </c>
      <c r="I51" s="40">
        <v>804.50000000000011</v>
      </c>
      <c r="J51" s="40">
        <v>814.6</v>
      </c>
      <c r="K51" s="31">
        <v>794.4</v>
      </c>
      <c r="L51" s="31">
        <v>774.65</v>
      </c>
      <c r="M51" s="31">
        <v>11.559469999999999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60.2</v>
      </c>
      <c r="D52" s="40">
        <v>60.333333333333336</v>
      </c>
      <c r="E52" s="40">
        <v>59.216666666666669</v>
      </c>
      <c r="F52" s="40">
        <v>58.233333333333334</v>
      </c>
      <c r="G52" s="40">
        <v>57.116666666666667</v>
      </c>
      <c r="H52" s="40">
        <v>61.31666666666667</v>
      </c>
      <c r="I52" s="40">
        <v>62.43333333333333</v>
      </c>
      <c r="J52" s="40">
        <v>63.416666666666671</v>
      </c>
      <c r="K52" s="31">
        <v>61.45</v>
      </c>
      <c r="L52" s="31">
        <v>59.35</v>
      </c>
      <c r="M52" s="31">
        <v>362.37615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449.1</v>
      </c>
      <c r="D53" s="40">
        <v>450.58333333333331</v>
      </c>
      <c r="E53" s="40">
        <v>447.01666666666665</v>
      </c>
      <c r="F53" s="40">
        <v>444.93333333333334</v>
      </c>
      <c r="G53" s="40">
        <v>441.36666666666667</v>
      </c>
      <c r="H53" s="40">
        <v>452.66666666666663</v>
      </c>
      <c r="I53" s="40">
        <v>456.23333333333335</v>
      </c>
      <c r="J53" s="40">
        <v>458.31666666666661</v>
      </c>
      <c r="K53" s="31">
        <v>454.15</v>
      </c>
      <c r="L53" s="31">
        <v>448.5</v>
      </c>
      <c r="M53" s="31">
        <v>29.896100000000001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567.15</v>
      </c>
      <c r="D54" s="40">
        <v>569.61666666666667</v>
      </c>
      <c r="E54" s="40">
        <v>562.5333333333333</v>
      </c>
      <c r="F54" s="40">
        <v>557.91666666666663</v>
      </c>
      <c r="G54" s="40">
        <v>550.83333333333326</v>
      </c>
      <c r="H54" s="40">
        <v>574.23333333333335</v>
      </c>
      <c r="I54" s="40">
        <v>581.31666666666661</v>
      </c>
      <c r="J54" s="40">
        <v>585.93333333333339</v>
      </c>
      <c r="K54" s="31">
        <v>576.70000000000005</v>
      </c>
      <c r="L54" s="31">
        <v>565</v>
      </c>
      <c r="M54" s="31">
        <v>155.52340000000001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382.55</v>
      </c>
      <c r="D55" s="40">
        <v>389.16666666666669</v>
      </c>
      <c r="E55" s="40">
        <v>373.43333333333339</v>
      </c>
      <c r="F55" s="40">
        <v>364.31666666666672</v>
      </c>
      <c r="G55" s="40">
        <v>348.58333333333343</v>
      </c>
      <c r="H55" s="40">
        <v>398.28333333333336</v>
      </c>
      <c r="I55" s="40">
        <v>414.01666666666659</v>
      </c>
      <c r="J55" s="40">
        <v>423.13333333333333</v>
      </c>
      <c r="K55" s="31">
        <v>404.9</v>
      </c>
      <c r="L55" s="31">
        <v>380.05</v>
      </c>
      <c r="M55" s="31">
        <v>77.098489999999998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1243.55</v>
      </c>
      <c r="D56" s="40">
        <v>1249.5166666666667</v>
      </c>
      <c r="E56" s="40">
        <v>1234.0333333333333</v>
      </c>
      <c r="F56" s="40">
        <v>1224.5166666666667</v>
      </c>
      <c r="G56" s="40">
        <v>1209.0333333333333</v>
      </c>
      <c r="H56" s="40">
        <v>1259.0333333333333</v>
      </c>
      <c r="I56" s="40">
        <v>1274.5166666666664</v>
      </c>
      <c r="J56" s="40">
        <v>1284.0333333333333</v>
      </c>
      <c r="K56" s="31">
        <v>1265</v>
      </c>
      <c r="L56" s="31">
        <v>1240</v>
      </c>
      <c r="M56" s="31">
        <v>0.54224000000000006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14933.3</v>
      </c>
      <c r="D57" s="40">
        <v>14955</v>
      </c>
      <c r="E57" s="40">
        <v>14795.05</v>
      </c>
      <c r="F57" s="40">
        <v>14656.8</v>
      </c>
      <c r="G57" s="40">
        <v>14496.849999999999</v>
      </c>
      <c r="H57" s="40">
        <v>15093.25</v>
      </c>
      <c r="I57" s="40">
        <v>15253.2</v>
      </c>
      <c r="J57" s="40">
        <v>15391.45</v>
      </c>
      <c r="K57" s="31">
        <v>15114.95</v>
      </c>
      <c r="L57" s="31">
        <v>14816.75</v>
      </c>
      <c r="M57" s="31">
        <v>0.25122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3405.6</v>
      </c>
      <c r="D58" s="40">
        <v>3412.1833333333329</v>
      </c>
      <c r="E58" s="40">
        <v>3395.4166666666661</v>
      </c>
      <c r="F58" s="40">
        <v>3385.2333333333331</v>
      </c>
      <c r="G58" s="40">
        <v>3368.4666666666662</v>
      </c>
      <c r="H58" s="40">
        <v>3422.3666666666659</v>
      </c>
      <c r="I58" s="40">
        <v>3439.1333333333332</v>
      </c>
      <c r="J58" s="40">
        <v>3449.3166666666657</v>
      </c>
      <c r="K58" s="31">
        <v>3428.95</v>
      </c>
      <c r="L58" s="31">
        <v>3402</v>
      </c>
      <c r="M58" s="31">
        <v>3.2141099999999998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838</v>
      </c>
      <c r="D59" s="40">
        <v>838.68333333333339</v>
      </c>
      <c r="E59" s="40">
        <v>828.36666666666679</v>
      </c>
      <c r="F59" s="40">
        <v>818.73333333333335</v>
      </c>
      <c r="G59" s="40">
        <v>808.41666666666674</v>
      </c>
      <c r="H59" s="40">
        <v>848.31666666666683</v>
      </c>
      <c r="I59" s="40">
        <v>858.63333333333344</v>
      </c>
      <c r="J59" s="40">
        <v>868.26666666666688</v>
      </c>
      <c r="K59" s="31">
        <v>849</v>
      </c>
      <c r="L59" s="31">
        <v>829.05</v>
      </c>
      <c r="M59" s="31">
        <v>9.3915400000000009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572</v>
      </c>
      <c r="D60" s="40">
        <v>575.08333333333337</v>
      </c>
      <c r="E60" s="40">
        <v>567.36666666666679</v>
      </c>
      <c r="F60" s="40">
        <v>562.73333333333346</v>
      </c>
      <c r="G60" s="40">
        <v>555.01666666666688</v>
      </c>
      <c r="H60" s="40">
        <v>579.7166666666667</v>
      </c>
      <c r="I60" s="40">
        <v>587.43333333333317</v>
      </c>
      <c r="J60" s="40">
        <v>592.06666666666661</v>
      </c>
      <c r="K60" s="31">
        <v>582.79999999999995</v>
      </c>
      <c r="L60" s="31">
        <v>570.45000000000005</v>
      </c>
      <c r="M60" s="31">
        <v>24.4818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149.65</v>
      </c>
      <c r="D61" s="40">
        <v>147.85</v>
      </c>
      <c r="E61" s="40">
        <v>144.69999999999999</v>
      </c>
      <c r="F61" s="40">
        <v>139.75</v>
      </c>
      <c r="G61" s="40">
        <v>136.6</v>
      </c>
      <c r="H61" s="40">
        <v>152.79999999999998</v>
      </c>
      <c r="I61" s="40">
        <v>155.95000000000002</v>
      </c>
      <c r="J61" s="40">
        <v>160.89999999999998</v>
      </c>
      <c r="K61" s="31">
        <v>151</v>
      </c>
      <c r="L61" s="31">
        <v>142.9</v>
      </c>
      <c r="M61" s="31">
        <v>249.44354000000001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140.75</v>
      </c>
      <c r="D62" s="40">
        <v>140.73333333333335</v>
      </c>
      <c r="E62" s="40">
        <v>139.91666666666669</v>
      </c>
      <c r="F62" s="40">
        <v>139.08333333333334</v>
      </c>
      <c r="G62" s="40">
        <v>138.26666666666668</v>
      </c>
      <c r="H62" s="40">
        <v>141.56666666666669</v>
      </c>
      <c r="I62" s="40">
        <v>142.38333333333335</v>
      </c>
      <c r="J62" s="40">
        <v>143.2166666666667</v>
      </c>
      <c r="K62" s="31">
        <v>141.55000000000001</v>
      </c>
      <c r="L62" s="31">
        <v>139.9</v>
      </c>
      <c r="M62" s="31">
        <v>6.8543000000000003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487.15</v>
      </c>
      <c r="D63" s="40">
        <v>487.95</v>
      </c>
      <c r="E63" s="40">
        <v>480.4</v>
      </c>
      <c r="F63" s="40">
        <v>473.65</v>
      </c>
      <c r="G63" s="40">
        <v>466.09999999999997</v>
      </c>
      <c r="H63" s="40">
        <v>494.7</v>
      </c>
      <c r="I63" s="40">
        <v>502.25000000000006</v>
      </c>
      <c r="J63" s="40">
        <v>509</v>
      </c>
      <c r="K63" s="31">
        <v>495.5</v>
      </c>
      <c r="L63" s="31">
        <v>481.2</v>
      </c>
      <c r="M63" s="31">
        <v>26.890889999999999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883.1</v>
      </c>
      <c r="D64" s="40">
        <v>885.01666666666677</v>
      </c>
      <c r="E64" s="40">
        <v>870.08333333333348</v>
      </c>
      <c r="F64" s="40">
        <v>857.06666666666672</v>
      </c>
      <c r="G64" s="40">
        <v>842.13333333333344</v>
      </c>
      <c r="H64" s="40">
        <v>898.03333333333353</v>
      </c>
      <c r="I64" s="40">
        <v>912.9666666666667</v>
      </c>
      <c r="J64" s="40">
        <v>925.98333333333358</v>
      </c>
      <c r="K64" s="31">
        <v>899.95</v>
      </c>
      <c r="L64" s="31">
        <v>872</v>
      </c>
      <c r="M64" s="31">
        <v>49.293140000000001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150.25</v>
      </c>
      <c r="D65" s="40">
        <v>150.65</v>
      </c>
      <c r="E65" s="40">
        <v>149.30000000000001</v>
      </c>
      <c r="F65" s="40">
        <v>148.35</v>
      </c>
      <c r="G65" s="40">
        <v>147</v>
      </c>
      <c r="H65" s="40">
        <v>151.60000000000002</v>
      </c>
      <c r="I65" s="40">
        <v>152.94999999999999</v>
      </c>
      <c r="J65" s="40">
        <v>153.90000000000003</v>
      </c>
      <c r="K65" s="31">
        <v>152</v>
      </c>
      <c r="L65" s="31">
        <v>149.69999999999999</v>
      </c>
      <c r="M65" s="31">
        <v>17.612010000000001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142.15</v>
      </c>
      <c r="D66" s="40">
        <v>142.9</v>
      </c>
      <c r="E66" s="40">
        <v>141.15</v>
      </c>
      <c r="F66" s="40">
        <v>140.15</v>
      </c>
      <c r="G66" s="40">
        <v>138.4</v>
      </c>
      <c r="H66" s="40">
        <v>143.9</v>
      </c>
      <c r="I66" s="40">
        <v>145.65</v>
      </c>
      <c r="J66" s="40">
        <v>146.65</v>
      </c>
      <c r="K66" s="31">
        <v>144.65</v>
      </c>
      <c r="L66" s="31">
        <v>141.9</v>
      </c>
      <c r="M66" s="31">
        <v>82.379159999999999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5171.55</v>
      </c>
      <c r="D67" s="40">
        <v>5065.8499999999995</v>
      </c>
      <c r="E67" s="40">
        <v>4930.6999999999989</v>
      </c>
      <c r="F67" s="40">
        <v>4689.8499999999995</v>
      </c>
      <c r="G67" s="40">
        <v>4554.6999999999989</v>
      </c>
      <c r="H67" s="40">
        <v>5306.6999999999989</v>
      </c>
      <c r="I67" s="40">
        <v>5441.8499999999985</v>
      </c>
      <c r="J67" s="40">
        <v>5682.6999999999989</v>
      </c>
      <c r="K67" s="31">
        <v>5201</v>
      </c>
      <c r="L67" s="31">
        <v>4825</v>
      </c>
      <c r="M67" s="31">
        <v>15.575989999999999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1709.5</v>
      </c>
      <c r="D68" s="40">
        <v>1736.4833333333333</v>
      </c>
      <c r="E68" s="40">
        <v>1675.0166666666667</v>
      </c>
      <c r="F68" s="40">
        <v>1640.5333333333333</v>
      </c>
      <c r="G68" s="40">
        <v>1579.0666666666666</v>
      </c>
      <c r="H68" s="40">
        <v>1770.9666666666667</v>
      </c>
      <c r="I68" s="40">
        <v>1832.4333333333334</v>
      </c>
      <c r="J68" s="40">
        <v>1866.9166666666667</v>
      </c>
      <c r="K68" s="31">
        <v>1797.95</v>
      </c>
      <c r="L68" s="31">
        <v>1702</v>
      </c>
      <c r="M68" s="31">
        <v>10.57455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630.1</v>
      </c>
      <c r="D69" s="40">
        <v>634.76666666666665</v>
      </c>
      <c r="E69" s="40">
        <v>623.38333333333333</v>
      </c>
      <c r="F69" s="40">
        <v>616.66666666666663</v>
      </c>
      <c r="G69" s="40">
        <v>605.2833333333333</v>
      </c>
      <c r="H69" s="40">
        <v>641.48333333333335</v>
      </c>
      <c r="I69" s="40">
        <v>652.86666666666656</v>
      </c>
      <c r="J69" s="40">
        <v>659.58333333333337</v>
      </c>
      <c r="K69" s="31">
        <v>646.15</v>
      </c>
      <c r="L69" s="31">
        <v>628.04999999999995</v>
      </c>
      <c r="M69" s="31">
        <v>11.706099999999999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864.5</v>
      </c>
      <c r="D70" s="40">
        <v>868.44999999999993</v>
      </c>
      <c r="E70" s="40">
        <v>855.44999999999982</v>
      </c>
      <c r="F70" s="40">
        <v>846.39999999999986</v>
      </c>
      <c r="G70" s="40">
        <v>833.39999999999975</v>
      </c>
      <c r="H70" s="40">
        <v>877.49999999999989</v>
      </c>
      <c r="I70" s="40">
        <v>890.50000000000011</v>
      </c>
      <c r="J70" s="40">
        <v>899.55</v>
      </c>
      <c r="K70" s="31">
        <v>881.45</v>
      </c>
      <c r="L70" s="31">
        <v>859.4</v>
      </c>
      <c r="M70" s="31">
        <v>5.8240999999999996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471.15</v>
      </c>
      <c r="D71" s="40">
        <v>471.15000000000003</v>
      </c>
      <c r="E71" s="40">
        <v>466.75000000000006</v>
      </c>
      <c r="F71" s="40">
        <v>462.35</v>
      </c>
      <c r="G71" s="40">
        <v>457.95000000000005</v>
      </c>
      <c r="H71" s="40">
        <v>475.55000000000007</v>
      </c>
      <c r="I71" s="40">
        <v>479.95000000000005</v>
      </c>
      <c r="J71" s="40">
        <v>484.35000000000008</v>
      </c>
      <c r="K71" s="31">
        <v>475.55</v>
      </c>
      <c r="L71" s="31">
        <v>466.75</v>
      </c>
      <c r="M71" s="31">
        <v>8.2811599999999999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842.05</v>
      </c>
      <c r="D72" s="40">
        <v>839.5</v>
      </c>
      <c r="E72" s="40">
        <v>833.55</v>
      </c>
      <c r="F72" s="40">
        <v>825.05</v>
      </c>
      <c r="G72" s="40">
        <v>819.09999999999991</v>
      </c>
      <c r="H72" s="40">
        <v>848</v>
      </c>
      <c r="I72" s="40">
        <v>853.95</v>
      </c>
      <c r="J72" s="40">
        <v>862.45</v>
      </c>
      <c r="K72" s="31">
        <v>845.45</v>
      </c>
      <c r="L72" s="31">
        <v>831</v>
      </c>
      <c r="M72" s="31">
        <v>5.5773999999999999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340.05</v>
      </c>
      <c r="D73" s="40">
        <v>337.98333333333335</v>
      </c>
      <c r="E73" s="40">
        <v>334.26666666666671</v>
      </c>
      <c r="F73" s="40">
        <v>328.48333333333335</v>
      </c>
      <c r="G73" s="40">
        <v>324.76666666666671</v>
      </c>
      <c r="H73" s="40">
        <v>343.76666666666671</v>
      </c>
      <c r="I73" s="40">
        <v>347.48333333333341</v>
      </c>
      <c r="J73" s="40">
        <v>353.26666666666671</v>
      </c>
      <c r="K73" s="31">
        <v>341.7</v>
      </c>
      <c r="L73" s="31">
        <v>332.2</v>
      </c>
      <c r="M73" s="31">
        <v>137.71413000000001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584.6</v>
      </c>
      <c r="D74" s="40">
        <v>586.75000000000011</v>
      </c>
      <c r="E74" s="40">
        <v>580.05000000000018</v>
      </c>
      <c r="F74" s="40">
        <v>575.50000000000011</v>
      </c>
      <c r="G74" s="40">
        <v>568.80000000000018</v>
      </c>
      <c r="H74" s="40">
        <v>591.30000000000018</v>
      </c>
      <c r="I74" s="40">
        <v>598.00000000000023</v>
      </c>
      <c r="J74" s="40">
        <v>602.55000000000018</v>
      </c>
      <c r="K74" s="31">
        <v>593.45000000000005</v>
      </c>
      <c r="L74" s="31">
        <v>582.20000000000005</v>
      </c>
      <c r="M74" s="31">
        <v>23.65089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2135.4</v>
      </c>
      <c r="D75" s="40">
        <v>2153.166666666667</v>
      </c>
      <c r="E75" s="40">
        <v>2103.7833333333338</v>
      </c>
      <c r="F75" s="40">
        <v>2072.166666666667</v>
      </c>
      <c r="G75" s="40">
        <v>2022.7833333333338</v>
      </c>
      <c r="H75" s="40">
        <v>2184.7833333333338</v>
      </c>
      <c r="I75" s="40">
        <v>2234.166666666667</v>
      </c>
      <c r="J75" s="40">
        <v>2265.7833333333338</v>
      </c>
      <c r="K75" s="31">
        <v>2202.5500000000002</v>
      </c>
      <c r="L75" s="31">
        <v>2121.5500000000002</v>
      </c>
      <c r="M75" s="31">
        <v>2.2780399999999998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1900.85</v>
      </c>
      <c r="D76" s="40">
        <v>1899.9333333333334</v>
      </c>
      <c r="E76" s="40">
        <v>1884.9666666666667</v>
      </c>
      <c r="F76" s="40">
        <v>1869.0833333333333</v>
      </c>
      <c r="G76" s="40">
        <v>1854.1166666666666</v>
      </c>
      <c r="H76" s="40">
        <v>1915.8166666666668</v>
      </c>
      <c r="I76" s="40">
        <v>1930.7833333333335</v>
      </c>
      <c r="J76" s="40">
        <v>1946.666666666667</v>
      </c>
      <c r="K76" s="31">
        <v>1914.9</v>
      </c>
      <c r="L76" s="31">
        <v>1884.05</v>
      </c>
      <c r="M76" s="31">
        <v>8.5647900000000003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234.55</v>
      </c>
      <c r="D77" s="40">
        <v>236.05000000000004</v>
      </c>
      <c r="E77" s="40">
        <v>229.20000000000007</v>
      </c>
      <c r="F77" s="40">
        <v>223.85000000000002</v>
      </c>
      <c r="G77" s="40">
        <v>217.00000000000006</v>
      </c>
      <c r="H77" s="40">
        <v>241.40000000000009</v>
      </c>
      <c r="I77" s="40">
        <v>248.25000000000006</v>
      </c>
      <c r="J77" s="40">
        <v>253.60000000000011</v>
      </c>
      <c r="K77" s="31">
        <v>242.9</v>
      </c>
      <c r="L77" s="31">
        <v>230.7</v>
      </c>
      <c r="M77" s="31">
        <v>13.21884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4843.8</v>
      </c>
      <c r="D78" s="40">
        <v>4867.4666666666672</v>
      </c>
      <c r="E78" s="40">
        <v>4800.5333333333347</v>
      </c>
      <c r="F78" s="40">
        <v>4757.2666666666673</v>
      </c>
      <c r="G78" s="40">
        <v>4690.3333333333348</v>
      </c>
      <c r="H78" s="40">
        <v>4910.7333333333345</v>
      </c>
      <c r="I78" s="40">
        <v>4977.666666666667</v>
      </c>
      <c r="J78" s="40">
        <v>5020.9333333333343</v>
      </c>
      <c r="K78" s="31">
        <v>4934.3999999999996</v>
      </c>
      <c r="L78" s="31">
        <v>4824.2</v>
      </c>
      <c r="M78" s="31">
        <v>6.58995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4234.6499999999996</v>
      </c>
      <c r="D79" s="40">
        <v>4295.916666666667</v>
      </c>
      <c r="E79" s="40">
        <v>4143.7333333333336</v>
      </c>
      <c r="F79" s="40">
        <v>4052.8166666666666</v>
      </c>
      <c r="G79" s="40">
        <v>3900.6333333333332</v>
      </c>
      <c r="H79" s="40">
        <v>4386.8333333333339</v>
      </c>
      <c r="I79" s="40">
        <v>4539.0166666666664</v>
      </c>
      <c r="J79" s="40">
        <v>4629.9333333333343</v>
      </c>
      <c r="K79" s="31">
        <v>4448.1000000000004</v>
      </c>
      <c r="L79" s="31">
        <v>4205</v>
      </c>
      <c r="M79" s="31">
        <v>2.69502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3720.95</v>
      </c>
      <c r="D80" s="40">
        <v>3694.2166666666672</v>
      </c>
      <c r="E80" s="40">
        <v>3632.5333333333342</v>
      </c>
      <c r="F80" s="40">
        <v>3544.1166666666672</v>
      </c>
      <c r="G80" s="40">
        <v>3482.4333333333343</v>
      </c>
      <c r="H80" s="40">
        <v>3782.6333333333341</v>
      </c>
      <c r="I80" s="40">
        <v>3844.3166666666666</v>
      </c>
      <c r="J80" s="40">
        <v>3932.733333333334</v>
      </c>
      <c r="K80" s="31">
        <v>3755.9</v>
      </c>
      <c r="L80" s="31">
        <v>3605.8</v>
      </c>
      <c r="M80" s="31">
        <v>3.17041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4672.6499999999996</v>
      </c>
      <c r="D81" s="40">
        <v>4699.2166666666662</v>
      </c>
      <c r="E81" s="40">
        <v>4633.4333333333325</v>
      </c>
      <c r="F81" s="40">
        <v>4594.2166666666662</v>
      </c>
      <c r="G81" s="40">
        <v>4528.4333333333325</v>
      </c>
      <c r="H81" s="40">
        <v>4738.4333333333325</v>
      </c>
      <c r="I81" s="40">
        <v>4804.2166666666672</v>
      </c>
      <c r="J81" s="40">
        <v>4843.4333333333325</v>
      </c>
      <c r="K81" s="31">
        <v>4765</v>
      </c>
      <c r="L81" s="31">
        <v>4660</v>
      </c>
      <c r="M81" s="31">
        <v>10.86936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2528.15</v>
      </c>
      <c r="D82" s="40">
        <v>2535.3666666666668</v>
      </c>
      <c r="E82" s="40">
        <v>2510.7833333333338</v>
      </c>
      <c r="F82" s="40">
        <v>2493.416666666667</v>
      </c>
      <c r="G82" s="40">
        <v>2468.8333333333339</v>
      </c>
      <c r="H82" s="40">
        <v>2552.7333333333336</v>
      </c>
      <c r="I82" s="40">
        <v>2577.3166666666666</v>
      </c>
      <c r="J82" s="40">
        <v>2594.6833333333334</v>
      </c>
      <c r="K82" s="31">
        <v>2559.9499999999998</v>
      </c>
      <c r="L82" s="31">
        <v>2518</v>
      </c>
      <c r="M82" s="31">
        <v>3.4134600000000002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551.79999999999995</v>
      </c>
      <c r="D83" s="40">
        <v>553.01666666666665</v>
      </c>
      <c r="E83" s="40">
        <v>540.0333333333333</v>
      </c>
      <c r="F83" s="40">
        <v>528.26666666666665</v>
      </c>
      <c r="G83" s="40">
        <v>515.2833333333333</v>
      </c>
      <c r="H83" s="40">
        <v>564.7833333333333</v>
      </c>
      <c r="I83" s="40">
        <v>577.76666666666665</v>
      </c>
      <c r="J83" s="40">
        <v>589.5333333333333</v>
      </c>
      <c r="K83" s="31">
        <v>566</v>
      </c>
      <c r="L83" s="31">
        <v>541.25</v>
      </c>
      <c r="M83" s="31">
        <v>41.417279999999998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1681.85</v>
      </c>
      <c r="D84" s="40">
        <v>1673.45</v>
      </c>
      <c r="E84" s="40">
        <v>1660.9</v>
      </c>
      <c r="F84" s="40">
        <v>1639.95</v>
      </c>
      <c r="G84" s="40">
        <v>1627.4</v>
      </c>
      <c r="H84" s="40">
        <v>1694.4</v>
      </c>
      <c r="I84" s="40">
        <v>1706.9499999999998</v>
      </c>
      <c r="J84" s="40">
        <v>1727.9</v>
      </c>
      <c r="K84" s="31">
        <v>1686</v>
      </c>
      <c r="L84" s="31">
        <v>1652.5</v>
      </c>
      <c r="M84" s="31">
        <v>0.67945999999999995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1137.1500000000001</v>
      </c>
      <c r="D85" s="40">
        <v>1141.6166666666668</v>
      </c>
      <c r="E85" s="40">
        <v>1130.5333333333335</v>
      </c>
      <c r="F85" s="40">
        <v>1123.9166666666667</v>
      </c>
      <c r="G85" s="40">
        <v>1112.8333333333335</v>
      </c>
      <c r="H85" s="40">
        <v>1148.2333333333336</v>
      </c>
      <c r="I85" s="40">
        <v>1159.3166666666666</v>
      </c>
      <c r="J85" s="40">
        <v>1165.9333333333336</v>
      </c>
      <c r="K85" s="31">
        <v>1152.7</v>
      </c>
      <c r="L85" s="31">
        <v>1135</v>
      </c>
      <c r="M85" s="31">
        <v>6.0486599999999999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174.2</v>
      </c>
      <c r="D86" s="40">
        <v>175.33333333333334</v>
      </c>
      <c r="E86" s="40">
        <v>172.86666666666667</v>
      </c>
      <c r="F86" s="40">
        <v>171.53333333333333</v>
      </c>
      <c r="G86" s="40">
        <v>169.06666666666666</v>
      </c>
      <c r="H86" s="40">
        <v>176.66666666666669</v>
      </c>
      <c r="I86" s="40">
        <v>179.13333333333333</v>
      </c>
      <c r="J86" s="40">
        <v>180.4666666666667</v>
      </c>
      <c r="K86" s="31">
        <v>177.8</v>
      </c>
      <c r="L86" s="31">
        <v>174</v>
      </c>
      <c r="M86" s="31">
        <v>24.12829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85.9</v>
      </c>
      <c r="D87" s="40">
        <v>85.766666666666666</v>
      </c>
      <c r="E87" s="40">
        <v>85.133333333333326</v>
      </c>
      <c r="F87" s="40">
        <v>84.36666666666666</v>
      </c>
      <c r="G87" s="40">
        <v>83.73333333333332</v>
      </c>
      <c r="H87" s="40">
        <v>86.533333333333331</v>
      </c>
      <c r="I87" s="40">
        <v>87.166666666666686</v>
      </c>
      <c r="J87" s="40">
        <v>87.933333333333337</v>
      </c>
      <c r="K87" s="31">
        <v>86.4</v>
      </c>
      <c r="L87" s="31">
        <v>85</v>
      </c>
      <c r="M87" s="31">
        <v>126.76353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252.55</v>
      </c>
      <c r="D88" s="40">
        <v>251.41666666666666</v>
      </c>
      <c r="E88" s="40">
        <v>247.83333333333331</v>
      </c>
      <c r="F88" s="40">
        <v>243.11666666666665</v>
      </c>
      <c r="G88" s="40">
        <v>239.5333333333333</v>
      </c>
      <c r="H88" s="40">
        <v>256.13333333333333</v>
      </c>
      <c r="I88" s="40">
        <v>259.71666666666664</v>
      </c>
      <c r="J88" s="40">
        <v>264.43333333333334</v>
      </c>
      <c r="K88" s="31">
        <v>255</v>
      </c>
      <c r="L88" s="31">
        <v>246.7</v>
      </c>
      <c r="M88" s="31">
        <v>19.25994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137.5</v>
      </c>
      <c r="D89" s="40">
        <v>138.01666666666668</v>
      </c>
      <c r="E89" s="40">
        <v>136.43333333333337</v>
      </c>
      <c r="F89" s="40">
        <v>135.36666666666667</v>
      </c>
      <c r="G89" s="40">
        <v>133.78333333333336</v>
      </c>
      <c r="H89" s="40">
        <v>139.08333333333337</v>
      </c>
      <c r="I89" s="40">
        <v>140.66666666666669</v>
      </c>
      <c r="J89" s="40">
        <v>141.73333333333338</v>
      </c>
      <c r="K89" s="31">
        <v>139.6</v>
      </c>
      <c r="L89" s="31">
        <v>136.94999999999999</v>
      </c>
      <c r="M89" s="31">
        <v>69.636740000000003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28.05</v>
      </c>
      <c r="D90" s="40">
        <v>27.966666666666669</v>
      </c>
      <c r="E90" s="40">
        <v>27.633333333333336</v>
      </c>
      <c r="F90" s="40">
        <v>27.216666666666669</v>
      </c>
      <c r="G90" s="40">
        <v>26.883333333333336</v>
      </c>
      <c r="H90" s="40">
        <v>28.383333333333336</v>
      </c>
      <c r="I90" s="40">
        <v>28.716666666666665</v>
      </c>
      <c r="J90" s="40">
        <v>29.133333333333336</v>
      </c>
      <c r="K90" s="31">
        <v>28.3</v>
      </c>
      <c r="L90" s="31">
        <v>27.55</v>
      </c>
      <c r="M90" s="31">
        <v>168.65237999999999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3999.3</v>
      </c>
      <c r="D91" s="40">
        <v>3981.7666666666664</v>
      </c>
      <c r="E91" s="40">
        <v>3893.5333333333328</v>
      </c>
      <c r="F91" s="40">
        <v>3787.7666666666664</v>
      </c>
      <c r="G91" s="40">
        <v>3699.5333333333328</v>
      </c>
      <c r="H91" s="40">
        <v>4087.5333333333328</v>
      </c>
      <c r="I91" s="40">
        <v>4175.7666666666664</v>
      </c>
      <c r="J91" s="40">
        <v>4281.5333333333328</v>
      </c>
      <c r="K91" s="31">
        <v>4070</v>
      </c>
      <c r="L91" s="31">
        <v>3876</v>
      </c>
      <c r="M91" s="31">
        <v>1.80714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591.6</v>
      </c>
      <c r="D92" s="40">
        <v>590.58333333333337</v>
      </c>
      <c r="E92" s="40">
        <v>586.06666666666672</v>
      </c>
      <c r="F92" s="40">
        <v>580.5333333333333</v>
      </c>
      <c r="G92" s="40">
        <v>576.01666666666665</v>
      </c>
      <c r="H92" s="40">
        <v>596.11666666666679</v>
      </c>
      <c r="I92" s="40">
        <v>600.63333333333344</v>
      </c>
      <c r="J92" s="40">
        <v>606.16666666666686</v>
      </c>
      <c r="K92" s="31">
        <v>595.1</v>
      </c>
      <c r="L92" s="31">
        <v>585.04999999999995</v>
      </c>
      <c r="M92" s="31">
        <v>22.452190000000002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658.6</v>
      </c>
      <c r="D93" s="40">
        <v>659.01666666666677</v>
      </c>
      <c r="E93" s="40">
        <v>653.83333333333348</v>
      </c>
      <c r="F93" s="40">
        <v>649.06666666666672</v>
      </c>
      <c r="G93" s="40">
        <v>643.88333333333344</v>
      </c>
      <c r="H93" s="40">
        <v>663.78333333333353</v>
      </c>
      <c r="I93" s="40">
        <v>668.9666666666667</v>
      </c>
      <c r="J93" s="40">
        <v>673.73333333333358</v>
      </c>
      <c r="K93" s="31">
        <v>664.2</v>
      </c>
      <c r="L93" s="31">
        <v>654.25</v>
      </c>
      <c r="M93" s="31">
        <v>2.03918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986.85</v>
      </c>
      <c r="D94" s="40">
        <v>992.26666666666677</v>
      </c>
      <c r="E94" s="40">
        <v>976.68333333333351</v>
      </c>
      <c r="F94" s="40">
        <v>966.51666666666677</v>
      </c>
      <c r="G94" s="40">
        <v>950.93333333333351</v>
      </c>
      <c r="H94" s="40">
        <v>1002.4333333333335</v>
      </c>
      <c r="I94" s="40">
        <v>1018.0166666666668</v>
      </c>
      <c r="J94" s="40">
        <v>1028.1833333333334</v>
      </c>
      <c r="K94" s="31">
        <v>1007.85</v>
      </c>
      <c r="L94" s="31">
        <v>982.1</v>
      </c>
      <c r="M94" s="31">
        <v>5.1930300000000003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542.95000000000005</v>
      </c>
      <c r="D95" s="40">
        <v>543.98333333333335</v>
      </c>
      <c r="E95" s="40">
        <v>537.9666666666667</v>
      </c>
      <c r="F95" s="40">
        <v>532.98333333333335</v>
      </c>
      <c r="G95" s="40">
        <v>526.9666666666667</v>
      </c>
      <c r="H95" s="40">
        <v>548.9666666666667</v>
      </c>
      <c r="I95" s="40">
        <v>554.98333333333335</v>
      </c>
      <c r="J95" s="40">
        <v>559.9666666666667</v>
      </c>
      <c r="K95" s="31">
        <v>550</v>
      </c>
      <c r="L95" s="31">
        <v>539</v>
      </c>
      <c r="M95" s="31">
        <v>0.84641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1564.05</v>
      </c>
      <c r="D96" s="40">
        <v>1560.0166666666667</v>
      </c>
      <c r="E96" s="40">
        <v>1542.0333333333333</v>
      </c>
      <c r="F96" s="40">
        <v>1520.0166666666667</v>
      </c>
      <c r="G96" s="40">
        <v>1502.0333333333333</v>
      </c>
      <c r="H96" s="40">
        <v>1582.0333333333333</v>
      </c>
      <c r="I96" s="40">
        <v>1600.0166666666664</v>
      </c>
      <c r="J96" s="40">
        <v>1622.0333333333333</v>
      </c>
      <c r="K96" s="31">
        <v>1578</v>
      </c>
      <c r="L96" s="31">
        <v>1538</v>
      </c>
      <c r="M96" s="31">
        <v>6.2212199999999998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1544.6</v>
      </c>
      <c r="D97" s="40">
        <v>1541.7333333333333</v>
      </c>
      <c r="E97" s="40">
        <v>1525.8666666666668</v>
      </c>
      <c r="F97" s="40">
        <v>1507.1333333333334</v>
      </c>
      <c r="G97" s="40">
        <v>1491.2666666666669</v>
      </c>
      <c r="H97" s="40">
        <v>1560.4666666666667</v>
      </c>
      <c r="I97" s="40">
        <v>1576.333333333333</v>
      </c>
      <c r="J97" s="40">
        <v>1595.0666666666666</v>
      </c>
      <c r="K97" s="31">
        <v>1557.6</v>
      </c>
      <c r="L97" s="31">
        <v>1523</v>
      </c>
      <c r="M97" s="31">
        <v>12.18918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706.1</v>
      </c>
      <c r="D98" s="40">
        <v>708.43333333333339</v>
      </c>
      <c r="E98" s="40">
        <v>700.06666666666683</v>
      </c>
      <c r="F98" s="40">
        <v>694.03333333333342</v>
      </c>
      <c r="G98" s="40">
        <v>685.66666666666686</v>
      </c>
      <c r="H98" s="40">
        <v>714.46666666666681</v>
      </c>
      <c r="I98" s="40">
        <v>722.83333333333337</v>
      </c>
      <c r="J98" s="40">
        <v>728.86666666666679</v>
      </c>
      <c r="K98" s="31">
        <v>716.8</v>
      </c>
      <c r="L98" s="31">
        <v>702.4</v>
      </c>
      <c r="M98" s="31">
        <v>7.1946199999999996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354.15</v>
      </c>
      <c r="D99" s="40">
        <v>350.01666666666665</v>
      </c>
      <c r="E99" s="40">
        <v>342.0333333333333</v>
      </c>
      <c r="F99" s="40">
        <v>329.91666666666663</v>
      </c>
      <c r="G99" s="40">
        <v>321.93333333333328</v>
      </c>
      <c r="H99" s="40">
        <v>362.13333333333333</v>
      </c>
      <c r="I99" s="40">
        <v>370.11666666666667</v>
      </c>
      <c r="J99" s="40">
        <v>382.23333333333335</v>
      </c>
      <c r="K99" s="31">
        <v>358</v>
      </c>
      <c r="L99" s="31">
        <v>337.9</v>
      </c>
      <c r="M99" s="31">
        <v>10.50482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1007.6</v>
      </c>
      <c r="D100" s="40">
        <v>1000.7166666666666</v>
      </c>
      <c r="E100" s="40">
        <v>992.43333333333317</v>
      </c>
      <c r="F100" s="40">
        <v>977.26666666666654</v>
      </c>
      <c r="G100" s="40">
        <v>968.98333333333312</v>
      </c>
      <c r="H100" s="40">
        <v>1015.8833333333332</v>
      </c>
      <c r="I100" s="40">
        <v>1024.1666666666667</v>
      </c>
      <c r="J100" s="40">
        <v>1039.3333333333333</v>
      </c>
      <c r="K100" s="31">
        <v>1009</v>
      </c>
      <c r="L100" s="31">
        <v>985.55</v>
      </c>
      <c r="M100" s="31">
        <v>47.321010000000001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2826.65</v>
      </c>
      <c r="D101" s="40">
        <v>2830.5500000000006</v>
      </c>
      <c r="E101" s="40">
        <v>2806.1500000000015</v>
      </c>
      <c r="F101" s="40">
        <v>2785.650000000001</v>
      </c>
      <c r="G101" s="40">
        <v>2761.2500000000018</v>
      </c>
      <c r="H101" s="40">
        <v>2851.0500000000011</v>
      </c>
      <c r="I101" s="40">
        <v>2875.45</v>
      </c>
      <c r="J101" s="40">
        <v>2895.9500000000007</v>
      </c>
      <c r="K101" s="31">
        <v>2854.95</v>
      </c>
      <c r="L101" s="31">
        <v>2810.05</v>
      </c>
      <c r="M101" s="31">
        <v>1.6189499999999999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1418.25</v>
      </c>
      <c r="D102" s="40">
        <v>1420.5</v>
      </c>
      <c r="E102" s="40">
        <v>1411.05</v>
      </c>
      <c r="F102" s="40">
        <v>1403.85</v>
      </c>
      <c r="G102" s="40">
        <v>1394.3999999999999</v>
      </c>
      <c r="H102" s="40">
        <v>1427.7</v>
      </c>
      <c r="I102" s="40">
        <v>1437.1499999999999</v>
      </c>
      <c r="J102" s="40">
        <v>1444.3500000000001</v>
      </c>
      <c r="K102" s="31">
        <v>1429.95</v>
      </c>
      <c r="L102" s="31">
        <v>1413.3</v>
      </c>
      <c r="M102" s="31">
        <v>68.511150000000001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662.65</v>
      </c>
      <c r="D103" s="40">
        <v>664.5333333333333</v>
      </c>
      <c r="E103" s="40">
        <v>659.11666666666656</v>
      </c>
      <c r="F103" s="40">
        <v>655.58333333333326</v>
      </c>
      <c r="G103" s="40">
        <v>650.16666666666652</v>
      </c>
      <c r="H103" s="40">
        <v>668.06666666666661</v>
      </c>
      <c r="I103" s="40">
        <v>673.48333333333335</v>
      </c>
      <c r="J103" s="40">
        <v>677.01666666666665</v>
      </c>
      <c r="K103" s="31">
        <v>669.95</v>
      </c>
      <c r="L103" s="31">
        <v>661</v>
      </c>
      <c r="M103" s="31">
        <v>19.810089999999999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1178.75</v>
      </c>
      <c r="D104" s="40">
        <v>1173.8999999999999</v>
      </c>
      <c r="E104" s="40">
        <v>1162.8999999999996</v>
      </c>
      <c r="F104" s="40">
        <v>1147.0499999999997</v>
      </c>
      <c r="G104" s="40">
        <v>1136.0499999999995</v>
      </c>
      <c r="H104" s="40">
        <v>1189.7499999999998</v>
      </c>
      <c r="I104" s="40">
        <v>1200.7500000000002</v>
      </c>
      <c r="J104" s="40">
        <v>1216.5999999999999</v>
      </c>
      <c r="K104" s="31">
        <v>1184.9000000000001</v>
      </c>
      <c r="L104" s="31">
        <v>1158.05</v>
      </c>
      <c r="M104" s="31">
        <v>13.02792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2745.7</v>
      </c>
      <c r="D105" s="40">
        <v>2756.8333333333335</v>
      </c>
      <c r="E105" s="40">
        <v>2728.8666666666668</v>
      </c>
      <c r="F105" s="40">
        <v>2712.0333333333333</v>
      </c>
      <c r="G105" s="40">
        <v>2684.0666666666666</v>
      </c>
      <c r="H105" s="40">
        <v>2773.666666666667</v>
      </c>
      <c r="I105" s="40">
        <v>2801.6333333333332</v>
      </c>
      <c r="J105" s="40">
        <v>2818.4666666666672</v>
      </c>
      <c r="K105" s="31">
        <v>2784.8</v>
      </c>
      <c r="L105" s="31">
        <v>2740</v>
      </c>
      <c r="M105" s="31">
        <v>6.1144800000000004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458.1</v>
      </c>
      <c r="D106" s="40">
        <v>449.63333333333338</v>
      </c>
      <c r="E106" s="40">
        <v>425.26666666666677</v>
      </c>
      <c r="F106" s="40">
        <v>392.43333333333339</v>
      </c>
      <c r="G106" s="40">
        <v>368.06666666666678</v>
      </c>
      <c r="H106" s="40">
        <v>482.46666666666675</v>
      </c>
      <c r="I106" s="40">
        <v>506.83333333333343</v>
      </c>
      <c r="J106" s="40">
        <v>539.66666666666674</v>
      </c>
      <c r="K106" s="31">
        <v>474</v>
      </c>
      <c r="L106" s="31">
        <v>416.8</v>
      </c>
      <c r="M106" s="31">
        <v>614.14603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1099.9000000000001</v>
      </c>
      <c r="D107" s="40">
        <v>1104.8333333333333</v>
      </c>
      <c r="E107" s="40">
        <v>1090.0666666666666</v>
      </c>
      <c r="F107" s="40">
        <v>1080.2333333333333</v>
      </c>
      <c r="G107" s="40">
        <v>1065.4666666666667</v>
      </c>
      <c r="H107" s="40">
        <v>1114.6666666666665</v>
      </c>
      <c r="I107" s="40">
        <v>1129.4333333333334</v>
      </c>
      <c r="J107" s="40">
        <v>1139.2666666666664</v>
      </c>
      <c r="K107" s="31">
        <v>1119.5999999999999</v>
      </c>
      <c r="L107" s="31">
        <v>1095</v>
      </c>
      <c r="M107" s="31">
        <v>2.5625399999999998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263.60000000000002</v>
      </c>
      <c r="D108" s="40">
        <v>264.61666666666667</v>
      </c>
      <c r="E108" s="40">
        <v>260.23333333333335</v>
      </c>
      <c r="F108" s="40">
        <v>256.86666666666667</v>
      </c>
      <c r="G108" s="40">
        <v>252.48333333333335</v>
      </c>
      <c r="H108" s="40">
        <v>267.98333333333335</v>
      </c>
      <c r="I108" s="40">
        <v>272.36666666666667</v>
      </c>
      <c r="J108" s="40">
        <v>275.73333333333335</v>
      </c>
      <c r="K108" s="31">
        <v>269</v>
      </c>
      <c r="L108" s="31">
        <v>261.25</v>
      </c>
      <c r="M108" s="31">
        <v>64.569429999999997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2334.75</v>
      </c>
      <c r="D109" s="40">
        <v>2345.3833333333332</v>
      </c>
      <c r="E109" s="40">
        <v>2319.3666666666663</v>
      </c>
      <c r="F109" s="40">
        <v>2303.9833333333331</v>
      </c>
      <c r="G109" s="40">
        <v>2277.9666666666662</v>
      </c>
      <c r="H109" s="40">
        <v>2360.7666666666664</v>
      </c>
      <c r="I109" s="40">
        <v>2386.7833333333328</v>
      </c>
      <c r="J109" s="40">
        <v>2402.1666666666665</v>
      </c>
      <c r="K109" s="31">
        <v>2371.4</v>
      </c>
      <c r="L109" s="31">
        <v>2330</v>
      </c>
      <c r="M109" s="31">
        <v>10.12663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323.55</v>
      </c>
      <c r="D110" s="40">
        <v>322.03333333333336</v>
      </c>
      <c r="E110" s="40">
        <v>318.51666666666671</v>
      </c>
      <c r="F110" s="40">
        <v>313.48333333333335</v>
      </c>
      <c r="G110" s="40">
        <v>309.9666666666667</v>
      </c>
      <c r="H110" s="40">
        <v>327.06666666666672</v>
      </c>
      <c r="I110" s="40">
        <v>330.58333333333337</v>
      </c>
      <c r="J110" s="40">
        <v>335.61666666666673</v>
      </c>
      <c r="K110" s="31">
        <v>325.55</v>
      </c>
      <c r="L110" s="31">
        <v>317</v>
      </c>
      <c r="M110" s="31">
        <v>17.538319999999999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2414.8000000000002</v>
      </c>
      <c r="D111" s="40">
        <v>2417.8500000000004</v>
      </c>
      <c r="E111" s="40">
        <v>2402.0500000000006</v>
      </c>
      <c r="F111" s="40">
        <v>2389.3000000000002</v>
      </c>
      <c r="G111" s="40">
        <v>2373.5000000000005</v>
      </c>
      <c r="H111" s="40">
        <v>2430.6000000000008</v>
      </c>
      <c r="I111" s="40">
        <v>2446.4</v>
      </c>
      <c r="J111" s="40">
        <v>2459.150000000001</v>
      </c>
      <c r="K111" s="31">
        <v>2433.65</v>
      </c>
      <c r="L111" s="31">
        <v>2405.1</v>
      </c>
      <c r="M111" s="31">
        <v>32.886760000000002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687.5</v>
      </c>
      <c r="D112" s="40">
        <v>687.69999999999993</v>
      </c>
      <c r="E112" s="40">
        <v>682.89999999999986</v>
      </c>
      <c r="F112" s="40">
        <v>678.3</v>
      </c>
      <c r="G112" s="40">
        <v>673.49999999999989</v>
      </c>
      <c r="H112" s="40">
        <v>692.29999999999984</v>
      </c>
      <c r="I112" s="40">
        <v>697.0999999999998</v>
      </c>
      <c r="J112" s="40">
        <v>701.69999999999982</v>
      </c>
      <c r="K112" s="31">
        <v>692.5</v>
      </c>
      <c r="L112" s="31">
        <v>683.1</v>
      </c>
      <c r="M112" s="31">
        <v>110.43138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1495.95</v>
      </c>
      <c r="D113" s="40">
        <v>1495.7</v>
      </c>
      <c r="E113" s="40">
        <v>1483.5500000000002</v>
      </c>
      <c r="F113" s="40">
        <v>1471.15</v>
      </c>
      <c r="G113" s="40">
        <v>1459.0000000000002</v>
      </c>
      <c r="H113" s="40">
        <v>1508.1000000000001</v>
      </c>
      <c r="I113" s="40">
        <v>1520.2500000000002</v>
      </c>
      <c r="J113" s="40">
        <v>1532.65</v>
      </c>
      <c r="K113" s="31">
        <v>1507.85</v>
      </c>
      <c r="L113" s="31">
        <v>1483.3</v>
      </c>
      <c r="M113" s="31">
        <v>4.5661199999999997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636.35</v>
      </c>
      <c r="D114" s="40">
        <v>643.18333333333339</v>
      </c>
      <c r="E114" s="40">
        <v>626.81666666666683</v>
      </c>
      <c r="F114" s="40">
        <v>617.28333333333342</v>
      </c>
      <c r="G114" s="40">
        <v>600.91666666666686</v>
      </c>
      <c r="H114" s="40">
        <v>652.71666666666681</v>
      </c>
      <c r="I114" s="40">
        <v>669.08333333333337</v>
      </c>
      <c r="J114" s="40">
        <v>678.61666666666679</v>
      </c>
      <c r="K114" s="31">
        <v>659.55</v>
      </c>
      <c r="L114" s="31">
        <v>633.65</v>
      </c>
      <c r="M114" s="31">
        <v>17.397120000000001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723.85</v>
      </c>
      <c r="D115" s="40">
        <v>726.61666666666667</v>
      </c>
      <c r="E115" s="40">
        <v>718.23333333333335</v>
      </c>
      <c r="F115" s="40">
        <v>712.61666666666667</v>
      </c>
      <c r="G115" s="40">
        <v>704.23333333333335</v>
      </c>
      <c r="H115" s="40">
        <v>732.23333333333335</v>
      </c>
      <c r="I115" s="40">
        <v>740.61666666666679</v>
      </c>
      <c r="J115" s="40">
        <v>746.23333333333335</v>
      </c>
      <c r="K115" s="31">
        <v>735</v>
      </c>
      <c r="L115" s="31">
        <v>721</v>
      </c>
      <c r="M115" s="31">
        <v>3.5004300000000002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51.95</v>
      </c>
      <c r="D116" s="40">
        <v>51.45000000000001</v>
      </c>
      <c r="E116" s="40">
        <v>50.700000000000017</v>
      </c>
      <c r="F116" s="40">
        <v>49.45000000000001</v>
      </c>
      <c r="G116" s="40">
        <v>48.700000000000017</v>
      </c>
      <c r="H116" s="40">
        <v>52.700000000000017</v>
      </c>
      <c r="I116" s="40">
        <v>53.45</v>
      </c>
      <c r="J116" s="40">
        <v>54.700000000000017</v>
      </c>
      <c r="K116" s="31">
        <v>52.2</v>
      </c>
      <c r="L116" s="31">
        <v>50.2</v>
      </c>
      <c r="M116" s="31">
        <v>401.56418000000002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206.05</v>
      </c>
      <c r="D117" s="40">
        <v>207.29999999999998</v>
      </c>
      <c r="E117" s="40">
        <v>204.39999999999998</v>
      </c>
      <c r="F117" s="40">
        <v>202.75</v>
      </c>
      <c r="G117" s="40">
        <v>199.85</v>
      </c>
      <c r="H117" s="40">
        <v>208.94999999999996</v>
      </c>
      <c r="I117" s="40">
        <v>211.85</v>
      </c>
      <c r="J117" s="40">
        <v>213.49999999999994</v>
      </c>
      <c r="K117" s="31">
        <v>210.2</v>
      </c>
      <c r="L117" s="31">
        <v>205.65</v>
      </c>
      <c r="M117" s="31">
        <v>156.03733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280.75</v>
      </c>
      <c r="D118" s="40">
        <v>278.91666666666669</v>
      </c>
      <c r="E118" s="40">
        <v>272.83333333333337</v>
      </c>
      <c r="F118" s="40">
        <v>264.91666666666669</v>
      </c>
      <c r="G118" s="40">
        <v>258.83333333333337</v>
      </c>
      <c r="H118" s="40">
        <v>286.83333333333337</v>
      </c>
      <c r="I118" s="40">
        <v>292.91666666666674</v>
      </c>
      <c r="J118" s="40">
        <v>300.83333333333337</v>
      </c>
      <c r="K118" s="31">
        <v>285</v>
      </c>
      <c r="L118" s="31">
        <v>271</v>
      </c>
      <c r="M118" s="31">
        <v>236.58986999999999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7145.8</v>
      </c>
      <c r="D119" s="40">
        <v>7133.0166666666664</v>
      </c>
      <c r="E119" s="40">
        <v>7097.0333333333328</v>
      </c>
      <c r="F119" s="40">
        <v>7048.2666666666664</v>
      </c>
      <c r="G119" s="40">
        <v>7012.2833333333328</v>
      </c>
      <c r="H119" s="40">
        <v>7181.7833333333328</v>
      </c>
      <c r="I119" s="40">
        <v>7217.7666666666664</v>
      </c>
      <c r="J119" s="40">
        <v>7266.5333333333328</v>
      </c>
      <c r="K119" s="31">
        <v>7169</v>
      </c>
      <c r="L119" s="31">
        <v>7084.25</v>
      </c>
      <c r="M119" s="31">
        <v>0.45551000000000003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148</v>
      </c>
      <c r="D120" s="40">
        <v>147.78333333333333</v>
      </c>
      <c r="E120" s="40">
        <v>146.66666666666666</v>
      </c>
      <c r="F120" s="40">
        <v>145.33333333333331</v>
      </c>
      <c r="G120" s="40">
        <v>144.21666666666664</v>
      </c>
      <c r="H120" s="40">
        <v>149.11666666666667</v>
      </c>
      <c r="I120" s="40">
        <v>150.23333333333335</v>
      </c>
      <c r="J120" s="40">
        <v>151.56666666666669</v>
      </c>
      <c r="K120" s="31">
        <v>148.9</v>
      </c>
      <c r="L120" s="31">
        <v>146.44999999999999</v>
      </c>
      <c r="M120" s="31">
        <v>18.170729999999999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103.9</v>
      </c>
      <c r="D121" s="40">
        <v>103.86666666666667</v>
      </c>
      <c r="E121" s="40">
        <v>103.23333333333335</v>
      </c>
      <c r="F121" s="40">
        <v>102.56666666666668</v>
      </c>
      <c r="G121" s="40">
        <v>101.93333333333335</v>
      </c>
      <c r="H121" s="40">
        <v>104.53333333333335</v>
      </c>
      <c r="I121" s="40">
        <v>105.16666666666667</v>
      </c>
      <c r="J121" s="40">
        <v>105.83333333333334</v>
      </c>
      <c r="K121" s="31">
        <v>104.5</v>
      </c>
      <c r="L121" s="31">
        <v>103.2</v>
      </c>
      <c r="M121" s="31">
        <v>100.932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2321.1</v>
      </c>
      <c r="D122" s="40">
        <v>2316.8666666666668</v>
      </c>
      <c r="E122" s="40">
        <v>2290.2333333333336</v>
      </c>
      <c r="F122" s="40">
        <v>2259.3666666666668</v>
      </c>
      <c r="G122" s="40">
        <v>2232.7333333333336</v>
      </c>
      <c r="H122" s="40">
        <v>2347.7333333333336</v>
      </c>
      <c r="I122" s="40">
        <v>2374.3666666666668</v>
      </c>
      <c r="J122" s="40">
        <v>2405.2333333333336</v>
      </c>
      <c r="K122" s="31">
        <v>2343.5</v>
      </c>
      <c r="L122" s="31">
        <v>2286</v>
      </c>
      <c r="M122" s="31">
        <v>8.9245800000000006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547.6</v>
      </c>
      <c r="D123" s="40">
        <v>551.18333333333339</v>
      </c>
      <c r="E123" s="40">
        <v>541.41666666666674</v>
      </c>
      <c r="F123" s="40">
        <v>535.23333333333335</v>
      </c>
      <c r="G123" s="40">
        <v>525.4666666666667</v>
      </c>
      <c r="H123" s="40">
        <v>557.36666666666679</v>
      </c>
      <c r="I123" s="40">
        <v>567.13333333333344</v>
      </c>
      <c r="J123" s="40">
        <v>573.31666666666683</v>
      </c>
      <c r="K123" s="31">
        <v>560.95000000000005</v>
      </c>
      <c r="L123" s="31">
        <v>545</v>
      </c>
      <c r="M123" s="31">
        <v>18.60887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221.95</v>
      </c>
      <c r="D124" s="40">
        <v>225.63333333333333</v>
      </c>
      <c r="E124" s="40">
        <v>217.26666666666665</v>
      </c>
      <c r="F124" s="40">
        <v>212.58333333333331</v>
      </c>
      <c r="G124" s="40">
        <v>204.21666666666664</v>
      </c>
      <c r="H124" s="40">
        <v>230.31666666666666</v>
      </c>
      <c r="I124" s="40">
        <v>238.68333333333334</v>
      </c>
      <c r="J124" s="40">
        <v>243.36666666666667</v>
      </c>
      <c r="K124" s="31">
        <v>234</v>
      </c>
      <c r="L124" s="31">
        <v>220.95</v>
      </c>
      <c r="M124" s="31">
        <v>51.349020000000003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992.05</v>
      </c>
      <c r="D125" s="40">
        <v>994.16666666666663</v>
      </c>
      <c r="E125" s="40">
        <v>984.88333333333321</v>
      </c>
      <c r="F125" s="40">
        <v>977.71666666666658</v>
      </c>
      <c r="G125" s="40">
        <v>968.43333333333317</v>
      </c>
      <c r="H125" s="40">
        <v>1001.3333333333333</v>
      </c>
      <c r="I125" s="40">
        <v>1010.6166666666668</v>
      </c>
      <c r="J125" s="40">
        <v>1017.7833333333333</v>
      </c>
      <c r="K125" s="31">
        <v>1003.45</v>
      </c>
      <c r="L125" s="31">
        <v>987</v>
      </c>
      <c r="M125" s="31">
        <v>34.595030000000001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5208.8999999999996</v>
      </c>
      <c r="D126" s="40">
        <v>5227.9833333333327</v>
      </c>
      <c r="E126" s="40">
        <v>5168.2666666666655</v>
      </c>
      <c r="F126" s="40">
        <v>5127.6333333333332</v>
      </c>
      <c r="G126" s="40">
        <v>5067.9166666666661</v>
      </c>
      <c r="H126" s="40">
        <v>5268.616666666665</v>
      </c>
      <c r="I126" s="40">
        <v>5328.3333333333321</v>
      </c>
      <c r="J126" s="40">
        <v>5368.9666666666644</v>
      </c>
      <c r="K126" s="31">
        <v>5287.7</v>
      </c>
      <c r="L126" s="31">
        <v>5187.3500000000004</v>
      </c>
      <c r="M126" s="31">
        <v>3.6128200000000001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1617</v>
      </c>
      <c r="D127" s="40">
        <v>1612.3666666666668</v>
      </c>
      <c r="E127" s="40">
        <v>1604.7333333333336</v>
      </c>
      <c r="F127" s="40">
        <v>1592.4666666666667</v>
      </c>
      <c r="G127" s="40">
        <v>1584.8333333333335</v>
      </c>
      <c r="H127" s="40">
        <v>1624.6333333333337</v>
      </c>
      <c r="I127" s="40">
        <v>1632.2666666666669</v>
      </c>
      <c r="J127" s="40">
        <v>1644.5333333333338</v>
      </c>
      <c r="K127" s="31">
        <v>1620</v>
      </c>
      <c r="L127" s="31">
        <v>1600.1</v>
      </c>
      <c r="M127" s="31">
        <v>46.608730000000001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1653.2</v>
      </c>
      <c r="D128" s="40">
        <v>1657.2333333333333</v>
      </c>
      <c r="E128" s="40">
        <v>1636.2666666666667</v>
      </c>
      <c r="F128" s="40">
        <v>1619.3333333333333</v>
      </c>
      <c r="G128" s="40">
        <v>1598.3666666666666</v>
      </c>
      <c r="H128" s="40">
        <v>1674.1666666666667</v>
      </c>
      <c r="I128" s="40">
        <v>1695.1333333333334</v>
      </c>
      <c r="J128" s="40">
        <v>1712.0666666666668</v>
      </c>
      <c r="K128" s="31">
        <v>1678.2</v>
      </c>
      <c r="L128" s="31">
        <v>1640.3</v>
      </c>
      <c r="M128" s="31">
        <v>5.5147899999999996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2142.3000000000002</v>
      </c>
      <c r="D129" s="40">
        <v>2151.6666666666665</v>
      </c>
      <c r="E129" s="40">
        <v>2114.7833333333328</v>
      </c>
      <c r="F129" s="40">
        <v>2087.2666666666664</v>
      </c>
      <c r="G129" s="40">
        <v>2050.3833333333328</v>
      </c>
      <c r="H129" s="40">
        <v>2179.1833333333329</v>
      </c>
      <c r="I129" s="40">
        <v>2216.0666666666671</v>
      </c>
      <c r="J129" s="40">
        <v>2243.583333333333</v>
      </c>
      <c r="K129" s="31">
        <v>2188.5500000000002</v>
      </c>
      <c r="L129" s="31">
        <v>2124.15</v>
      </c>
      <c r="M129" s="31">
        <v>0.63573000000000002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250.05</v>
      </c>
      <c r="D130" s="40">
        <v>249.71666666666667</v>
      </c>
      <c r="E130" s="40">
        <v>242.43333333333334</v>
      </c>
      <c r="F130" s="40">
        <v>234.81666666666666</v>
      </c>
      <c r="G130" s="40">
        <v>227.53333333333333</v>
      </c>
      <c r="H130" s="40">
        <v>257.33333333333337</v>
      </c>
      <c r="I130" s="40">
        <v>264.61666666666667</v>
      </c>
      <c r="J130" s="40">
        <v>272.23333333333335</v>
      </c>
      <c r="K130" s="31">
        <v>257</v>
      </c>
      <c r="L130" s="31">
        <v>242.1</v>
      </c>
      <c r="M130" s="31">
        <v>38.724789999999999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748.4</v>
      </c>
      <c r="D131" s="40">
        <v>743.18333333333339</v>
      </c>
      <c r="E131" s="40">
        <v>728.26666666666677</v>
      </c>
      <c r="F131" s="40">
        <v>708.13333333333333</v>
      </c>
      <c r="G131" s="40">
        <v>693.2166666666667</v>
      </c>
      <c r="H131" s="40">
        <v>763.31666666666683</v>
      </c>
      <c r="I131" s="40">
        <v>778.23333333333335</v>
      </c>
      <c r="J131" s="40">
        <v>798.3666666666669</v>
      </c>
      <c r="K131" s="31">
        <v>758.1</v>
      </c>
      <c r="L131" s="31">
        <v>723.05</v>
      </c>
      <c r="M131" s="31">
        <v>185.13874999999999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437.6</v>
      </c>
      <c r="D132" s="40">
        <v>434.56666666666666</v>
      </c>
      <c r="E132" s="40">
        <v>422.13333333333333</v>
      </c>
      <c r="F132" s="40">
        <v>406.66666666666669</v>
      </c>
      <c r="G132" s="40">
        <v>394.23333333333335</v>
      </c>
      <c r="H132" s="40">
        <v>450.0333333333333</v>
      </c>
      <c r="I132" s="40">
        <v>462.46666666666658</v>
      </c>
      <c r="J132" s="40">
        <v>477.93333333333328</v>
      </c>
      <c r="K132" s="31">
        <v>447</v>
      </c>
      <c r="L132" s="31">
        <v>419.1</v>
      </c>
      <c r="M132" s="31">
        <v>243.14940999999999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3723.2</v>
      </c>
      <c r="D133" s="40">
        <v>3697.75</v>
      </c>
      <c r="E133" s="40">
        <v>3655.5</v>
      </c>
      <c r="F133" s="40">
        <v>3587.8</v>
      </c>
      <c r="G133" s="40">
        <v>3545.55</v>
      </c>
      <c r="H133" s="40">
        <v>3765.45</v>
      </c>
      <c r="I133" s="40">
        <v>3807.7</v>
      </c>
      <c r="J133" s="40">
        <v>3875.3999999999996</v>
      </c>
      <c r="K133" s="31">
        <v>3740</v>
      </c>
      <c r="L133" s="31">
        <v>3630.05</v>
      </c>
      <c r="M133" s="31">
        <v>5.5791599999999999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1641.65</v>
      </c>
      <c r="D134" s="40">
        <v>1646.9166666666667</v>
      </c>
      <c r="E134" s="40">
        <v>1629.8333333333335</v>
      </c>
      <c r="F134" s="40">
        <v>1618.0166666666667</v>
      </c>
      <c r="G134" s="40">
        <v>1600.9333333333334</v>
      </c>
      <c r="H134" s="40">
        <v>1658.7333333333336</v>
      </c>
      <c r="I134" s="40">
        <v>1675.8166666666671</v>
      </c>
      <c r="J134" s="40">
        <v>1687.6333333333337</v>
      </c>
      <c r="K134" s="31">
        <v>1664</v>
      </c>
      <c r="L134" s="31">
        <v>1635.1</v>
      </c>
      <c r="M134" s="31">
        <v>29.94265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86.25</v>
      </c>
      <c r="D135" s="40">
        <v>86.2</v>
      </c>
      <c r="E135" s="40">
        <v>85.45</v>
      </c>
      <c r="F135" s="40">
        <v>84.65</v>
      </c>
      <c r="G135" s="40">
        <v>83.9</v>
      </c>
      <c r="H135" s="40">
        <v>87</v>
      </c>
      <c r="I135" s="40">
        <v>87.75</v>
      </c>
      <c r="J135" s="40">
        <v>88.55</v>
      </c>
      <c r="K135" s="31">
        <v>86.95</v>
      </c>
      <c r="L135" s="31">
        <v>85.4</v>
      </c>
      <c r="M135" s="31">
        <v>73.359440000000006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3682.7</v>
      </c>
      <c r="D136" s="40">
        <v>3651.6666666666665</v>
      </c>
      <c r="E136" s="40">
        <v>3485.333333333333</v>
      </c>
      <c r="F136" s="40">
        <v>3287.9666666666667</v>
      </c>
      <c r="G136" s="40">
        <v>3121.6333333333332</v>
      </c>
      <c r="H136" s="40">
        <v>3849.0333333333328</v>
      </c>
      <c r="I136" s="40">
        <v>4015.3666666666659</v>
      </c>
      <c r="J136" s="40">
        <v>4212.7333333333327</v>
      </c>
      <c r="K136" s="31">
        <v>3818</v>
      </c>
      <c r="L136" s="31">
        <v>3454.3</v>
      </c>
      <c r="M136" s="31">
        <v>8.5225600000000004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414.9</v>
      </c>
      <c r="D137" s="40">
        <v>422.4666666666667</v>
      </c>
      <c r="E137" s="40">
        <v>404.83333333333337</v>
      </c>
      <c r="F137" s="40">
        <v>394.76666666666665</v>
      </c>
      <c r="G137" s="40">
        <v>377.13333333333333</v>
      </c>
      <c r="H137" s="40">
        <v>432.53333333333342</v>
      </c>
      <c r="I137" s="40">
        <v>450.16666666666674</v>
      </c>
      <c r="J137" s="40">
        <v>460.23333333333346</v>
      </c>
      <c r="K137" s="31">
        <v>440.1</v>
      </c>
      <c r="L137" s="31">
        <v>412.4</v>
      </c>
      <c r="M137" s="31">
        <v>93.971860000000007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4639.6499999999996</v>
      </c>
      <c r="D138" s="40">
        <v>4552.5333333333328</v>
      </c>
      <c r="E138" s="40">
        <v>4445.1166666666659</v>
      </c>
      <c r="F138" s="40">
        <v>4250.583333333333</v>
      </c>
      <c r="G138" s="40">
        <v>4143.1666666666661</v>
      </c>
      <c r="H138" s="40">
        <v>4747.0666666666657</v>
      </c>
      <c r="I138" s="40">
        <v>4854.4833333333336</v>
      </c>
      <c r="J138" s="40">
        <v>5049.0166666666655</v>
      </c>
      <c r="K138" s="31">
        <v>4659.95</v>
      </c>
      <c r="L138" s="31">
        <v>4358</v>
      </c>
      <c r="M138" s="31">
        <v>11.80829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1596</v>
      </c>
      <c r="D139" s="40">
        <v>1596.45</v>
      </c>
      <c r="E139" s="40">
        <v>1585.5500000000002</v>
      </c>
      <c r="F139" s="40">
        <v>1575.1000000000001</v>
      </c>
      <c r="G139" s="40">
        <v>1564.2000000000003</v>
      </c>
      <c r="H139" s="40">
        <v>1606.9</v>
      </c>
      <c r="I139" s="40">
        <v>1617.8000000000002</v>
      </c>
      <c r="J139" s="40">
        <v>1628.25</v>
      </c>
      <c r="K139" s="31">
        <v>1607.35</v>
      </c>
      <c r="L139" s="31">
        <v>1586</v>
      </c>
      <c r="M139" s="31">
        <v>16.721769999999999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605.4</v>
      </c>
      <c r="D140" s="40">
        <v>608.76666666666665</v>
      </c>
      <c r="E140" s="40">
        <v>591.63333333333333</v>
      </c>
      <c r="F140" s="40">
        <v>577.86666666666667</v>
      </c>
      <c r="G140" s="40">
        <v>560.73333333333335</v>
      </c>
      <c r="H140" s="40">
        <v>622.5333333333333</v>
      </c>
      <c r="I140" s="40">
        <v>639.66666666666652</v>
      </c>
      <c r="J140" s="40">
        <v>653.43333333333328</v>
      </c>
      <c r="K140" s="31">
        <v>625.9</v>
      </c>
      <c r="L140" s="31">
        <v>595</v>
      </c>
      <c r="M140" s="31">
        <v>60.612969999999997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1085.9000000000001</v>
      </c>
      <c r="D141" s="40">
        <v>1091.1499999999999</v>
      </c>
      <c r="E141" s="40">
        <v>1072.2999999999997</v>
      </c>
      <c r="F141" s="40">
        <v>1058.6999999999998</v>
      </c>
      <c r="G141" s="40">
        <v>1039.8499999999997</v>
      </c>
      <c r="H141" s="40">
        <v>1104.7499999999998</v>
      </c>
      <c r="I141" s="40">
        <v>1123.5999999999997</v>
      </c>
      <c r="J141" s="40">
        <v>1137.1999999999998</v>
      </c>
      <c r="K141" s="31">
        <v>1110</v>
      </c>
      <c r="L141" s="31">
        <v>1077.55</v>
      </c>
      <c r="M141" s="31">
        <v>13.95326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79725.5</v>
      </c>
      <c r="D142" s="40">
        <v>79825.083333333328</v>
      </c>
      <c r="E142" s="40">
        <v>79352.366666666654</v>
      </c>
      <c r="F142" s="40">
        <v>78979.233333333323</v>
      </c>
      <c r="G142" s="40">
        <v>78506.516666666648</v>
      </c>
      <c r="H142" s="40">
        <v>80198.21666666666</v>
      </c>
      <c r="I142" s="40">
        <v>80670.933333333334</v>
      </c>
      <c r="J142" s="40">
        <v>81044.066666666666</v>
      </c>
      <c r="K142" s="31">
        <v>80297.8</v>
      </c>
      <c r="L142" s="31">
        <v>79451.95</v>
      </c>
      <c r="M142" s="31">
        <v>5.1580000000000001E-2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1108.8</v>
      </c>
      <c r="D143" s="40">
        <v>1132.05</v>
      </c>
      <c r="E143" s="40">
        <v>1079.0999999999999</v>
      </c>
      <c r="F143" s="40">
        <v>1049.3999999999999</v>
      </c>
      <c r="G143" s="40">
        <v>996.44999999999982</v>
      </c>
      <c r="H143" s="40">
        <v>1161.75</v>
      </c>
      <c r="I143" s="40">
        <v>1214.7000000000003</v>
      </c>
      <c r="J143" s="40">
        <v>1244.4000000000001</v>
      </c>
      <c r="K143" s="31">
        <v>1185</v>
      </c>
      <c r="L143" s="31">
        <v>1102.3499999999999</v>
      </c>
      <c r="M143" s="31">
        <v>27.024329999999999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148.69999999999999</v>
      </c>
      <c r="D144" s="40">
        <v>146.95000000000002</v>
      </c>
      <c r="E144" s="40">
        <v>144.85000000000002</v>
      </c>
      <c r="F144" s="40">
        <v>141</v>
      </c>
      <c r="G144" s="40">
        <v>138.9</v>
      </c>
      <c r="H144" s="40">
        <v>150.80000000000004</v>
      </c>
      <c r="I144" s="40">
        <v>152.9</v>
      </c>
      <c r="J144" s="40">
        <v>156.75000000000006</v>
      </c>
      <c r="K144" s="31">
        <v>149.05000000000001</v>
      </c>
      <c r="L144" s="31">
        <v>143.1</v>
      </c>
      <c r="M144" s="31">
        <v>121.464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731.45</v>
      </c>
      <c r="D145" s="40">
        <v>732.13333333333333</v>
      </c>
      <c r="E145" s="40">
        <v>725.41666666666663</v>
      </c>
      <c r="F145" s="40">
        <v>719.38333333333333</v>
      </c>
      <c r="G145" s="40">
        <v>712.66666666666663</v>
      </c>
      <c r="H145" s="40">
        <v>738.16666666666663</v>
      </c>
      <c r="I145" s="40">
        <v>744.88333333333333</v>
      </c>
      <c r="J145" s="40">
        <v>750.91666666666663</v>
      </c>
      <c r="K145" s="31">
        <v>738.85</v>
      </c>
      <c r="L145" s="31">
        <v>726.1</v>
      </c>
      <c r="M145" s="31">
        <v>24.890350000000002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208.6</v>
      </c>
      <c r="D146" s="40">
        <v>208.93333333333331</v>
      </c>
      <c r="E146" s="40">
        <v>206.21666666666661</v>
      </c>
      <c r="F146" s="40">
        <v>203.83333333333331</v>
      </c>
      <c r="G146" s="40">
        <v>201.11666666666662</v>
      </c>
      <c r="H146" s="40">
        <v>211.31666666666661</v>
      </c>
      <c r="I146" s="40">
        <v>214.0333333333333</v>
      </c>
      <c r="J146" s="40">
        <v>216.4166666666666</v>
      </c>
      <c r="K146" s="31">
        <v>211.65</v>
      </c>
      <c r="L146" s="31">
        <v>206.55</v>
      </c>
      <c r="M146" s="31">
        <v>53.894880000000001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527.85</v>
      </c>
      <c r="D147" s="40">
        <v>529.61666666666667</v>
      </c>
      <c r="E147" s="40">
        <v>525.23333333333335</v>
      </c>
      <c r="F147" s="40">
        <v>522.61666666666667</v>
      </c>
      <c r="G147" s="40">
        <v>518.23333333333335</v>
      </c>
      <c r="H147" s="40">
        <v>532.23333333333335</v>
      </c>
      <c r="I147" s="40">
        <v>536.61666666666679</v>
      </c>
      <c r="J147" s="40">
        <v>539.23333333333335</v>
      </c>
      <c r="K147" s="31">
        <v>534</v>
      </c>
      <c r="L147" s="31">
        <v>527</v>
      </c>
      <c r="M147" s="31">
        <v>6.5458100000000004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6993.5</v>
      </c>
      <c r="D148" s="40">
        <v>7019.833333333333</v>
      </c>
      <c r="E148" s="40">
        <v>6909.6666666666661</v>
      </c>
      <c r="F148" s="40">
        <v>6825.833333333333</v>
      </c>
      <c r="G148" s="40">
        <v>6715.6666666666661</v>
      </c>
      <c r="H148" s="40">
        <v>7103.6666666666661</v>
      </c>
      <c r="I148" s="40">
        <v>7213.8333333333321</v>
      </c>
      <c r="J148" s="40">
        <v>7297.6666666666661</v>
      </c>
      <c r="K148" s="31">
        <v>7130</v>
      </c>
      <c r="L148" s="31">
        <v>6936</v>
      </c>
      <c r="M148" s="31">
        <v>15.192259999999999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1114.8499999999999</v>
      </c>
      <c r="D149" s="40">
        <v>1124.4666666666665</v>
      </c>
      <c r="E149" s="40">
        <v>1100.883333333333</v>
      </c>
      <c r="F149" s="40">
        <v>1086.9166666666665</v>
      </c>
      <c r="G149" s="40">
        <v>1063.333333333333</v>
      </c>
      <c r="H149" s="40">
        <v>1138.4333333333329</v>
      </c>
      <c r="I149" s="40">
        <v>1162.0166666666664</v>
      </c>
      <c r="J149" s="40">
        <v>1175.9833333333329</v>
      </c>
      <c r="K149" s="31">
        <v>1148.05</v>
      </c>
      <c r="L149" s="31">
        <v>1110.5</v>
      </c>
      <c r="M149" s="31">
        <v>10.14364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2795.5</v>
      </c>
      <c r="D150" s="40">
        <v>2778.2666666666664</v>
      </c>
      <c r="E150" s="40">
        <v>2742.5333333333328</v>
      </c>
      <c r="F150" s="40">
        <v>2689.5666666666666</v>
      </c>
      <c r="G150" s="40">
        <v>2653.833333333333</v>
      </c>
      <c r="H150" s="40">
        <v>2831.2333333333327</v>
      </c>
      <c r="I150" s="40">
        <v>2866.9666666666662</v>
      </c>
      <c r="J150" s="40">
        <v>2919.9333333333325</v>
      </c>
      <c r="K150" s="31">
        <v>2814</v>
      </c>
      <c r="L150" s="31">
        <v>2725.3</v>
      </c>
      <c r="M150" s="31">
        <v>8.1351800000000001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2669.6</v>
      </c>
      <c r="D151" s="40">
        <v>2636.7000000000003</v>
      </c>
      <c r="E151" s="40">
        <v>2595.9000000000005</v>
      </c>
      <c r="F151" s="40">
        <v>2522.2000000000003</v>
      </c>
      <c r="G151" s="40">
        <v>2481.4000000000005</v>
      </c>
      <c r="H151" s="40">
        <v>2710.4000000000005</v>
      </c>
      <c r="I151" s="40">
        <v>2751.2000000000007</v>
      </c>
      <c r="J151" s="40">
        <v>2824.9000000000005</v>
      </c>
      <c r="K151" s="31">
        <v>2677.5</v>
      </c>
      <c r="L151" s="31">
        <v>2563</v>
      </c>
      <c r="M151" s="31">
        <v>8.6893399999999996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1563.05</v>
      </c>
      <c r="D152" s="40">
        <v>1556.7833333333335</v>
      </c>
      <c r="E152" s="40">
        <v>1546.366666666667</v>
      </c>
      <c r="F152" s="40">
        <v>1529.6833333333334</v>
      </c>
      <c r="G152" s="40">
        <v>1519.2666666666669</v>
      </c>
      <c r="H152" s="40">
        <v>1573.4666666666672</v>
      </c>
      <c r="I152" s="40">
        <v>1583.8833333333337</v>
      </c>
      <c r="J152" s="40">
        <v>1600.5666666666673</v>
      </c>
      <c r="K152" s="31">
        <v>1567.2</v>
      </c>
      <c r="L152" s="31">
        <v>1540.1</v>
      </c>
      <c r="M152" s="31">
        <v>5.4084599999999998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1018.4</v>
      </c>
      <c r="D153" s="40">
        <v>1019.2333333333332</v>
      </c>
      <c r="E153" s="40">
        <v>1012.1666666666665</v>
      </c>
      <c r="F153" s="40">
        <v>1005.9333333333333</v>
      </c>
      <c r="G153" s="40">
        <v>998.86666666666656</v>
      </c>
      <c r="H153" s="40">
        <v>1025.4666666666665</v>
      </c>
      <c r="I153" s="40">
        <v>1032.5333333333333</v>
      </c>
      <c r="J153" s="40">
        <v>1038.7666666666664</v>
      </c>
      <c r="K153" s="31">
        <v>1026.3</v>
      </c>
      <c r="L153" s="31">
        <v>1013</v>
      </c>
      <c r="M153" s="31">
        <v>1.55016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182.75</v>
      </c>
      <c r="D154" s="40">
        <v>180.65</v>
      </c>
      <c r="E154" s="40">
        <v>176.5</v>
      </c>
      <c r="F154" s="40">
        <v>170.25</v>
      </c>
      <c r="G154" s="40">
        <v>166.1</v>
      </c>
      <c r="H154" s="40">
        <v>186.9</v>
      </c>
      <c r="I154" s="40">
        <v>191.05000000000004</v>
      </c>
      <c r="J154" s="40">
        <v>197.3</v>
      </c>
      <c r="K154" s="31">
        <v>184.8</v>
      </c>
      <c r="L154" s="31">
        <v>174.4</v>
      </c>
      <c r="M154" s="31">
        <v>424.43883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116.75</v>
      </c>
      <c r="D155" s="40">
        <v>116.75</v>
      </c>
      <c r="E155" s="40">
        <v>115.25</v>
      </c>
      <c r="F155" s="40">
        <v>113.75</v>
      </c>
      <c r="G155" s="40">
        <v>112.25</v>
      </c>
      <c r="H155" s="40">
        <v>118.25</v>
      </c>
      <c r="I155" s="40">
        <v>119.75</v>
      </c>
      <c r="J155" s="40">
        <v>121.25</v>
      </c>
      <c r="K155" s="31">
        <v>118.25</v>
      </c>
      <c r="L155" s="31">
        <v>115.25</v>
      </c>
      <c r="M155" s="31">
        <v>118.97018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3573.7</v>
      </c>
      <c r="D156" s="40">
        <v>3540.7666666666664</v>
      </c>
      <c r="E156" s="40">
        <v>3482.9333333333329</v>
      </c>
      <c r="F156" s="40">
        <v>3392.1666666666665</v>
      </c>
      <c r="G156" s="40">
        <v>3334.333333333333</v>
      </c>
      <c r="H156" s="40">
        <v>3631.5333333333328</v>
      </c>
      <c r="I156" s="40">
        <v>3689.3666666666668</v>
      </c>
      <c r="J156" s="40">
        <v>3780.1333333333328</v>
      </c>
      <c r="K156" s="31">
        <v>3598.6</v>
      </c>
      <c r="L156" s="31">
        <v>3450</v>
      </c>
      <c r="M156" s="31">
        <v>3.6856100000000001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17914.75</v>
      </c>
      <c r="D157" s="40">
        <v>17964.916666666668</v>
      </c>
      <c r="E157" s="40">
        <v>17729.833333333336</v>
      </c>
      <c r="F157" s="40">
        <v>17544.916666666668</v>
      </c>
      <c r="G157" s="40">
        <v>17309.833333333336</v>
      </c>
      <c r="H157" s="40">
        <v>18149.833333333336</v>
      </c>
      <c r="I157" s="40">
        <v>18384.916666666672</v>
      </c>
      <c r="J157" s="40">
        <v>18569.833333333336</v>
      </c>
      <c r="K157" s="31">
        <v>18200</v>
      </c>
      <c r="L157" s="31">
        <v>17780</v>
      </c>
      <c r="M157" s="31">
        <v>1.3553599999999999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400.75</v>
      </c>
      <c r="D158" s="40">
        <v>398.76666666666665</v>
      </c>
      <c r="E158" s="40">
        <v>394.18333333333328</v>
      </c>
      <c r="F158" s="40">
        <v>387.61666666666662</v>
      </c>
      <c r="G158" s="40">
        <v>383.03333333333325</v>
      </c>
      <c r="H158" s="40">
        <v>405.33333333333331</v>
      </c>
      <c r="I158" s="40">
        <v>409.91666666666669</v>
      </c>
      <c r="J158" s="40">
        <v>416.48333333333335</v>
      </c>
      <c r="K158" s="31">
        <v>403.35</v>
      </c>
      <c r="L158" s="31">
        <v>392.2</v>
      </c>
      <c r="M158" s="31">
        <v>9.2831799999999998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691.3</v>
      </c>
      <c r="D159" s="40">
        <v>700.4</v>
      </c>
      <c r="E159" s="40">
        <v>676.9</v>
      </c>
      <c r="F159" s="40">
        <v>662.5</v>
      </c>
      <c r="G159" s="40">
        <v>639</v>
      </c>
      <c r="H159" s="40">
        <v>714.8</v>
      </c>
      <c r="I159" s="40">
        <v>738.3</v>
      </c>
      <c r="J159" s="40">
        <v>752.69999999999993</v>
      </c>
      <c r="K159" s="31">
        <v>723.9</v>
      </c>
      <c r="L159" s="31">
        <v>686</v>
      </c>
      <c r="M159" s="31">
        <v>4.3524500000000002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114.75</v>
      </c>
      <c r="D160" s="40">
        <v>114.61666666666667</v>
      </c>
      <c r="E160" s="40">
        <v>113.43333333333335</v>
      </c>
      <c r="F160" s="40">
        <v>112.11666666666667</v>
      </c>
      <c r="G160" s="40">
        <v>110.93333333333335</v>
      </c>
      <c r="H160" s="40">
        <v>115.93333333333335</v>
      </c>
      <c r="I160" s="40">
        <v>117.11666666666669</v>
      </c>
      <c r="J160" s="40">
        <v>118.43333333333335</v>
      </c>
      <c r="K160" s="31">
        <v>115.8</v>
      </c>
      <c r="L160" s="31">
        <v>113.3</v>
      </c>
      <c r="M160" s="31">
        <v>141.42749000000001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163.5</v>
      </c>
      <c r="D161" s="40">
        <v>163.08333333333334</v>
      </c>
      <c r="E161" s="40">
        <v>161.76666666666668</v>
      </c>
      <c r="F161" s="40">
        <v>160.03333333333333</v>
      </c>
      <c r="G161" s="40">
        <v>158.71666666666667</v>
      </c>
      <c r="H161" s="40">
        <v>164.81666666666669</v>
      </c>
      <c r="I161" s="40">
        <v>166.13333333333335</v>
      </c>
      <c r="J161" s="40">
        <v>167.8666666666667</v>
      </c>
      <c r="K161" s="31">
        <v>164.4</v>
      </c>
      <c r="L161" s="31">
        <v>161.35</v>
      </c>
      <c r="M161" s="31">
        <v>5.1681999999999997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2947.25</v>
      </c>
      <c r="D162" s="40">
        <v>2950.8833333333337</v>
      </c>
      <c r="E162" s="40">
        <v>2907.1666666666674</v>
      </c>
      <c r="F162" s="40">
        <v>2867.0833333333339</v>
      </c>
      <c r="G162" s="40">
        <v>2823.3666666666677</v>
      </c>
      <c r="H162" s="40">
        <v>2990.9666666666672</v>
      </c>
      <c r="I162" s="40">
        <v>3034.6833333333334</v>
      </c>
      <c r="J162" s="40">
        <v>3074.7666666666669</v>
      </c>
      <c r="K162" s="31">
        <v>2994.6</v>
      </c>
      <c r="L162" s="31">
        <v>2910.8</v>
      </c>
      <c r="M162" s="31">
        <v>2.1941000000000002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31526.400000000001</v>
      </c>
      <c r="D163" s="40">
        <v>31660.083333333332</v>
      </c>
      <c r="E163" s="40">
        <v>31219.816666666666</v>
      </c>
      <c r="F163" s="40">
        <v>30913.233333333334</v>
      </c>
      <c r="G163" s="40">
        <v>30472.966666666667</v>
      </c>
      <c r="H163" s="40">
        <v>31966.666666666664</v>
      </c>
      <c r="I163" s="40">
        <v>32406.933333333334</v>
      </c>
      <c r="J163" s="40">
        <v>32713.516666666663</v>
      </c>
      <c r="K163" s="31">
        <v>32100.35</v>
      </c>
      <c r="L163" s="31">
        <v>31353.5</v>
      </c>
      <c r="M163" s="31">
        <v>0.21475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214.9</v>
      </c>
      <c r="D164" s="40">
        <v>215.83333333333334</v>
      </c>
      <c r="E164" s="40">
        <v>213.56666666666669</v>
      </c>
      <c r="F164" s="40">
        <v>212.23333333333335</v>
      </c>
      <c r="G164" s="40">
        <v>209.9666666666667</v>
      </c>
      <c r="H164" s="40">
        <v>217.16666666666669</v>
      </c>
      <c r="I164" s="40">
        <v>219.43333333333334</v>
      </c>
      <c r="J164" s="40">
        <v>220.76666666666668</v>
      </c>
      <c r="K164" s="31">
        <v>218.1</v>
      </c>
      <c r="L164" s="31">
        <v>214.5</v>
      </c>
      <c r="M164" s="31">
        <v>31.417770000000001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5846.05</v>
      </c>
      <c r="D165" s="40">
        <v>5908.666666666667</v>
      </c>
      <c r="E165" s="40">
        <v>5742.4833333333336</v>
      </c>
      <c r="F165" s="40">
        <v>5638.916666666667</v>
      </c>
      <c r="G165" s="40">
        <v>5472.7333333333336</v>
      </c>
      <c r="H165" s="40">
        <v>6012.2333333333336</v>
      </c>
      <c r="I165" s="40">
        <v>6178.4166666666661</v>
      </c>
      <c r="J165" s="40">
        <v>6281.9833333333336</v>
      </c>
      <c r="K165" s="31">
        <v>6074.85</v>
      </c>
      <c r="L165" s="31">
        <v>5805.1</v>
      </c>
      <c r="M165" s="31">
        <v>1.19661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2296.5</v>
      </c>
      <c r="D166" s="40">
        <v>2301.1166666666668</v>
      </c>
      <c r="E166" s="40">
        <v>2284.2333333333336</v>
      </c>
      <c r="F166" s="40">
        <v>2271.9666666666667</v>
      </c>
      <c r="G166" s="40">
        <v>2255.0833333333335</v>
      </c>
      <c r="H166" s="40">
        <v>2313.3833333333337</v>
      </c>
      <c r="I166" s="40">
        <v>2330.2666666666669</v>
      </c>
      <c r="J166" s="40">
        <v>2342.5333333333338</v>
      </c>
      <c r="K166" s="31">
        <v>2318</v>
      </c>
      <c r="L166" s="31">
        <v>2288.85</v>
      </c>
      <c r="M166" s="31">
        <v>1.9703299999999999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2317.6999999999998</v>
      </c>
      <c r="D167" s="40">
        <v>2331.5</v>
      </c>
      <c r="E167" s="40">
        <v>2273.1999999999998</v>
      </c>
      <c r="F167" s="40">
        <v>2228.6999999999998</v>
      </c>
      <c r="G167" s="40">
        <v>2170.3999999999996</v>
      </c>
      <c r="H167" s="40">
        <v>2376</v>
      </c>
      <c r="I167" s="40">
        <v>2434.3000000000002</v>
      </c>
      <c r="J167" s="40">
        <v>2478.8000000000002</v>
      </c>
      <c r="K167" s="31">
        <v>2389.8000000000002</v>
      </c>
      <c r="L167" s="31">
        <v>2287</v>
      </c>
      <c r="M167" s="31">
        <v>15.61725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1814.75</v>
      </c>
      <c r="D168" s="40">
        <v>1801.2</v>
      </c>
      <c r="E168" s="40">
        <v>1775.5500000000002</v>
      </c>
      <c r="F168" s="40">
        <v>1736.3500000000001</v>
      </c>
      <c r="G168" s="40">
        <v>1710.7000000000003</v>
      </c>
      <c r="H168" s="40">
        <v>1840.4</v>
      </c>
      <c r="I168" s="40">
        <v>1866.0500000000002</v>
      </c>
      <c r="J168" s="40">
        <v>1905.25</v>
      </c>
      <c r="K168" s="31">
        <v>1826.85</v>
      </c>
      <c r="L168" s="31">
        <v>1762</v>
      </c>
      <c r="M168" s="31">
        <v>2.5410400000000002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127.6</v>
      </c>
      <c r="D169" s="40">
        <v>127.2</v>
      </c>
      <c r="E169" s="40">
        <v>126.05000000000001</v>
      </c>
      <c r="F169" s="40">
        <v>124.50000000000001</v>
      </c>
      <c r="G169" s="40">
        <v>123.35000000000002</v>
      </c>
      <c r="H169" s="40">
        <v>128.75</v>
      </c>
      <c r="I169" s="40">
        <v>129.9</v>
      </c>
      <c r="J169" s="40">
        <v>131.44999999999999</v>
      </c>
      <c r="K169" s="31">
        <v>128.35</v>
      </c>
      <c r="L169" s="31">
        <v>125.65</v>
      </c>
      <c r="M169" s="31">
        <v>33.211680000000001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167.4</v>
      </c>
      <c r="D170" s="40">
        <v>169.36666666666667</v>
      </c>
      <c r="E170" s="40">
        <v>165.18333333333334</v>
      </c>
      <c r="F170" s="40">
        <v>162.96666666666667</v>
      </c>
      <c r="G170" s="40">
        <v>158.78333333333333</v>
      </c>
      <c r="H170" s="40">
        <v>171.58333333333334</v>
      </c>
      <c r="I170" s="40">
        <v>175.76666666666668</v>
      </c>
      <c r="J170" s="40">
        <v>177.98333333333335</v>
      </c>
      <c r="K170" s="31">
        <v>173.55</v>
      </c>
      <c r="L170" s="31">
        <v>167.15</v>
      </c>
      <c r="M170" s="31">
        <v>214.57248999999999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340.7</v>
      </c>
      <c r="D171" s="40">
        <v>339</v>
      </c>
      <c r="E171" s="40">
        <v>335.5</v>
      </c>
      <c r="F171" s="40">
        <v>330.3</v>
      </c>
      <c r="G171" s="40">
        <v>326.8</v>
      </c>
      <c r="H171" s="40">
        <v>344.2</v>
      </c>
      <c r="I171" s="40">
        <v>347.7</v>
      </c>
      <c r="J171" s="40">
        <v>352.9</v>
      </c>
      <c r="K171" s="31">
        <v>342.5</v>
      </c>
      <c r="L171" s="31">
        <v>333.8</v>
      </c>
      <c r="M171" s="31">
        <v>7.9272499999999999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12771.05</v>
      </c>
      <c r="D172" s="40">
        <v>12783.1</v>
      </c>
      <c r="E172" s="40">
        <v>12738.95</v>
      </c>
      <c r="F172" s="40">
        <v>12706.85</v>
      </c>
      <c r="G172" s="40">
        <v>12662.7</v>
      </c>
      <c r="H172" s="40">
        <v>12815.2</v>
      </c>
      <c r="I172" s="40">
        <v>12859.349999999999</v>
      </c>
      <c r="J172" s="40">
        <v>12891.45</v>
      </c>
      <c r="K172" s="31">
        <v>12827.25</v>
      </c>
      <c r="L172" s="31">
        <v>12751</v>
      </c>
      <c r="M172" s="31">
        <v>1.9619999999999999E-2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39.4</v>
      </c>
      <c r="D173" s="40">
        <v>39.116666666666667</v>
      </c>
      <c r="E173" s="40">
        <v>38.533333333333331</v>
      </c>
      <c r="F173" s="40">
        <v>37.666666666666664</v>
      </c>
      <c r="G173" s="40">
        <v>37.083333333333329</v>
      </c>
      <c r="H173" s="40">
        <v>39.983333333333334</v>
      </c>
      <c r="I173" s="40">
        <v>40.566666666666663</v>
      </c>
      <c r="J173" s="40">
        <v>41.433333333333337</v>
      </c>
      <c r="K173" s="31">
        <v>39.700000000000003</v>
      </c>
      <c r="L173" s="31">
        <v>38.25</v>
      </c>
      <c r="M173" s="31">
        <v>638.54549999999995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191.3</v>
      </c>
      <c r="D174" s="40">
        <v>192.11666666666667</v>
      </c>
      <c r="E174" s="40">
        <v>189.78333333333336</v>
      </c>
      <c r="F174" s="40">
        <v>188.26666666666668</v>
      </c>
      <c r="G174" s="40">
        <v>185.93333333333337</v>
      </c>
      <c r="H174" s="40">
        <v>193.63333333333335</v>
      </c>
      <c r="I174" s="40">
        <v>195.96666666666667</v>
      </c>
      <c r="J174" s="40">
        <v>197.48333333333335</v>
      </c>
      <c r="K174" s="31">
        <v>194.45</v>
      </c>
      <c r="L174" s="31">
        <v>190.6</v>
      </c>
      <c r="M174" s="31">
        <v>78.131770000000003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151.4</v>
      </c>
      <c r="D175" s="40">
        <v>149.31666666666666</v>
      </c>
      <c r="E175" s="40">
        <v>146.63333333333333</v>
      </c>
      <c r="F175" s="40">
        <v>141.86666666666667</v>
      </c>
      <c r="G175" s="40">
        <v>139.18333333333334</v>
      </c>
      <c r="H175" s="40">
        <v>154.08333333333331</v>
      </c>
      <c r="I175" s="40">
        <v>156.76666666666665</v>
      </c>
      <c r="J175" s="40">
        <v>161.5333333333333</v>
      </c>
      <c r="K175" s="31">
        <v>152</v>
      </c>
      <c r="L175" s="31">
        <v>144.55000000000001</v>
      </c>
      <c r="M175" s="31">
        <v>61.12724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2053.25</v>
      </c>
      <c r="D176" s="40">
        <v>2057.0166666666664</v>
      </c>
      <c r="E176" s="40">
        <v>2039.6333333333328</v>
      </c>
      <c r="F176" s="40">
        <v>2026.0166666666664</v>
      </c>
      <c r="G176" s="40">
        <v>2008.6333333333328</v>
      </c>
      <c r="H176" s="40">
        <v>2070.6333333333328</v>
      </c>
      <c r="I176" s="40">
        <v>2088.016666666666</v>
      </c>
      <c r="J176" s="40">
        <v>2101.6333333333328</v>
      </c>
      <c r="K176" s="31">
        <v>2074.4</v>
      </c>
      <c r="L176" s="31">
        <v>2043.4</v>
      </c>
      <c r="M176" s="31">
        <v>63.528860000000002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1017.45</v>
      </c>
      <c r="D177" s="40">
        <v>1017.6999999999999</v>
      </c>
      <c r="E177" s="40">
        <v>1009.8</v>
      </c>
      <c r="F177" s="40">
        <v>1002.15</v>
      </c>
      <c r="G177" s="40">
        <v>994.25</v>
      </c>
      <c r="H177" s="40">
        <v>1025.3499999999999</v>
      </c>
      <c r="I177" s="40">
        <v>1033.2499999999998</v>
      </c>
      <c r="J177" s="40">
        <v>1040.8999999999999</v>
      </c>
      <c r="K177" s="31">
        <v>1025.5999999999999</v>
      </c>
      <c r="L177" s="31">
        <v>1010.05</v>
      </c>
      <c r="M177" s="31">
        <v>11.04932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1128.8499999999999</v>
      </c>
      <c r="D178" s="40">
        <v>1133.6333333333332</v>
      </c>
      <c r="E178" s="40">
        <v>1119.2666666666664</v>
      </c>
      <c r="F178" s="40">
        <v>1109.6833333333332</v>
      </c>
      <c r="G178" s="40">
        <v>1095.3166666666664</v>
      </c>
      <c r="H178" s="40">
        <v>1143.2166666666665</v>
      </c>
      <c r="I178" s="40">
        <v>1157.5833333333333</v>
      </c>
      <c r="J178" s="40">
        <v>1167.1666666666665</v>
      </c>
      <c r="K178" s="31">
        <v>1148</v>
      </c>
      <c r="L178" s="31">
        <v>1124.05</v>
      </c>
      <c r="M178" s="31">
        <v>15.55904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7931.65</v>
      </c>
      <c r="D179" s="40">
        <v>7902.2166666666672</v>
      </c>
      <c r="E179" s="40">
        <v>7694.4333333333343</v>
      </c>
      <c r="F179" s="40">
        <v>7457.2166666666672</v>
      </c>
      <c r="G179" s="40">
        <v>7249.4333333333343</v>
      </c>
      <c r="H179" s="40">
        <v>8139.4333333333343</v>
      </c>
      <c r="I179" s="40">
        <v>8347.2166666666672</v>
      </c>
      <c r="J179" s="40">
        <v>8584.4333333333343</v>
      </c>
      <c r="K179" s="31">
        <v>8110</v>
      </c>
      <c r="L179" s="31">
        <v>7665</v>
      </c>
      <c r="M179" s="31">
        <v>4.2408000000000001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8100.9</v>
      </c>
      <c r="D180" s="40">
        <v>8092.4333333333334</v>
      </c>
      <c r="E180" s="40">
        <v>7985.4666666666672</v>
      </c>
      <c r="F180" s="40">
        <v>7870.0333333333338</v>
      </c>
      <c r="G180" s="40">
        <v>7763.0666666666675</v>
      </c>
      <c r="H180" s="40">
        <v>8207.8666666666668</v>
      </c>
      <c r="I180" s="40">
        <v>8314.8333333333321</v>
      </c>
      <c r="J180" s="40">
        <v>8430.2666666666664</v>
      </c>
      <c r="K180" s="31">
        <v>8199.4</v>
      </c>
      <c r="L180" s="31">
        <v>7977</v>
      </c>
      <c r="M180" s="31">
        <v>0.45683000000000001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27638.95</v>
      </c>
      <c r="D181" s="40">
        <v>27672.133333333331</v>
      </c>
      <c r="E181" s="40">
        <v>27466.816666666662</v>
      </c>
      <c r="F181" s="40">
        <v>27294.683333333331</v>
      </c>
      <c r="G181" s="40">
        <v>27089.366666666661</v>
      </c>
      <c r="H181" s="40">
        <v>27844.266666666663</v>
      </c>
      <c r="I181" s="40">
        <v>28049.583333333328</v>
      </c>
      <c r="J181" s="40">
        <v>28221.716666666664</v>
      </c>
      <c r="K181" s="31">
        <v>27877.45</v>
      </c>
      <c r="L181" s="31">
        <v>27500</v>
      </c>
      <c r="M181" s="31">
        <v>0.26530999999999999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1371</v>
      </c>
      <c r="D182" s="40">
        <v>1369.5</v>
      </c>
      <c r="E182" s="40">
        <v>1355.5</v>
      </c>
      <c r="F182" s="40">
        <v>1340</v>
      </c>
      <c r="G182" s="40">
        <v>1326</v>
      </c>
      <c r="H182" s="40">
        <v>1385</v>
      </c>
      <c r="I182" s="40">
        <v>1399</v>
      </c>
      <c r="J182" s="40">
        <v>1414.5</v>
      </c>
      <c r="K182" s="31">
        <v>1383.5</v>
      </c>
      <c r="L182" s="31">
        <v>1354</v>
      </c>
      <c r="M182" s="31">
        <v>7.7768699999999997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1953.65</v>
      </c>
      <c r="D183" s="40">
        <v>1953.5833333333333</v>
      </c>
      <c r="E183" s="40">
        <v>1938.7166666666665</v>
      </c>
      <c r="F183" s="40">
        <v>1923.7833333333333</v>
      </c>
      <c r="G183" s="40">
        <v>1908.9166666666665</v>
      </c>
      <c r="H183" s="40">
        <v>1968.5166666666664</v>
      </c>
      <c r="I183" s="40">
        <v>1983.3833333333332</v>
      </c>
      <c r="J183" s="40">
        <v>1998.3166666666664</v>
      </c>
      <c r="K183" s="31">
        <v>1968.45</v>
      </c>
      <c r="L183" s="31">
        <v>1938.65</v>
      </c>
      <c r="M183" s="31">
        <v>4.05647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441.55</v>
      </c>
      <c r="D184" s="40">
        <v>436.88333333333338</v>
      </c>
      <c r="E184" s="40">
        <v>430.16666666666674</v>
      </c>
      <c r="F184" s="40">
        <v>418.78333333333336</v>
      </c>
      <c r="G184" s="40">
        <v>412.06666666666672</v>
      </c>
      <c r="H184" s="40">
        <v>448.26666666666677</v>
      </c>
      <c r="I184" s="40">
        <v>454.98333333333335</v>
      </c>
      <c r="J184" s="40">
        <v>466.36666666666679</v>
      </c>
      <c r="K184" s="31">
        <v>443.6</v>
      </c>
      <c r="L184" s="31">
        <v>425.5</v>
      </c>
      <c r="M184" s="31">
        <v>352.63605999999999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141.94999999999999</v>
      </c>
      <c r="D185" s="40">
        <v>139.86666666666665</v>
      </c>
      <c r="E185" s="40">
        <v>136.3833333333333</v>
      </c>
      <c r="F185" s="40">
        <v>130.81666666666666</v>
      </c>
      <c r="G185" s="40">
        <v>127.33333333333331</v>
      </c>
      <c r="H185" s="40">
        <v>145.43333333333328</v>
      </c>
      <c r="I185" s="40">
        <v>148.91666666666663</v>
      </c>
      <c r="J185" s="40">
        <v>154.48333333333326</v>
      </c>
      <c r="K185" s="31">
        <v>143.35</v>
      </c>
      <c r="L185" s="31">
        <v>134.30000000000001</v>
      </c>
      <c r="M185" s="31">
        <v>1468.2398700000001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703</v>
      </c>
      <c r="D186" s="40">
        <v>696.55000000000007</v>
      </c>
      <c r="E186" s="40">
        <v>687.15000000000009</v>
      </c>
      <c r="F186" s="40">
        <v>671.30000000000007</v>
      </c>
      <c r="G186" s="40">
        <v>661.90000000000009</v>
      </c>
      <c r="H186" s="40">
        <v>712.40000000000009</v>
      </c>
      <c r="I186" s="40">
        <v>721.8</v>
      </c>
      <c r="J186" s="40">
        <v>737.65000000000009</v>
      </c>
      <c r="K186" s="31">
        <v>705.95</v>
      </c>
      <c r="L186" s="31">
        <v>680.7</v>
      </c>
      <c r="M186" s="31">
        <v>43.974429999999998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545.15</v>
      </c>
      <c r="D187" s="40">
        <v>544.2166666666667</v>
      </c>
      <c r="E187" s="40">
        <v>535.03333333333342</v>
      </c>
      <c r="F187" s="40">
        <v>524.91666666666674</v>
      </c>
      <c r="G187" s="40">
        <v>515.73333333333346</v>
      </c>
      <c r="H187" s="40">
        <v>554.33333333333337</v>
      </c>
      <c r="I187" s="40">
        <v>563.51666666666677</v>
      </c>
      <c r="J187" s="40">
        <v>573.63333333333333</v>
      </c>
      <c r="K187" s="31">
        <v>553.4</v>
      </c>
      <c r="L187" s="31">
        <v>534.1</v>
      </c>
      <c r="M187" s="31">
        <v>33.625540000000001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625.70000000000005</v>
      </c>
      <c r="D188" s="40">
        <v>629.73333333333335</v>
      </c>
      <c r="E188" s="40">
        <v>616.9666666666667</v>
      </c>
      <c r="F188" s="40">
        <v>608.23333333333335</v>
      </c>
      <c r="G188" s="40">
        <v>595.4666666666667</v>
      </c>
      <c r="H188" s="40">
        <v>638.4666666666667</v>
      </c>
      <c r="I188" s="40">
        <v>651.23333333333335</v>
      </c>
      <c r="J188" s="40">
        <v>659.9666666666667</v>
      </c>
      <c r="K188" s="31">
        <v>642.5</v>
      </c>
      <c r="L188" s="31">
        <v>621</v>
      </c>
      <c r="M188" s="31">
        <v>3.9882300000000002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561.85</v>
      </c>
      <c r="D189" s="40">
        <v>567.21666666666658</v>
      </c>
      <c r="E189" s="40">
        <v>552.93333333333317</v>
      </c>
      <c r="F189" s="40">
        <v>544.01666666666654</v>
      </c>
      <c r="G189" s="40">
        <v>529.73333333333312</v>
      </c>
      <c r="H189" s="40">
        <v>576.13333333333321</v>
      </c>
      <c r="I189" s="40">
        <v>590.41666666666674</v>
      </c>
      <c r="J189" s="40">
        <v>599.33333333333326</v>
      </c>
      <c r="K189" s="31">
        <v>581.5</v>
      </c>
      <c r="L189" s="31">
        <v>558.29999999999995</v>
      </c>
      <c r="M189" s="31">
        <v>22.366859999999999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751.7</v>
      </c>
      <c r="D190" s="40">
        <v>747.9666666666667</v>
      </c>
      <c r="E190" s="40">
        <v>741.43333333333339</v>
      </c>
      <c r="F190" s="40">
        <v>731.16666666666674</v>
      </c>
      <c r="G190" s="40">
        <v>724.63333333333344</v>
      </c>
      <c r="H190" s="40">
        <v>758.23333333333335</v>
      </c>
      <c r="I190" s="40">
        <v>764.76666666666665</v>
      </c>
      <c r="J190" s="40">
        <v>775.0333333333333</v>
      </c>
      <c r="K190" s="31">
        <v>754.5</v>
      </c>
      <c r="L190" s="31">
        <v>737.7</v>
      </c>
      <c r="M190" s="31">
        <v>16.14348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3195.8</v>
      </c>
      <c r="D191" s="40">
        <v>3203.85</v>
      </c>
      <c r="E191" s="40">
        <v>3182.25</v>
      </c>
      <c r="F191" s="40">
        <v>3168.7000000000003</v>
      </c>
      <c r="G191" s="40">
        <v>3147.1000000000004</v>
      </c>
      <c r="H191" s="40">
        <v>3217.3999999999996</v>
      </c>
      <c r="I191" s="40">
        <v>3238.9999999999991</v>
      </c>
      <c r="J191" s="40">
        <v>3252.5499999999993</v>
      </c>
      <c r="K191" s="31">
        <v>3225.45</v>
      </c>
      <c r="L191" s="31">
        <v>3190.3</v>
      </c>
      <c r="M191" s="31">
        <v>17.319970000000001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751.2</v>
      </c>
      <c r="D192" s="40">
        <v>753.19999999999993</v>
      </c>
      <c r="E192" s="40">
        <v>746.49999999999989</v>
      </c>
      <c r="F192" s="40">
        <v>741.8</v>
      </c>
      <c r="G192" s="40">
        <v>735.09999999999991</v>
      </c>
      <c r="H192" s="40">
        <v>757.89999999999986</v>
      </c>
      <c r="I192" s="40">
        <v>764.59999999999991</v>
      </c>
      <c r="J192" s="40">
        <v>769.29999999999984</v>
      </c>
      <c r="K192" s="31">
        <v>759.9</v>
      </c>
      <c r="L192" s="31">
        <v>748.5</v>
      </c>
      <c r="M192" s="31">
        <v>17.420570000000001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4276.95</v>
      </c>
      <c r="D193" s="40">
        <v>4251.9333333333334</v>
      </c>
      <c r="E193" s="40">
        <v>4215.5666666666666</v>
      </c>
      <c r="F193" s="40">
        <v>4154.1833333333334</v>
      </c>
      <c r="G193" s="40">
        <v>4117.8166666666666</v>
      </c>
      <c r="H193" s="40">
        <v>4313.3166666666666</v>
      </c>
      <c r="I193" s="40">
        <v>4349.6833333333334</v>
      </c>
      <c r="J193" s="40">
        <v>4411.0666666666666</v>
      </c>
      <c r="K193" s="31">
        <v>4288.3</v>
      </c>
      <c r="L193" s="31">
        <v>4190.55</v>
      </c>
      <c r="M193" s="31">
        <v>1.49624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292.89999999999998</v>
      </c>
      <c r="D194" s="40">
        <v>291.95</v>
      </c>
      <c r="E194" s="40">
        <v>288.5</v>
      </c>
      <c r="F194" s="40">
        <v>284.10000000000002</v>
      </c>
      <c r="G194" s="40">
        <v>280.65000000000003</v>
      </c>
      <c r="H194" s="40">
        <v>296.34999999999997</v>
      </c>
      <c r="I194" s="40">
        <v>299.7999999999999</v>
      </c>
      <c r="J194" s="40">
        <v>304.19999999999993</v>
      </c>
      <c r="K194" s="31">
        <v>295.39999999999998</v>
      </c>
      <c r="L194" s="31">
        <v>287.55</v>
      </c>
      <c r="M194" s="31">
        <v>577.33358999999996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122.75</v>
      </c>
      <c r="D195" s="40">
        <v>122.48333333333333</v>
      </c>
      <c r="E195" s="40">
        <v>120.96666666666667</v>
      </c>
      <c r="F195" s="40">
        <v>119.18333333333334</v>
      </c>
      <c r="G195" s="40">
        <v>117.66666666666667</v>
      </c>
      <c r="H195" s="40">
        <v>124.26666666666667</v>
      </c>
      <c r="I195" s="40">
        <v>125.78333333333335</v>
      </c>
      <c r="J195" s="40">
        <v>127.56666666666666</v>
      </c>
      <c r="K195" s="31">
        <v>124</v>
      </c>
      <c r="L195" s="31">
        <v>120.7</v>
      </c>
      <c r="M195" s="31">
        <v>163.66211000000001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1458.6</v>
      </c>
      <c r="D196" s="40">
        <v>1436.1333333333332</v>
      </c>
      <c r="E196" s="40">
        <v>1390.4666666666665</v>
      </c>
      <c r="F196" s="40">
        <v>1322.3333333333333</v>
      </c>
      <c r="G196" s="40">
        <v>1276.6666666666665</v>
      </c>
      <c r="H196" s="40">
        <v>1504.2666666666664</v>
      </c>
      <c r="I196" s="40">
        <v>1549.9333333333334</v>
      </c>
      <c r="J196" s="40">
        <v>1618.0666666666664</v>
      </c>
      <c r="K196" s="31">
        <v>1481.8</v>
      </c>
      <c r="L196" s="31">
        <v>1368</v>
      </c>
      <c r="M196" s="31">
        <v>300.61041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1127.8</v>
      </c>
      <c r="D197" s="40">
        <v>1128.0833333333333</v>
      </c>
      <c r="E197" s="40">
        <v>1114.8166666666666</v>
      </c>
      <c r="F197" s="40">
        <v>1101.8333333333333</v>
      </c>
      <c r="G197" s="40">
        <v>1088.5666666666666</v>
      </c>
      <c r="H197" s="40">
        <v>1141.0666666666666</v>
      </c>
      <c r="I197" s="40">
        <v>1154.3333333333335</v>
      </c>
      <c r="J197" s="40">
        <v>1167.3166666666666</v>
      </c>
      <c r="K197" s="31">
        <v>1141.3499999999999</v>
      </c>
      <c r="L197" s="31">
        <v>1115.0999999999999</v>
      </c>
      <c r="M197" s="31">
        <v>38.21405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1067.05</v>
      </c>
      <c r="D198" s="40">
        <v>1056.3500000000001</v>
      </c>
      <c r="E198" s="40">
        <v>1042.7000000000003</v>
      </c>
      <c r="F198" s="40">
        <v>1018.3500000000001</v>
      </c>
      <c r="G198" s="40">
        <v>1004.7000000000003</v>
      </c>
      <c r="H198" s="40">
        <v>1080.7000000000003</v>
      </c>
      <c r="I198" s="40">
        <v>1094.3500000000004</v>
      </c>
      <c r="J198" s="40">
        <v>1118.7000000000003</v>
      </c>
      <c r="K198" s="31">
        <v>1070</v>
      </c>
      <c r="L198" s="31">
        <v>1032</v>
      </c>
      <c r="M198" s="31">
        <v>6.7255200000000004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1739.15</v>
      </c>
      <c r="D199" s="40">
        <v>1741.0833333333333</v>
      </c>
      <c r="E199" s="40">
        <v>1725.8666666666666</v>
      </c>
      <c r="F199" s="40">
        <v>1712.5833333333333</v>
      </c>
      <c r="G199" s="40">
        <v>1697.3666666666666</v>
      </c>
      <c r="H199" s="40">
        <v>1754.3666666666666</v>
      </c>
      <c r="I199" s="40">
        <v>1769.5833333333333</v>
      </c>
      <c r="J199" s="40">
        <v>1782.8666666666666</v>
      </c>
      <c r="K199" s="31">
        <v>1756.3</v>
      </c>
      <c r="L199" s="31">
        <v>1727.8</v>
      </c>
      <c r="M199" s="31">
        <v>13.46162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3037.4</v>
      </c>
      <c r="D200" s="40">
        <v>3048.3166666666671</v>
      </c>
      <c r="E200" s="40">
        <v>2995.2833333333342</v>
      </c>
      <c r="F200" s="40">
        <v>2953.166666666667</v>
      </c>
      <c r="G200" s="40">
        <v>2900.1333333333341</v>
      </c>
      <c r="H200" s="40">
        <v>3090.4333333333343</v>
      </c>
      <c r="I200" s="40">
        <v>3143.4666666666672</v>
      </c>
      <c r="J200" s="40">
        <v>3185.5833333333344</v>
      </c>
      <c r="K200" s="31">
        <v>3101.35</v>
      </c>
      <c r="L200" s="31">
        <v>3006.2</v>
      </c>
      <c r="M200" s="31">
        <v>1.42879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452.2</v>
      </c>
      <c r="D201" s="40">
        <v>453.18333333333334</v>
      </c>
      <c r="E201" s="40">
        <v>449.51666666666665</v>
      </c>
      <c r="F201" s="40">
        <v>446.83333333333331</v>
      </c>
      <c r="G201" s="40">
        <v>443.16666666666663</v>
      </c>
      <c r="H201" s="40">
        <v>455.86666666666667</v>
      </c>
      <c r="I201" s="40">
        <v>459.5333333333333</v>
      </c>
      <c r="J201" s="40">
        <v>462.2166666666667</v>
      </c>
      <c r="K201" s="31">
        <v>456.85</v>
      </c>
      <c r="L201" s="31">
        <v>450.5</v>
      </c>
      <c r="M201" s="31">
        <v>3.3111899999999999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914.9</v>
      </c>
      <c r="D202" s="40">
        <v>919.51666666666677</v>
      </c>
      <c r="E202" s="40">
        <v>905.88333333333355</v>
      </c>
      <c r="F202" s="40">
        <v>896.86666666666679</v>
      </c>
      <c r="G202" s="40">
        <v>883.23333333333358</v>
      </c>
      <c r="H202" s="40">
        <v>928.53333333333353</v>
      </c>
      <c r="I202" s="40">
        <v>942.16666666666674</v>
      </c>
      <c r="J202" s="40">
        <v>951.18333333333351</v>
      </c>
      <c r="K202" s="31">
        <v>933.15</v>
      </c>
      <c r="L202" s="31">
        <v>910.5</v>
      </c>
      <c r="M202" s="31">
        <v>3.5886800000000001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819.7</v>
      </c>
      <c r="D203" s="40">
        <v>817.55000000000007</v>
      </c>
      <c r="E203" s="40">
        <v>812.15000000000009</v>
      </c>
      <c r="F203" s="40">
        <v>804.6</v>
      </c>
      <c r="G203" s="40">
        <v>799.2</v>
      </c>
      <c r="H203" s="40">
        <v>825.10000000000014</v>
      </c>
      <c r="I203" s="40">
        <v>830.5</v>
      </c>
      <c r="J203" s="40">
        <v>838.05000000000018</v>
      </c>
      <c r="K203" s="31">
        <v>822.95</v>
      </c>
      <c r="L203" s="31">
        <v>810</v>
      </c>
      <c r="M203" s="31">
        <v>18.39368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7700.45</v>
      </c>
      <c r="D204" s="40">
        <v>7685.1166666666659</v>
      </c>
      <c r="E204" s="40">
        <v>7651.3333333333321</v>
      </c>
      <c r="F204" s="40">
        <v>7602.2166666666662</v>
      </c>
      <c r="G204" s="40">
        <v>7568.4333333333325</v>
      </c>
      <c r="H204" s="40">
        <v>7734.2333333333318</v>
      </c>
      <c r="I204" s="40">
        <v>7768.0166666666664</v>
      </c>
      <c r="J204" s="40">
        <v>7817.1333333333314</v>
      </c>
      <c r="K204" s="31">
        <v>7718.9</v>
      </c>
      <c r="L204" s="31">
        <v>7636</v>
      </c>
      <c r="M204" s="31">
        <v>2.2783600000000002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37.85</v>
      </c>
      <c r="D205" s="40">
        <v>37.433333333333337</v>
      </c>
      <c r="E205" s="40">
        <v>36.066666666666677</v>
      </c>
      <c r="F205" s="40">
        <v>34.283333333333339</v>
      </c>
      <c r="G205" s="40">
        <v>32.916666666666679</v>
      </c>
      <c r="H205" s="40">
        <v>39.216666666666676</v>
      </c>
      <c r="I205" s="40">
        <v>40.583333333333336</v>
      </c>
      <c r="J205" s="40">
        <v>42.366666666666674</v>
      </c>
      <c r="K205" s="31">
        <v>38.799999999999997</v>
      </c>
      <c r="L205" s="31">
        <v>35.65</v>
      </c>
      <c r="M205" s="31">
        <v>340.63722999999999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1418.35</v>
      </c>
      <c r="D206" s="40">
        <v>1432.45</v>
      </c>
      <c r="E206" s="40">
        <v>1394.9</v>
      </c>
      <c r="F206" s="40">
        <v>1371.45</v>
      </c>
      <c r="G206" s="40">
        <v>1333.9</v>
      </c>
      <c r="H206" s="40">
        <v>1455.9</v>
      </c>
      <c r="I206" s="40">
        <v>1493.4499999999998</v>
      </c>
      <c r="J206" s="40">
        <v>1516.9</v>
      </c>
      <c r="K206" s="31">
        <v>1470</v>
      </c>
      <c r="L206" s="31">
        <v>1409</v>
      </c>
      <c r="M206" s="31">
        <v>10.11279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638</v>
      </c>
      <c r="D207" s="40">
        <v>638.13333333333333</v>
      </c>
      <c r="E207" s="40">
        <v>633.26666666666665</v>
      </c>
      <c r="F207" s="40">
        <v>628.5333333333333</v>
      </c>
      <c r="G207" s="40">
        <v>623.66666666666663</v>
      </c>
      <c r="H207" s="40">
        <v>642.86666666666667</v>
      </c>
      <c r="I207" s="40">
        <v>647.73333333333323</v>
      </c>
      <c r="J207" s="40">
        <v>652.4666666666667</v>
      </c>
      <c r="K207" s="31">
        <v>643</v>
      </c>
      <c r="L207" s="31">
        <v>633.4</v>
      </c>
      <c r="M207" s="31">
        <v>9.8482800000000008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248.75</v>
      </c>
      <c r="D208" s="40">
        <v>249.98333333333335</v>
      </c>
      <c r="E208" s="40">
        <v>246.4666666666667</v>
      </c>
      <c r="F208" s="40">
        <v>244.18333333333334</v>
      </c>
      <c r="G208" s="40">
        <v>240.66666666666669</v>
      </c>
      <c r="H208" s="40">
        <v>252.26666666666671</v>
      </c>
      <c r="I208" s="40">
        <v>255.78333333333336</v>
      </c>
      <c r="J208" s="40">
        <v>258.06666666666672</v>
      </c>
      <c r="K208" s="31">
        <v>253.5</v>
      </c>
      <c r="L208" s="31">
        <v>247.7</v>
      </c>
      <c r="M208" s="31">
        <v>4.1118699999999997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752.75</v>
      </c>
      <c r="D209" s="40">
        <v>755.25</v>
      </c>
      <c r="E209" s="40">
        <v>745.5</v>
      </c>
      <c r="F209" s="40">
        <v>738.25</v>
      </c>
      <c r="G209" s="40">
        <v>728.5</v>
      </c>
      <c r="H209" s="40">
        <v>762.5</v>
      </c>
      <c r="I209" s="40">
        <v>772.25</v>
      </c>
      <c r="J209" s="40">
        <v>779.5</v>
      </c>
      <c r="K209" s="31">
        <v>765</v>
      </c>
      <c r="L209" s="31">
        <v>748</v>
      </c>
      <c r="M209" s="31">
        <v>2.2069299999999998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288.60000000000002</v>
      </c>
      <c r="D210" s="40">
        <v>283.36666666666667</v>
      </c>
      <c r="E210" s="40">
        <v>275.83333333333337</v>
      </c>
      <c r="F210" s="40">
        <v>263.06666666666672</v>
      </c>
      <c r="G210" s="40">
        <v>255.53333333333342</v>
      </c>
      <c r="H210" s="40">
        <v>296.13333333333333</v>
      </c>
      <c r="I210" s="40">
        <v>303.66666666666663</v>
      </c>
      <c r="J210" s="40">
        <v>316.43333333333328</v>
      </c>
      <c r="K210" s="31">
        <v>290.89999999999998</v>
      </c>
      <c r="L210" s="31">
        <v>270.60000000000002</v>
      </c>
      <c r="M210" s="31">
        <v>310.05495999999999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8.25</v>
      </c>
      <c r="D211" s="40">
        <v>8.3333333333333339</v>
      </c>
      <c r="E211" s="40">
        <v>8.0666666666666682</v>
      </c>
      <c r="F211" s="40">
        <v>7.8833333333333346</v>
      </c>
      <c r="G211" s="40">
        <v>7.6166666666666689</v>
      </c>
      <c r="H211" s="40">
        <v>8.5166666666666675</v>
      </c>
      <c r="I211" s="40">
        <v>8.7833333333333332</v>
      </c>
      <c r="J211" s="40">
        <v>8.9666666666666668</v>
      </c>
      <c r="K211" s="31">
        <v>8.6</v>
      </c>
      <c r="L211" s="31">
        <v>8.15</v>
      </c>
      <c r="M211" s="31">
        <v>2083.5747799999999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1031.25</v>
      </c>
      <c r="D212" s="40">
        <v>1027.8333333333333</v>
      </c>
      <c r="E212" s="40">
        <v>1022.4666666666665</v>
      </c>
      <c r="F212" s="40">
        <v>1013.6833333333332</v>
      </c>
      <c r="G212" s="40">
        <v>1008.3166666666664</v>
      </c>
      <c r="H212" s="40">
        <v>1036.6166666666666</v>
      </c>
      <c r="I212" s="40">
        <v>1041.9833333333333</v>
      </c>
      <c r="J212" s="40">
        <v>1050.7666666666667</v>
      </c>
      <c r="K212" s="31">
        <v>1033.2</v>
      </c>
      <c r="L212" s="31">
        <v>1019.05</v>
      </c>
      <c r="M212" s="31">
        <v>5.7493999999999996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2139.9</v>
      </c>
      <c r="D213" s="40">
        <v>2135.9833333333336</v>
      </c>
      <c r="E213" s="40">
        <v>2083.916666666667</v>
      </c>
      <c r="F213" s="40">
        <v>2027.9333333333334</v>
      </c>
      <c r="G213" s="40">
        <v>1975.8666666666668</v>
      </c>
      <c r="H213" s="40">
        <v>2191.9666666666672</v>
      </c>
      <c r="I213" s="40">
        <v>2244.0333333333338</v>
      </c>
      <c r="J213" s="40">
        <v>2300.0166666666673</v>
      </c>
      <c r="K213" s="31">
        <v>2188.0500000000002</v>
      </c>
      <c r="L213" s="31">
        <v>2080</v>
      </c>
      <c r="M213" s="31">
        <v>0.76412000000000002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590.45000000000005</v>
      </c>
      <c r="D214" s="40">
        <v>592.11666666666667</v>
      </c>
      <c r="E214" s="40">
        <v>586.23333333333335</v>
      </c>
      <c r="F214" s="40">
        <v>582.01666666666665</v>
      </c>
      <c r="G214" s="40">
        <v>576.13333333333333</v>
      </c>
      <c r="H214" s="40">
        <v>596.33333333333337</v>
      </c>
      <c r="I214" s="40">
        <v>602.21666666666681</v>
      </c>
      <c r="J214" s="40">
        <v>606.43333333333339</v>
      </c>
      <c r="K214" s="40">
        <v>598</v>
      </c>
      <c r="L214" s="40">
        <v>587.9</v>
      </c>
      <c r="M214" s="40">
        <v>58.344700000000003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12.85</v>
      </c>
      <c r="D215" s="40">
        <v>12.9</v>
      </c>
      <c r="E215" s="40">
        <v>12.75</v>
      </c>
      <c r="F215" s="40">
        <v>12.65</v>
      </c>
      <c r="G215" s="40">
        <v>12.5</v>
      </c>
      <c r="H215" s="40">
        <v>13</v>
      </c>
      <c r="I215" s="40">
        <v>13.150000000000002</v>
      </c>
      <c r="J215" s="40">
        <v>13.25</v>
      </c>
      <c r="K215" s="40">
        <v>13.05</v>
      </c>
      <c r="L215" s="40">
        <v>12.8</v>
      </c>
      <c r="M215" s="40">
        <v>744.98391000000004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199.1</v>
      </c>
      <c r="D216" s="40">
        <v>199.91666666666666</v>
      </c>
      <c r="E216" s="40">
        <v>197.68333333333331</v>
      </c>
      <c r="F216" s="40">
        <v>196.26666666666665</v>
      </c>
      <c r="G216" s="40">
        <v>194.0333333333333</v>
      </c>
      <c r="H216" s="40">
        <v>201.33333333333331</v>
      </c>
      <c r="I216" s="40">
        <v>203.56666666666666</v>
      </c>
      <c r="J216" s="40">
        <v>204.98333333333332</v>
      </c>
      <c r="K216" s="40">
        <v>202.15</v>
      </c>
      <c r="L216" s="40">
        <v>198.5</v>
      </c>
      <c r="M216" s="40">
        <v>39.0794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5"/>
      <c r="B1" s="456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44407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8" t="s">
        <v>16</v>
      </c>
      <c r="B9" s="450" t="s">
        <v>18</v>
      </c>
      <c r="C9" s="454" t="s">
        <v>20</v>
      </c>
      <c r="D9" s="454" t="s">
        <v>21</v>
      </c>
      <c r="E9" s="445" t="s">
        <v>22</v>
      </c>
      <c r="F9" s="446"/>
      <c r="G9" s="447"/>
      <c r="H9" s="445" t="s">
        <v>23</v>
      </c>
      <c r="I9" s="446"/>
      <c r="J9" s="447"/>
      <c r="K9" s="26"/>
      <c r="L9" s="27"/>
      <c r="M9" s="55"/>
      <c r="N9" s="1"/>
      <c r="O9" s="1"/>
    </row>
    <row r="10" spans="1:15" ht="42.75" customHeight="1">
      <c r="A10" s="452"/>
      <c r="B10" s="453"/>
      <c r="C10" s="453"/>
      <c r="D10" s="45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24842</v>
      </c>
      <c r="D11" s="40">
        <v>24774.916666666668</v>
      </c>
      <c r="E11" s="40">
        <v>24660.833333333336</v>
      </c>
      <c r="F11" s="40">
        <v>24479.666666666668</v>
      </c>
      <c r="G11" s="40">
        <v>24365.583333333336</v>
      </c>
      <c r="H11" s="40">
        <v>24956.083333333336</v>
      </c>
      <c r="I11" s="40">
        <v>25070.166666666672</v>
      </c>
      <c r="J11" s="40">
        <v>25251.333333333336</v>
      </c>
      <c r="K11" s="31">
        <v>24889</v>
      </c>
      <c r="L11" s="31">
        <v>24593.75</v>
      </c>
      <c r="M11" s="31">
        <v>1.094E-2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1686.5</v>
      </c>
      <c r="D12" s="40">
        <v>1687.9166666666667</v>
      </c>
      <c r="E12" s="40">
        <v>1668.8333333333335</v>
      </c>
      <c r="F12" s="40">
        <v>1651.1666666666667</v>
      </c>
      <c r="G12" s="40">
        <v>1632.0833333333335</v>
      </c>
      <c r="H12" s="40">
        <v>1705.5833333333335</v>
      </c>
      <c r="I12" s="40">
        <v>1724.666666666667</v>
      </c>
      <c r="J12" s="40">
        <v>1742.3333333333335</v>
      </c>
      <c r="K12" s="31">
        <v>1707</v>
      </c>
      <c r="L12" s="31">
        <v>1670.25</v>
      </c>
      <c r="M12" s="31">
        <v>1.0328599999999999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1912.6</v>
      </c>
      <c r="D13" s="40">
        <v>1918.5333333333335</v>
      </c>
      <c r="E13" s="40">
        <v>1892.0666666666671</v>
      </c>
      <c r="F13" s="40">
        <v>1871.5333333333335</v>
      </c>
      <c r="G13" s="40">
        <v>1845.0666666666671</v>
      </c>
      <c r="H13" s="40">
        <v>1939.0666666666671</v>
      </c>
      <c r="I13" s="40">
        <v>1965.5333333333338</v>
      </c>
      <c r="J13" s="40">
        <v>1986.0666666666671</v>
      </c>
      <c r="K13" s="31">
        <v>1945</v>
      </c>
      <c r="L13" s="31">
        <v>1898</v>
      </c>
      <c r="M13" s="31">
        <v>0.38879000000000002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2364</v>
      </c>
      <c r="D14" s="40">
        <v>2375.6</v>
      </c>
      <c r="E14" s="40">
        <v>2338.1999999999998</v>
      </c>
      <c r="F14" s="40">
        <v>2312.4</v>
      </c>
      <c r="G14" s="40">
        <v>2275</v>
      </c>
      <c r="H14" s="40">
        <v>2401.3999999999996</v>
      </c>
      <c r="I14" s="40">
        <v>2438.8000000000002</v>
      </c>
      <c r="J14" s="40">
        <v>2464.5999999999995</v>
      </c>
      <c r="K14" s="31">
        <v>2413</v>
      </c>
      <c r="L14" s="31">
        <v>2349.8000000000002</v>
      </c>
      <c r="M14" s="31">
        <v>6.7760300000000004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1998.7</v>
      </c>
      <c r="D15" s="40">
        <v>1998.8666666666668</v>
      </c>
      <c r="E15" s="40">
        <v>1974.8333333333335</v>
      </c>
      <c r="F15" s="40">
        <v>1950.9666666666667</v>
      </c>
      <c r="G15" s="40">
        <v>1926.9333333333334</v>
      </c>
      <c r="H15" s="40">
        <v>2022.7333333333336</v>
      </c>
      <c r="I15" s="40">
        <v>2046.7666666666669</v>
      </c>
      <c r="J15" s="40">
        <v>2070.6333333333337</v>
      </c>
      <c r="K15" s="31">
        <v>2022.9</v>
      </c>
      <c r="L15" s="31">
        <v>1975</v>
      </c>
      <c r="M15" s="31">
        <v>0.29985000000000001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1791.95</v>
      </c>
      <c r="D16" s="40">
        <v>1784.45</v>
      </c>
      <c r="E16" s="40">
        <v>1758.5</v>
      </c>
      <c r="F16" s="40">
        <v>1725.05</v>
      </c>
      <c r="G16" s="40">
        <v>1699.1</v>
      </c>
      <c r="H16" s="40">
        <v>1817.9</v>
      </c>
      <c r="I16" s="40">
        <v>1843.8500000000004</v>
      </c>
      <c r="J16" s="40">
        <v>1877.3000000000002</v>
      </c>
      <c r="K16" s="31">
        <v>1810.4</v>
      </c>
      <c r="L16" s="31">
        <v>1751</v>
      </c>
      <c r="M16" s="31">
        <v>1.3268200000000001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1193.6500000000001</v>
      </c>
      <c r="D17" s="40">
        <v>1188.7666666666667</v>
      </c>
      <c r="E17" s="40">
        <v>1176.5333333333333</v>
      </c>
      <c r="F17" s="40">
        <v>1159.4166666666667</v>
      </c>
      <c r="G17" s="40">
        <v>1147.1833333333334</v>
      </c>
      <c r="H17" s="40">
        <v>1205.8833333333332</v>
      </c>
      <c r="I17" s="40">
        <v>1218.1166666666663</v>
      </c>
      <c r="J17" s="40">
        <v>1235.2333333333331</v>
      </c>
      <c r="K17" s="31">
        <v>1201</v>
      </c>
      <c r="L17" s="31">
        <v>1171.6500000000001</v>
      </c>
      <c r="M17" s="31">
        <v>6.63286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664.9</v>
      </c>
      <c r="D18" s="40">
        <v>670.23333333333323</v>
      </c>
      <c r="E18" s="40">
        <v>657.66666666666652</v>
      </c>
      <c r="F18" s="40">
        <v>650.43333333333328</v>
      </c>
      <c r="G18" s="40">
        <v>637.86666666666656</v>
      </c>
      <c r="H18" s="40">
        <v>677.46666666666647</v>
      </c>
      <c r="I18" s="40">
        <v>690.0333333333333</v>
      </c>
      <c r="J18" s="40">
        <v>697.26666666666642</v>
      </c>
      <c r="K18" s="31">
        <v>682.8</v>
      </c>
      <c r="L18" s="31">
        <v>663</v>
      </c>
      <c r="M18" s="31">
        <v>3.7568999999999999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894.4</v>
      </c>
      <c r="D19" s="40">
        <v>891.66666666666663</v>
      </c>
      <c r="E19" s="40">
        <v>883.43333333333328</v>
      </c>
      <c r="F19" s="40">
        <v>872.4666666666667</v>
      </c>
      <c r="G19" s="40">
        <v>864.23333333333335</v>
      </c>
      <c r="H19" s="40">
        <v>902.63333333333321</v>
      </c>
      <c r="I19" s="40">
        <v>910.86666666666656</v>
      </c>
      <c r="J19" s="40">
        <v>921.83333333333314</v>
      </c>
      <c r="K19" s="31">
        <v>899.9</v>
      </c>
      <c r="L19" s="31">
        <v>880.7</v>
      </c>
      <c r="M19" s="31">
        <v>10.59506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2575.35</v>
      </c>
      <c r="D20" s="40">
        <v>2591.1666666666665</v>
      </c>
      <c r="E20" s="40">
        <v>2536.4333333333329</v>
      </c>
      <c r="F20" s="40">
        <v>2497.5166666666664</v>
      </c>
      <c r="G20" s="40">
        <v>2442.7833333333328</v>
      </c>
      <c r="H20" s="40">
        <v>2630.083333333333</v>
      </c>
      <c r="I20" s="40">
        <v>2684.8166666666666</v>
      </c>
      <c r="J20" s="40">
        <v>2723.7333333333331</v>
      </c>
      <c r="K20" s="31">
        <v>2645.9</v>
      </c>
      <c r="L20" s="31">
        <v>2552.25</v>
      </c>
      <c r="M20" s="31">
        <v>0.64424000000000003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18193.95</v>
      </c>
      <c r="D21" s="40">
        <v>18074.666666666668</v>
      </c>
      <c r="E21" s="40">
        <v>17919.333333333336</v>
      </c>
      <c r="F21" s="40">
        <v>17644.716666666667</v>
      </c>
      <c r="G21" s="40">
        <v>17489.383333333335</v>
      </c>
      <c r="H21" s="40">
        <v>18349.283333333336</v>
      </c>
      <c r="I21" s="40">
        <v>18504.616666666672</v>
      </c>
      <c r="J21" s="40">
        <v>18779.233333333337</v>
      </c>
      <c r="K21" s="31">
        <v>18230</v>
      </c>
      <c r="L21" s="31">
        <v>17800.05</v>
      </c>
      <c r="M21" s="31">
        <v>7.2319999999999995E-2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1400.25</v>
      </c>
      <c r="D22" s="40">
        <v>1407.4166666666667</v>
      </c>
      <c r="E22" s="40">
        <v>1389.8333333333335</v>
      </c>
      <c r="F22" s="40">
        <v>1379.4166666666667</v>
      </c>
      <c r="G22" s="40">
        <v>1361.8333333333335</v>
      </c>
      <c r="H22" s="40">
        <v>1417.8333333333335</v>
      </c>
      <c r="I22" s="40">
        <v>1435.416666666667</v>
      </c>
      <c r="J22" s="40">
        <v>1445.8333333333335</v>
      </c>
      <c r="K22" s="31">
        <v>1425</v>
      </c>
      <c r="L22" s="31">
        <v>1397</v>
      </c>
      <c r="M22" s="31">
        <v>25.382480000000001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924.3</v>
      </c>
      <c r="D23" s="40">
        <v>929.76666666666677</v>
      </c>
      <c r="E23" s="40">
        <v>904.53333333333353</v>
      </c>
      <c r="F23" s="40">
        <v>884.76666666666677</v>
      </c>
      <c r="G23" s="40">
        <v>859.53333333333353</v>
      </c>
      <c r="H23" s="40">
        <v>949.53333333333353</v>
      </c>
      <c r="I23" s="40">
        <v>974.76666666666688</v>
      </c>
      <c r="J23" s="40">
        <v>994.53333333333353</v>
      </c>
      <c r="K23" s="31">
        <v>955</v>
      </c>
      <c r="L23" s="31">
        <v>910</v>
      </c>
      <c r="M23" s="31">
        <v>0.95928999999999998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659.65</v>
      </c>
      <c r="D24" s="40">
        <v>662.86666666666667</v>
      </c>
      <c r="E24" s="40">
        <v>654.73333333333335</v>
      </c>
      <c r="F24" s="40">
        <v>649.81666666666672</v>
      </c>
      <c r="G24" s="40">
        <v>641.68333333333339</v>
      </c>
      <c r="H24" s="40">
        <v>667.7833333333333</v>
      </c>
      <c r="I24" s="40">
        <v>675.91666666666674</v>
      </c>
      <c r="J24" s="40">
        <v>680.83333333333326</v>
      </c>
      <c r="K24" s="31">
        <v>671</v>
      </c>
      <c r="L24" s="31">
        <v>657.95</v>
      </c>
      <c r="M24" s="31">
        <v>45.721530000000001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922.2</v>
      </c>
      <c r="D25" s="40">
        <v>921.4</v>
      </c>
      <c r="E25" s="40">
        <v>904.8</v>
      </c>
      <c r="F25" s="40">
        <v>887.4</v>
      </c>
      <c r="G25" s="40">
        <v>870.8</v>
      </c>
      <c r="H25" s="40">
        <v>938.8</v>
      </c>
      <c r="I25" s="40">
        <v>955.40000000000009</v>
      </c>
      <c r="J25" s="40">
        <v>972.8</v>
      </c>
      <c r="K25" s="31">
        <v>938</v>
      </c>
      <c r="L25" s="31">
        <v>904</v>
      </c>
      <c r="M25" s="31">
        <v>1.63673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937.9</v>
      </c>
      <c r="D26" s="40">
        <v>930.63333333333333</v>
      </c>
      <c r="E26" s="40">
        <v>901.26666666666665</v>
      </c>
      <c r="F26" s="40">
        <v>864.63333333333333</v>
      </c>
      <c r="G26" s="40">
        <v>835.26666666666665</v>
      </c>
      <c r="H26" s="40">
        <v>967.26666666666665</v>
      </c>
      <c r="I26" s="40">
        <v>996.63333333333321</v>
      </c>
      <c r="J26" s="40">
        <v>1033.2666666666667</v>
      </c>
      <c r="K26" s="31">
        <v>960</v>
      </c>
      <c r="L26" s="31">
        <v>894</v>
      </c>
      <c r="M26" s="31">
        <v>0.83398000000000005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116.5</v>
      </c>
      <c r="D27" s="40">
        <v>116.93333333333334</v>
      </c>
      <c r="E27" s="40">
        <v>115.81666666666668</v>
      </c>
      <c r="F27" s="40">
        <v>115.13333333333334</v>
      </c>
      <c r="G27" s="40">
        <v>114.01666666666668</v>
      </c>
      <c r="H27" s="40">
        <v>117.61666666666667</v>
      </c>
      <c r="I27" s="40">
        <v>118.73333333333335</v>
      </c>
      <c r="J27" s="40">
        <v>119.41666666666667</v>
      </c>
      <c r="K27" s="31">
        <v>118.05</v>
      </c>
      <c r="L27" s="31">
        <v>116.25</v>
      </c>
      <c r="M27" s="31">
        <v>17.754860000000001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227.2</v>
      </c>
      <c r="D28" s="40">
        <v>227.08333333333334</v>
      </c>
      <c r="E28" s="40">
        <v>222.66666666666669</v>
      </c>
      <c r="F28" s="40">
        <v>218.13333333333335</v>
      </c>
      <c r="G28" s="40">
        <v>213.7166666666667</v>
      </c>
      <c r="H28" s="40">
        <v>231.61666666666667</v>
      </c>
      <c r="I28" s="40">
        <v>236.03333333333336</v>
      </c>
      <c r="J28" s="40">
        <v>240.56666666666666</v>
      </c>
      <c r="K28" s="31">
        <v>231.5</v>
      </c>
      <c r="L28" s="31">
        <v>222.55</v>
      </c>
      <c r="M28" s="31">
        <v>40.723709999999997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399.5</v>
      </c>
      <c r="D29" s="40">
        <v>400.48333333333329</v>
      </c>
      <c r="E29" s="40">
        <v>397.41666666666657</v>
      </c>
      <c r="F29" s="40">
        <v>395.33333333333326</v>
      </c>
      <c r="G29" s="40">
        <v>392.26666666666654</v>
      </c>
      <c r="H29" s="40">
        <v>402.56666666666661</v>
      </c>
      <c r="I29" s="40">
        <v>405.63333333333333</v>
      </c>
      <c r="J29" s="40">
        <v>407.71666666666664</v>
      </c>
      <c r="K29" s="31">
        <v>403.55</v>
      </c>
      <c r="L29" s="31">
        <v>398.4</v>
      </c>
      <c r="M29" s="31">
        <v>0.99502000000000002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320.55</v>
      </c>
      <c r="D30" s="40">
        <v>316.48333333333335</v>
      </c>
      <c r="E30" s="40">
        <v>311.16666666666669</v>
      </c>
      <c r="F30" s="40">
        <v>301.78333333333336</v>
      </c>
      <c r="G30" s="40">
        <v>296.4666666666667</v>
      </c>
      <c r="H30" s="40">
        <v>325.86666666666667</v>
      </c>
      <c r="I30" s="40">
        <v>331.18333333333328</v>
      </c>
      <c r="J30" s="40">
        <v>340.56666666666666</v>
      </c>
      <c r="K30" s="31">
        <v>321.8</v>
      </c>
      <c r="L30" s="31">
        <v>307.10000000000002</v>
      </c>
      <c r="M30" s="31">
        <v>6.4022800000000002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4146.5</v>
      </c>
      <c r="D31" s="40">
        <v>4146.1500000000005</v>
      </c>
      <c r="E31" s="40">
        <v>4090.3500000000013</v>
      </c>
      <c r="F31" s="40">
        <v>4034.2000000000007</v>
      </c>
      <c r="G31" s="40">
        <v>3978.4000000000015</v>
      </c>
      <c r="H31" s="40">
        <v>4202.3000000000011</v>
      </c>
      <c r="I31" s="40">
        <v>4258.1000000000004</v>
      </c>
      <c r="J31" s="40">
        <v>4314.2500000000009</v>
      </c>
      <c r="K31" s="31">
        <v>4201.95</v>
      </c>
      <c r="L31" s="31">
        <v>4090</v>
      </c>
      <c r="M31" s="31">
        <v>0.66930999999999996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2394.6999999999998</v>
      </c>
      <c r="D32" s="40">
        <v>2380.5666666666666</v>
      </c>
      <c r="E32" s="40">
        <v>2326.1333333333332</v>
      </c>
      <c r="F32" s="40">
        <v>2257.5666666666666</v>
      </c>
      <c r="G32" s="40">
        <v>2203.1333333333332</v>
      </c>
      <c r="H32" s="40">
        <v>2449.1333333333332</v>
      </c>
      <c r="I32" s="40">
        <v>2503.5666666666666</v>
      </c>
      <c r="J32" s="40">
        <v>2572.1333333333332</v>
      </c>
      <c r="K32" s="31">
        <v>2435</v>
      </c>
      <c r="L32" s="31">
        <v>2312</v>
      </c>
      <c r="M32" s="31">
        <v>2.1652399999999998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2254.9</v>
      </c>
      <c r="D33" s="40">
        <v>2257.15</v>
      </c>
      <c r="E33" s="40">
        <v>2248.75</v>
      </c>
      <c r="F33" s="40">
        <v>2242.6</v>
      </c>
      <c r="G33" s="40">
        <v>2234.1999999999998</v>
      </c>
      <c r="H33" s="40">
        <v>2263.3000000000002</v>
      </c>
      <c r="I33" s="40">
        <v>2271.7000000000007</v>
      </c>
      <c r="J33" s="40">
        <v>2277.8500000000004</v>
      </c>
      <c r="K33" s="31">
        <v>2265.5500000000002</v>
      </c>
      <c r="L33" s="31">
        <v>2251</v>
      </c>
      <c r="M33" s="31">
        <v>2.8389999999999999E-2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122.7</v>
      </c>
      <c r="D34" s="40">
        <v>123.66666666666667</v>
      </c>
      <c r="E34" s="40">
        <v>120.48333333333335</v>
      </c>
      <c r="F34" s="40">
        <v>118.26666666666668</v>
      </c>
      <c r="G34" s="40">
        <v>115.08333333333336</v>
      </c>
      <c r="H34" s="40">
        <v>125.88333333333334</v>
      </c>
      <c r="I34" s="40">
        <v>129.06666666666666</v>
      </c>
      <c r="J34" s="40">
        <v>131.28333333333333</v>
      </c>
      <c r="K34" s="31">
        <v>126.85</v>
      </c>
      <c r="L34" s="31">
        <v>121.45</v>
      </c>
      <c r="M34" s="31">
        <v>5.0969100000000003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778.1</v>
      </c>
      <c r="D35" s="40">
        <v>786.0333333333333</v>
      </c>
      <c r="E35" s="40">
        <v>767.06666666666661</v>
      </c>
      <c r="F35" s="40">
        <v>756.0333333333333</v>
      </c>
      <c r="G35" s="40">
        <v>737.06666666666661</v>
      </c>
      <c r="H35" s="40">
        <v>797.06666666666661</v>
      </c>
      <c r="I35" s="40">
        <v>816.0333333333333</v>
      </c>
      <c r="J35" s="40">
        <v>827.06666666666661</v>
      </c>
      <c r="K35" s="31">
        <v>805</v>
      </c>
      <c r="L35" s="31">
        <v>775</v>
      </c>
      <c r="M35" s="31">
        <v>8.9023900000000005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3331.65</v>
      </c>
      <c r="D36" s="40">
        <v>3353.2999999999997</v>
      </c>
      <c r="E36" s="40">
        <v>3281.4999999999995</v>
      </c>
      <c r="F36" s="40">
        <v>3231.35</v>
      </c>
      <c r="G36" s="40">
        <v>3159.5499999999997</v>
      </c>
      <c r="H36" s="40">
        <v>3403.4499999999994</v>
      </c>
      <c r="I36" s="40">
        <v>3475.2499999999995</v>
      </c>
      <c r="J36" s="40">
        <v>3525.3999999999992</v>
      </c>
      <c r="K36" s="31">
        <v>3425.1</v>
      </c>
      <c r="L36" s="31">
        <v>3303.15</v>
      </c>
      <c r="M36" s="31">
        <v>1.93316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4290.3</v>
      </c>
      <c r="D37" s="40">
        <v>4387.3</v>
      </c>
      <c r="E37" s="40">
        <v>4173</v>
      </c>
      <c r="F37" s="40">
        <v>4055.7</v>
      </c>
      <c r="G37" s="40">
        <v>3841.3999999999996</v>
      </c>
      <c r="H37" s="40">
        <v>4504.6000000000004</v>
      </c>
      <c r="I37" s="40">
        <v>4718.9000000000015</v>
      </c>
      <c r="J37" s="40">
        <v>4836.2000000000007</v>
      </c>
      <c r="K37" s="31">
        <v>4601.6000000000004</v>
      </c>
      <c r="L37" s="31">
        <v>4270</v>
      </c>
      <c r="M37" s="31">
        <v>1.4673700000000001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24.85</v>
      </c>
      <c r="D38" s="40">
        <v>25.05</v>
      </c>
      <c r="E38" s="40">
        <v>24.6</v>
      </c>
      <c r="F38" s="40">
        <v>24.35</v>
      </c>
      <c r="G38" s="40">
        <v>23.900000000000002</v>
      </c>
      <c r="H38" s="40">
        <v>25.3</v>
      </c>
      <c r="I38" s="40">
        <v>25.749999999999996</v>
      </c>
      <c r="J38" s="40">
        <v>26</v>
      </c>
      <c r="K38" s="31">
        <v>25.5</v>
      </c>
      <c r="L38" s="31">
        <v>24.8</v>
      </c>
      <c r="M38" s="31">
        <v>55.060960000000001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694.85</v>
      </c>
      <c r="D39" s="40">
        <v>698.9666666666667</v>
      </c>
      <c r="E39" s="40">
        <v>689.03333333333342</v>
      </c>
      <c r="F39" s="40">
        <v>683.2166666666667</v>
      </c>
      <c r="G39" s="40">
        <v>673.28333333333342</v>
      </c>
      <c r="H39" s="40">
        <v>704.78333333333342</v>
      </c>
      <c r="I39" s="40">
        <v>714.71666666666681</v>
      </c>
      <c r="J39" s="40">
        <v>720.53333333333342</v>
      </c>
      <c r="K39" s="31">
        <v>708.9</v>
      </c>
      <c r="L39" s="31">
        <v>693.15</v>
      </c>
      <c r="M39" s="31">
        <v>19.910969999999999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2980.2</v>
      </c>
      <c r="D40" s="40">
        <v>2983.0666666666671</v>
      </c>
      <c r="E40" s="40">
        <v>2957.1333333333341</v>
      </c>
      <c r="F40" s="40">
        <v>2934.0666666666671</v>
      </c>
      <c r="G40" s="40">
        <v>2908.1333333333341</v>
      </c>
      <c r="H40" s="40">
        <v>3006.1333333333341</v>
      </c>
      <c r="I40" s="40">
        <v>3032.0666666666675</v>
      </c>
      <c r="J40" s="40">
        <v>3055.1333333333341</v>
      </c>
      <c r="K40" s="31">
        <v>3009</v>
      </c>
      <c r="L40" s="31">
        <v>2960</v>
      </c>
      <c r="M40" s="31">
        <v>0.38685999999999998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408.75</v>
      </c>
      <c r="D41" s="40">
        <v>409</v>
      </c>
      <c r="E41" s="40">
        <v>404.8</v>
      </c>
      <c r="F41" s="40">
        <v>400.85</v>
      </c>
      <c r="G41" s="40">
        <v>396.65000000000003</v>
      </c>
      <c r="H41" s="40">
        <v>412.95</v>
      </c>
      <c r="I41" s="40">
        <v>417.15000000000003</v>
      </c>
      <c r="J41" s="40">
        <v>421.09999999999997</v>
      </c>
      <c r="K41" s="31">
        <v>413.2</v>
      </c>
      <c r="L41" s="31">
        <v>405.05</v>
      </c>
      <c r="M41" s="31">
        <v>33.128529999999998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1191.1500000000001</v>
      </c>
      <c r="D42" s="40">
        <v>1196.8833333333334</v>
      </c>
      <c r="E42" s="40">
        <v>1165.5166666666669</v>
      </c>
      <c r="F42" s="40">
        <v>1139.8833333333334</v>
      </c>
      <c r="G42" s="40">
        <v>1108.5166666666669</v>
      </c>
      <c r="H42" s="40">
        <v>1222.5166666666669</v>
      </c>
      <c r="I42" s="40">
        <v>1253.8833333333332</v>
      </c>
      <c r="J42" s="40">
        <v>1279.5166666666669</v>
      </c>
      <c r="K42" s="31">
        <v>1228.25</v>
      </c>
      <c r="L42" s="31">
        <v>1171.25</v>
      </c>
      <c r="M42" s="31">
        <v>2.5592100000000002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4038.75</v>
      </c>
      <c r="D43" s="40">
        <v>4028.8333333333335</v>
      </c>
      <c r="E43" s="40">
        <v>4003.1166666666668</v>
      </c>
      <c r="F43" s="40">
        <v>3967.4833333333331</v>
      </c>
      <c r="G43" s="40">
        <v>3941.7666666666664</v>
      </c>
      <c r="H43" s="40">
        <v>4064.4666666666672</v>
      </c>
      <c r="I43" s="40">
        <v>4090.1833333333334</v>
      </c>
      <c r="J43" s="40">
        <v>4125.8166666666675</v>
      </c>
      <c r="K43" s="31">
        <v>4054.55</v>
      </c>
      <c r="L43" s="31">
        <v>3993.2</v>
      </c>
      <c r="M43" s="31">
        <v>4.4941700000000004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216.3</v>
      </c>
      <c r="D44" s="40">
        <v>218.36666666666667</v>
      </c>
      <c r="E44" s="40">
        <v>213.53333333333336</v>
      </c>
      <c r="F44" s="40">
        <v>210.76666666666668</v>
      </c>
      <c r="G44" s="40">
        <v>205.93333333333337</v>
      </c>
      <c r="H44" s="40">
        <v>221.13333333333335</v>
      </c>
      <c r="I44" s="40">
        <v>225.96666666666667</v>
      </c>
      <c r="J44" s="40">
        <v>228.73333333333335</v>
      </c>
      <c r="K44" s="31">
        <v>223.2</v>
      </c>
      <c r="L44" s="31">
        <v>215.6</v>
      </c>
      <c r="M44" s="31">
        <v>54.604439999999997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360.5</v>
      </c>
      <c r="D45" s="40">
        <v>361.5333333333333</v>
      </c>
      <c r="E45" s="40">
        <v>356.01666666666659</v>
      </c>
      <c r="F45" s="40">
        <v>351.5333333333333</v>
      </c>
      <c r="G45" s="40">
        <v>346.01666666666659</v>
      </c>
      <c r="H45" s="40">
        <v>366.01666666666659</v>
      </c>
      <c r="I45" s="40">
        <v>371.53333333333325</v>
      </c>
      <c r="J45" s="40">
        <v>376.01666666666659</v>
      </c>
      <c r="K45" s="31">
        <v>367.05</v>
      </c>
      <c r="L45" s="31">
        <v>357.05</v>
      </c>
      <c r="M45" s="31">
        <v>1.00044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125.2</v>
      </c>
      <c r="D46" s="40">
        <v>124.23333333333333</v>
      </c>
      <c r="E46" s="40">
        <v>122.96666666666667</v>
      </c>
      <c r="F46" s="40">
        <v>120.73333333333333</v>
      </c>
      <c r="G46" s="40">
        <v>119.46666666666667</v>
      </c>
      <c r="H46" s="40">
        <v>126.46666666666667</v>
      </c>
      <c r="I46" s="40">
        <v>127.73333333333335</v>
      </c>
      <c r="J46" s="40">
        <v>129.96666666666667</v>
      </c>
      <c r="K46" s="31">
        <v>125.5</v>
      </c>
      <c r="L46" s="31">
        <v>122</v>
      </c>
      <c r="M46" s="31">
        <v>86.656270000000006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105.8</v>
      </c>
      <c r="D47" s="40">
        <v>104.61666666666667</v>
      </c>
      <c r="E47" s="40">
        <v>102.73333333333335</v>
      </c>
      <c r="F47" s="40">
        <v>99.666666666666671</v>
      </c>
      <c r="G47" s="40">
        <v>97.783333333333346</v>
      </c>
      <c r="H47" s="40">
        <v>107.68333333333335</v>
      </c>
      <c r="I47" s="40">
        <v>109.56666666666668</v>
      </c>
      <c r="J47" s="40">
        <v>112.63333333333335</v>
      </c>
      <c r="K47" s="31">
        <v>106.5</v>
      </c>
      <c r="L47" s="31">
        <v>101.55</v>
      </c>
      <c r="M47" s="31">
        <v>17.13927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2997.45</v>
      </c>
      <c r="D48" s="40">
        <v>3009.2333333333336</v>
      </c>
      <c r="E48" s="40">
        <v>2978.5166666666673</v>
      </c>
      <c r="F48" s="40">
        <v>2959.5833333333339</v>
      </c>
      <c r="G48" s="40">
        <v>2928.8666666666677</v>
      </c>
      <c r="H48" s="40">
        <v>3028.166666666667</v>
      </c>
      <c r="I48" s="40">
        <v>3058.8833333333332</v>
      </c>
      <c r="J48" s="40">
        <v>3077.8166666666666</v>
      </c>
      <c r="K48" s="31">
        <v>3039.95</v>
      </c>
      <c r="L48" s="31">
        <v>2990.3</v>
      </c>
      <c r="M48" s="31">
        <v>7.62683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158.25</v>
      </c>
      <c r="D49" s="40">
        <v>158.06666666666666</v>
      </c>
      <c r="E49" s="40">
        <v>157.18333333333334</v>
      </c>
      <c r="F49" s="40">
        <v>156.11666666666667</v>
      </c>
      <c r="G49" s="40">
        <v>155.23333333333335</v>
      </c>
      <c r="H49" s="40">
        <v>159.13333333333333</v>
      </c>
      <c r="I49" s="40">
        <v>160.01666666666665</v>
      </c>
      <c r="J49" s="40">
        <v>161.08333333333331</v>
      </c>
      <c r="K49" s="31">
        <v>158.94999999999999</v>
      </c>
      <c r="L49" s="31">
        <v>157</v>
      </c>
      <c r="M49" s="31">
        <v>3.27346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3369.85</v>
      </c>
      <c r="D50" s="40">
        <v>3380</v>
      </c>
      <c r="E50" s="40">
        <v>3350</v>
      </c>
      <c r="F50" s="40">
        <v>3330.15</v>
      </c>
      <c r="G50" s="40">
        <v>3300.15</v>
      </c>
      <c r="H50" s="40">
        <v>3399.85</v>
      </c>
      <c r="I50" s="40">
        <v>3429.85</v>
      </c>
      <c r="J50" s="40">
        <v>3449.7</v>
      </c>
      <c r="K50" s="31">
        <v>3410</v>
      </c>
      <c r="L50" s="31">
        <v>3360.15</v>
      </c>
      <c r="M50" s="31">
        <v>0.11416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2072.5</v>
      </c>
      <c r="D51" s="40">
        <v>2067.5333333333333</v>
      </c>
      <c r="E51" s="40">
        <v>2043.0666666666666</v>
      </c>
      <c r="F51" s="40">
        <v>2013.6333333333332</v>
      </c>
      <c r="G51" s="40">
        <v>1989.1666666666665</v>
      </c>
      <c r="H51" s="40">
        <v>2096.9666666666667</v>
      </c>
      <c r="I51" s="40">
        <v>2121.4333333333329</v>
      </c>
      <c r="J51" s="40">
        <v>2150.8666666666668</v>
      </c>
      <c r="K51" s="31">
        <v>2092</v>
      </c>
      <c r="L51" s="31">
        <v>2038.1</v>
      </c>
      <c r="M51" s="31">
        <v>2.2798699999999998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9104.75</v>
      </c>
      <c r="D52" s="40">
        <v>9096.9166666666661</v>
      </c>
      <c r="E52" s="40">
        <v>9053.8333333333321</v>
      </c>
      <c r="F52" s="40">
        <v>9002.9166666666661</v>
      </c>
      <c r="G52" s="40">
        <v>8959.8333333333321</v>
      </c>
      <c r="H52" s="40">
        <v>9147.8333333333321</v>
      </c>
      <c r="I52" s="40">
        <v>9190.9166666666642</v>
      </c>
      <c r="J52" s="40">
        <v>9241.8333333333321</v>
      </c>
      <c r="K52" s="31">
        <v>9140</v>
      </c>
      <c r="L52" s="31">
        <v>9046</v>
      </c>
      <c r="M52" s="31">
        <v>0.13532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908.25</v>
      </c>
      <c r="D53" s="40">
        <v>912.13333333333321</v>
      </c>
      <c r="E53" s="40">
        <v>901.1666666666664</v>
      </c>
      <c r="F53" s="40">
        <v>894.08333333333314</v>
      </c>
      <c r="G53" s="40">
        <v>883.11666666666633</v>
      </c>
      <c r="H53" s="40">
        <v>919.21666666666647</v>
      </c>
      <c r="I53" s="40">
        <v>930.18333333333317</v>
      </c>
      <c r="J53" s="40">
        <v>937.26666666666654</v>
      </c>
      <c r="K53" s="31">
        <v>923.1</v>
      </c>
      <c r="L53" s="31">
        <v>905.05</v>
      </c>
      <c r="M53" s="31">
        <v>12.406700000000001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627.45000000000005</v>
      </c>
      <c r="D54" s="40">
        <v>627.1</v>
      </c>
      <c r="E54" s="40">
        <v>622.85</v>
      </c>
      <c r="F54" s="40">
        <v>618.25</v>
      </c>
      <c r="G54" s="40">
        <v>614</v>
      </c>
      <c r="H54" s="40">
        <v>631.70000000000005</v>
      </c>
      <c r="I54" s="40">
        <v>635.95000000000005</v>
      </c>
      <c r="J54" s="40">
        <v>640.55000000000007</v>
      </c>
      <c r="K54" s="31">
        <v>631.35</v>
      </c>
      <c r="L54" s="31">
        <v>622.5</v>
      </c>
      <c r="M54" s="31">
        <v>1.9109100000000001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3502.6</v>
      </c>
      <c r="D55" s="40">
        <v>3506.2833333333333</v>
      </c>
      <c r="E55" s="40">
        <v>3488.5666666666666</v>
      </c>
      <c r="F55" s="40">
        <v>3474.5333333333333</v>
      </c>
      <c r="G55" s="40">
        <v>3456.8166666666666</v>
      </c>
      <c r="H55" s="40">
        <v>3520.3166666666666</v>
      </c>
      <c r="I55" s="40">
        <v>3538.0333333333328</v>
      </c>
      <c r="J55" s="40">
        <v>3552.0666666666666</v>
      </c>
      <c r="K55" s="31">
        <v>3524</v>
      </c>
      <c r="L55" s="31">
        <v>3492.25</v>
      </c>
      <c r="M55" s="31">
        <v>1.3174699999999999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717.25</v>
      </c>
      <c r="D56" s="40">
        <v>720.58333333333337</v>
      </c>
      <c r="E56" s="40">
        <v>712.66666666666674</v>
      </c>
      <c r="F56" s="40">
        <v>708.08333333333337</v>
      </c>
      <c r="G56" s="40">
        <v>700.16666666666674</v>
      </c>
      <c r="H56" s="40">
        <v>725.16666666666674</v>
      </c>
      <c r="I56" s="40">
        <v>733.08333333333348</v>
      </c>
      <c r="J56" s="40">
        <v>737.66666666666674</v>
      </c>
      <c r="K56" s="31">
        <v>728.5</v>
      </c>
      <c r="L56" s="31">
        <v>716</v>
      </c>
      <c r="M56" s="31">
        <v>68.556730000000002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2826.35</v>
      </c>
      <c r="D57" s="40">
        <v>2855.6999999999994</v>
      </c>
      <c r="E57" s="40">
        <v>2776.6999999999989</v>
      </c>
      <c r="F57" s="40">
        <v>2727.0499999999997</v>
      </c>
      <c r="G57" s="40">
        <v>2648.0499999999993</v>
      </c>
      <c r="H57" s="40">
        <v>2905.3499999999985</v>
      </c>
      <c r="I57" s="40">
        <v>2984.3499999999995</v>
      </c>
      <c r="J57" s="40">
        <v>3033.9999999999982</v>
      </c>
      <c r="K57" s="31">
        <v>2934.7</v>
      </c>
      <c r="L57" s="31">
        <v>2806.05</v>
      </c>
      <c r="M57" s="31">
        <v>0.31552999999999998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1280.8499999999999</v>
      </c>
      <c r="D58" s="40">
        <v>1285.7666666666667</v>
      </c>
      <c r="E58" s="40">
        <v>1273.0333333333333</v>
      </c>
      <c r="F58" s="40">
        <v>1265.2166666666667</v>
      </c>
      <c r="G58" s="40">
        <v>1252.4833333333333</v>
      </c>
      <c r="H58" s="40">
        <v>1293.5833333333333</v>
      </c>
      <c r="I58" s="40">
        <v>1306.3166666666664</v>
      </c>
      <c r="J58" s="40">
        <v>1314.1333333333332</v>
      </c>
      <c r="K58" s="31">
        <v>1298.5</v>
      </c>
      <c r="L58" s="31">
        <v>1277.95</v>
      </c>
      <c r="M58" s="31">
        <v>1.18242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1240.0999999999999</v>
      </c>
      <c r="D59" s="40">
        <v>1239.7</v>
      </c>
      <c r="E59" s="40">
        <v>1211.4000000000001</v>
      </c>
      <c r="F59" s="40">
        <v>1182.7</v>
      </c>
      <c r="G59" s="40">
        <v>1154.4000000000001</v>
      </c>
      <c r="H59" s="40">
        <v>1268.4000000000001</v>
      </c>
      <c r="I59" s="40">
        <v>1296.6999999999998</v>
      </c>
      <c r="J59" s="40">
        <v>1325.4</v>
      </c>
      <c r="K59" s="31">
        <v>1268</v>
      </c>
      <c r="L59" s="31">
        <v>1211</v>
      </c>
      <c r="M59" s="31">
        <v>6.9279000000000002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3763.75</v>
      </c>
      <c r="D60" s="40">
        <v>3780.5166666666664</v>
      </c>
      <c r="E60" s="40">
        <v>3733.2333333333327</v>
      </c>
      <c r="F60" s="40">
        <v>3702.7166666666662</v>
      </c>
      <c r="G60" s="40">
        <v>3655.4333333333325</v>
      </c>
      <c r="H60" s="40">
        <v>3811.0333333333328</v>
      </c>
      <c r="I60" s="40">
        <v>3858.3166666666666</v>
      </c>
      <c r="J60" s="40">
        <v>3888.833333333333</v>
      </c>
      <c r="K60" s="31">
        <v>3827.8</v>
      </c>
      <c r="L60" s="31">
        <v>3750</v>
      </c>
      <c r="M60" s="31">
        <v>3.55185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283.25</v>
      </c>
      <c r="D61" s="40">
        <v>283.95</v>
      </c>
      <c r="E61" s="40">
        <v>280.5</v>
      </c>
      <c r="F61" s="40">
        <v>277.75</v>
      </c>
      <c r="G61" s="40">
        <v>274.3</v>
      </c>
      <c r="H61" s="40">
        <v>286.7</v>
      </c>
      <c r="I61" s="40">
        <v>290.14999999999992</v>
      </c>
      <c r="J61" s="40">
        <v>292.89999999999998</v>
      </c>
      <c r="K61" s="31">
        <v>287.39999999999998</v>
      </c>
      <c r="L61" s="31">
        <v>281.2</v>
      </c>
      <c r="M61" s="31">
        <v>3.5232199999999998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1140.55</v>
      </c>
      <c r="D62" s="40">
        <v>1146.8666666666668</v>
      </c>
      <c r="E62" s="40">
        <v>1105.7333333333336</v>
      </c>
      <c r="F62" s="40">
        <v>1070.9166666666667</v>
      </c>
      <c r="G62" s="40">
        <v>1029.7833333333335</v>
      </c>
      <c r="H62" s="40">
        <v>1181.6833333333336</v>
      </c>
      <c r="I62" s="40">
        <v>1222.8166666666668</v>
      </c>
      <c r="J62" s="40">
        <v>1257.6333333333337</v>
      </c>
      <c r="K62" s="31">
        <v>1188</v>
      </c>
      <c r="L62" s="31">
        <v>1112.05</v>
      </c>
      <c r="M62" s="31">
        <v>5.1593799999999996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6400.1</v>
      </c>
      <c r="D63" s="40">
        <v>6364.7166666666672</v>
      </c>
      <c r="E63" s="40">
        <v>6299.4333333333343</v>
      </c>
      <c r="F63" s="40">
        <v>6198.7666666666673</v>
      </c>
      <c r="G63" s="40">
        <v>6133.4833333333345</v>
      </c>
      <c r="H63" s="40">
        <v>6465.3833333333341</v>
      </c>
      <c r="I63" s="40">
        <v>6530.666666666667</v>
      </c>
      <c r="J63" s="40">
        <v>6631.3333333333339</v>
      </c>
      <c r="K63" s="31">
        <v>6430</v>
      </c>
      <c r="L63" s="31">
        <v>6264.05</v>
      </c>
      <c r="M63" s="31">
        <v>14.846640000000001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14599.05</v>
      </c>
      <c r="D64" s="40">
        <v>14488.050000000001</v>
      </c>
      <c r="E64" s="40">
        <v>14051.100000000002</v>
      </c>
      <c r="F64" s="40">
        <v>13503.150000000001</v>
      </c>
      <c r="G64" s="40">
        <v>13066.200000000003</v>
      </c>
      <c r="H64" s="40">
        <v>15036.000000000002</v>
      </c>
      <c r="I64" s="40">
        <v>15472.950000000003</v>
      </c>
      <c r="J64" s="40">
        <v>16020.900000000001</v>
      </c>
      <c r="K64" s="31">
        <v>14925</v>
      </c>
      <c r="L64" s="31">
        <v>13940.1</v>
      </c>
      <c r="M64" s="31">
        <v>7.1051399999999996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3996.35</v>
      </c>
      <c r="D65" s="40">
        <v>3961.3666666666668</v>
      </c>
      <c r="E65" s="40">
        <v>3910.7333333333336</v>
      </c>
      <c r="F65" s="40">
        <v>3825.1166666666668</v>
      </c>
      <c r="G65" s="40">
        <v>3774.4833333333336</v>
      </c>
      <c r="H65" s="40">
        <v>4046.9833333333336</v>
      </c>
      <c r="I65" s="40">
        <v>4097.6166666666668</v>
      </c>
      <c r="J65" s="40">
        <v>4183.2333333333336</v>
      </c>
      <c r="K65" s="31">
        <v>4012</v>
      </c>
      <c r="L65" s="31">
        <v>3875.75</v>
      </c>
      <c r="M65" s="31">
        <v>0.27373999999999998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3198.3</v>
      </c>
      <c r="D66" s="40">
        <v>3256.7666666666664</v>
      </c>
      <c r="E66" s="40">
        <v>3128.5333333333328</v>
      </c>
      <c r="F66" s="40">
        <v>3058.7666666666664</v>
      </c>
      <c r="G66" s="40">
        <v>2930.5333333333328</v>
      </c>
      <c r="H66" s="40">
        <v>3326.5333333333328</v>
      </c>
      <c r="I66" s="40">
        <v>3454.7666666666664</v>
      </c>
      <c r="J66" s="40">
        <v>3524.5333333333328</v>
      </c>
      <c r="K66" s="31">
        <v>3385</v>
      </c>
      <c r="L66" s="31">
        <v>3187</v>
      </c>
      <c r="M66" s="31">
        <v>1.28257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2307.5</v>
      </c>
      <c r="D67" s="40">
        <v>2331.1666666666665</v>
      </c>
      <c r="E67" s="40">
        <v>2273.333333333333</v>
      </c>
      <c r="F67" s="40">
        <v>2239.1666666666665</v>
      </c>
      <c r="G67" s="40">
        <v>2181.333333333333</v>
      </c>
      <c r="H67" s="40">
        <v>2365.333333333333</v>
      </c>
      <c r="I67" s="40">
        <v>2423.1666666666661</v>
      </c>
      <c r="J67" s="40">
        <v>2457.333333333333</v>
      </c>
      <c r="K67" s="31">
        <v>2389</v>
      </c>
      <c r="L67" s="31">
        <v>2297</v>
      </c>
      <c r="M67" s="31">
        <v>3.4302299999999999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134.55000000000001</v>
      </c>
      <c r="D68" s="40">
        <v>134.83333333333334</v>
      </c>
      <c r="E68" s="40">
        <v>133.9666666666667</v>
      </c>
      <c r="F68" s="40">
        <v>133.38333333333335</v>
      </c>
      <c r="G68" s="40">
        <v>132.51666666666671</v>
      </c>
      <c r="H68" s="40">
        <v>135.41666666666669</v>
      </c>
      <c r="I68" s="40">
        <v>136.2833333333333</v>
      </c>
      <c r="J68" s="40">
        <v>136.86666666666667</v>
      </c>
      <c r="K68" s="31">
        <v>135.69999999999999</v>
      </c>
      <c r="L68" s="31">
        <v>134.25</v>
      </c>
      <c r="M68" s="31">
        <v>1.7552300000000001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374.8</v>
      </c>
      <c r="D69" s="40">
        <v>370.81666666666666</v>
      </c>
      <c r="E69" s="40">
        <v>354.83333333333331</v>
      </c>
      <c r="F69" s="40">
        <v>334.86666666666667</v>
      </c>
      <c r="G69" s="40">
        <v>318.88333333333333</v>
      </c>
      <c r="H69" s="40">
        <v>390.7833333333333</v>
      </c>
      <c r="I69" s="40">
        <v>406.76666666666665</v>
      </c>
      <c r="J69" s="40">
        <v>426.73333333333329</v>
      </c>
      <c r="K69" s="31">
        <v>386.8</v>
      </c>
      <c r="L69" s="31">
        <v>350.85</v>
      </c>
      <c r="M69" s="31">
        <v>65.358069999999998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292.5</v>
      </c>
      <c r="D70" s="40">
        <v>294.3</v>
      </c>
      <c r="E70" s="40">
        <v>289.85000000000002</v>
      </c>
      <c r="F70" s="40">
        <v>287.2</v>
      </c>
      <c r="G70" s="40">
        <v>282.75</v>
      </c>
      <c r="H70" s="40">
        <v>296.95000000000005</v>
      </c>
      <c r="I70" s="40">
        <v>301.39999999999998</v>
      </c>
      <c r="J70" s="40">
        <v>304.05000000000007</v>
      </c>
      <c r="K70" s="31">
        <v>298.75</v>
      </c>
      <c r="L70" s="31">
        <v>291.64999999999998</v>
      </c>
      <c r="M70" s="31">
        <v>43.68038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80.599999999999994</v>
      </c>
      <c r="D71" s="40">
        <v>79.783333333333331</v>
      </c>
      <c r="E71" s="40">
        <v>78.416666666666657</v>
      </c>
      <c r="F71" s="40">
        <v>76.23333333333332</v>
      </c>
      <c r="G71" s="40">
        <v>74.866666666666646</v>
      </c>
      <c r="H71" s="40">
        <v>81.966666666666669</v>
      </c>
      <c r="I71" s="40">
        <v>83.333333333333343</v>
      </c>
      <c r="J71" s="40">
        <v>85.51666666666668</v>
      </c>
      <c r="K71" s="31">
        <v>81.150000000000006</v>
      </c>
      <c r="L71" s="31">
        <v>77.599999999999994</v>
      </c>
      <c r="M71" s="31">
        <v>334.87295999999998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71.650000000000006</v>
      </c>
      <c r="D72" s="40">
        <v>71.13333333333334</v>
      </c>
      <c r="E72" s="40">
        <v>70.26666666666668</v>
      </c>
      <c r="F72" s="40">
        <v>68.88333333333334</v>
      </c>
      <c r="G72" s="40">
        <v>68.01666666666668</v>
      </c>
      <c r="H72" s="40">
        <v>72.51666666666668</v>
      </c>
      <c r="I72" s="40">
        <v>73.383333333333326</v>
      </c>
      <c r="J72" s="40">
        <v>74.76666666666668</v>
      </c>
      <c r="K72" s="31">
        <v>72</v>
      </c>
      <c r="L72" s="31">
        <v>69.75</v>
      </c>
      <c r="M72" s="31">
        <v>26.77815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21.4</v>
      </c>
      <c r="D73" s="40">
        <v>21.549999999999997</v>
      </c>
      <c r="E73" s="40">
        <v>21.149999999999995</v>
      </c>
      <c r="F73" s="40">
        <v>20.9</v>
      </c>
      <c r="G73" s="40">
        <v>20.499999999999996</v>
      </c>
      <c r="H73" s="40">
        <v>21.799999999999994</v>
      </c>
      <c r="I73" s="40">
        <v>22.2</v>
      </c>
      <c r="J73" s="40">
        <v>22.449999999999992</v>
      </c>
      <c r="K73" s="31">
        <v>21.95</v>
      </c>
      <c r="L73" s="31">
        <v>21.3</v>
      </c>
      <c r="M73" s="31">
        <v>47.397930000000002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1612.25</v>
      </c>
      <c r="D74" s="40">
        <v>1608.45</v>
      </c>
      <c r="E74" s="40">
        <v>1594.9</v>
      </c>
      <c r="F74" s="40">
        <v>1577.55</v>
      </c>
      <c r="G74" s="40">
        <v>1564</v>
      </c>
      <c r="H74" s="40">
        <v>1625.8000000000002</v>
      </c>
      <c r="I74" s="40">
        <v>1639.35</v>
      </c>
      <c r="J74" s="40">
        <v>1656.7000000000003</v>
      </c>
      <c r="K74" s="31">
        <v>1622</v>
      </c>
      <c r="L74" s="31">
        <v>1591.1</v>
      </c>
      <c r="M74" s="31">
        <v>4.4863999999999997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5778.5</v>
      </c>
      <c r="D75" s="40">
        <v>5809.5166666666664</v>
      </c>
      <c r="E75" s="40">
        <v>5724.0333333333328</v>
      </c>
      <c r="F75" s="40">
        <v>5669.5666666666666</v>
      </c>
      <c r="G75" s="40">
        <v>5584.083333333333</v>
      </c>
      <c r="H75" s="40">
        <v>5863.9833333333327</v>
      </c>
      <c r="I75" s="40">
        <v>5949.4666666666662</v>
      </c>
      <c r="J75" s="40">
        <v>6003.9333333333325</v>
      </c>
      <c r="K75" s="31">
        <v>5895</v>
      </c>
      <c r="L75" s="31">
        <v>5755.05</v>
      </c>
      <c r="M75" s="31">
        <v>4.582E-2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845.5</v>
      </c>
      <c r="D76" s="40">
        <v>849</v>
      </c>
      <c r="E76" s="40">
        <v>840.85</v>
      </c>
      <c r="F76" s="40">
        <v>836.2</v>
      </c>
      <c r="G76" s="40">
        <v>828.05000000000007</v>
      </c>
      <c r="H76" s="40">
        <v>853.65</v>
      </c>
      <c r="I76" s="40">
        <v>861.80000000000007</v>
      </c>
      <c r="J76" s="40">
        <v>866.44999999999993</v>
      </c>
      <c r="K76" s="31">
        <v>857.15</v>
      </c>
      <c r="L76" s="31">
        <v>844.35</v>
      </c>
      <c r="M76" s="31">
        <v>6.3061699999999998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404.8</v>
      </c>
      <c r="D77" s="40">
        <v>403.26666666666665</v>
      </c>
      <c r="E77" s="40">
        <v>399.5333333333333</v>
      </c>
      <c r="F77" s="40">
        <v>394.26666666666665</v>
      </c>
      <c r="G77" s="40">
        <v>390.5333333333333</v>
      </c>
      <c r="H77" s="40">
        <v>408.5333333333333</v>
      </c>
      <c r="I77" s="40">
        <v>412.26666666666665</v>
      </c>
      <c r="J77" s="40">
        <v>417.5333333333333</v>
      </c>
      <c r="K77" s="31">
        <v>407</v>
      </c>
      <c r="L77" s="31">
        <v>398</v>
      </c>
      <c r="M77" s="31">
        <v>3.6332800000000001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188.8</v>
      </c>
      <c r="D78" s="40">
        <v>189.48333333333335</v>
      </c>
      <c r="E78" s="40">
        <v>187.26666666666671</v>
      </c>
      <c r="F78" s="40">
        <v>185.73333333333335</v>
      </c>
      <c r="G78" s="40">
        <v>183.51666666666671</v>
      </c>
      <c r="H78" s="40">
        <v>191.01666666666671</v>
      </c>
      <c r="I78" s="40">
        <v>193.23333333333335</v>
      </c>
      <c r="J78" s="40">
        <v>194.76666666666671</v>
      </c>
      <c r="K78" s="31">
        <v>191.7</v>
      </c>
      <c r="L78" s="31">
        <v>187.95</v>
      </c>
      <c r="M78" s="31">
        <v>91.417330000000007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785.2</v>
      </c>
      <c r="D79" s="40">
        <v>784.75</v>
      </c>
      <c r="E79" s="40">
        <v>775.1</v>
      </c>
      <c r="F79" s="40">
        <v>765</v>
      </c>
      <c r="G79" s="40">
        <v>755.35</v>
      </c>
      <c r="H79" s="40">
        <v>794.85</v>
      </c>
      <c r="I79" s="40">
        <v>804.50000000000011</v>
      </c>
      <c r="J79" s="40">
        <v>814.6</v>
      </c>
      <c r="K79" s="31">
        <v>794.4</v>
      </c>
      <c r="L79" s="31">
        <v>774.65</v>
      </c>
      <c r="M79" s="31">
        <v>11.559469999999999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60.2</v>
      </c>
      <c r="D80" s="40">
        <v>60.333333333333336</v>
      </c>
      <c r="E80" s="40">
        <v>59.216666666666669</v>
      </c>
      <c r="F80" s="40">
        <v>58.233333333333334</v>
      </c>
      <c r="G80" s="40">
        <v>57.116666666666667</v>
      </c>
      <c r="H80" s="40">
        <v>61.31666666666667</v>
      </c>
      <c r="I80" s="40">
        <v>62.43333333333333</v>
      </c>
      <c r="J80" s="40">
        <v>63.416666666666671</v>
      </c>
      <c r="K80" s="31">
        <v>61.45</v>
      </c>
      <c r="L80" s="31">
        <v>59.35</v>
      </c>
      <c r="M80" s="31">
        <v>362.37615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449.1</v>
      </c>
      <c r="D81" s="40">
        <v>450.58333333333331</v>
      </c>
      <c r="E81" s="40">
        <v>447.01666666666665</v>
      </c>
      <c r="F81" s="40">
        <v>444.93333333333334</v>
      </c>
      <c r="G81" s="40">
        <v>441.36666666666667</v>
      </c>
      <c r="H81" s="40">
        <v>452.66666666666663</v>
      </c>
      <c r="I81" s="40">
        <v>456.23333333333335</v>
      </c>
      <c r="J81" s="40">
        <v>458.31666666666661</v>
      </c>
      <c r="K81" s="31">
        <v>454.15</v>
      </c>
      <c r="L81" s="31">
        <v>448.5</v>
      </c>
      <c r="M81" s="31">
        <v>29.896100000000001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13211.4</v>
      </c>
      <c r="D82" s="40">
        <v>13182.166666666666</v>
      </c>
      <c r="E82" s="40">
        <v>13054.333333333332</v>
      </c>
      <c r="F82" s="40">
        <v>12897.266666666666</v>
      </c>
      <c r="G82" s="40">
        <v>12769.433333333332</v>
      </c>
      <c r="H82" s="40">
        <v>13339.233333333332</v>
      </c>
      <c r="I82" s="40">
        <v>13467.066666666664</v>
      </c>
      <c r="J82" s="40">
        <v>13624.133333333331</v>
      </c>
      <c r="K82" s="31">
        <v>13310</v>
      </c>
      <c r="L82" s="31">
        <v>13025.1</v>
      </c>
      <c r="M82" s="31">
        <v>1.304E-2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567.15</v>
      </c>
      <c r="D83" s="40">
        <v>569.61666666666667</v>
      </c>
      <c r="E83" s="40">
        <v>562.5333333333333</v>
      </c>
      <c r="F83" s="40">
        <v>557.91666666666663</v>
      </c>
      <c r="G83" s="40">
        <v>550.83333333333326</v>
      </c>
      <c r="H83" s="40">
        <v>574.23333333333335</v>
      </c>
      <c r="I83" s="40">
        <v>581.31666666666661</v>
      </c>
      <c r="J83" s="40">
        <v>585.93333333333339</v>
      </c>
      <c r="K83" s="31">
        <v>576.70000000000005</v>
      </c>
      <c r="L83" s="31">
        <v>565</v>
      </c>
      <c r="M83" s="31">
        <v>155.52340000000001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382.55</v>
      </c>
      <c r="D84" s="40">
        <v>389.16666666666669</v>
      </c>
      <c r="E84" s="40">
        <v>373.43333333333339</v>
      </c>
      <c r="F84" s="40">
        <v>364.31666666666672</v>
      </c>
      <c r="G84" s="40">
        <v>348.58333333333343</v>
      </c>
      <c r="H84" s="40">
        <v>398.28333333333336</v>
      </c>
      <c r="I84" s="40">
        <v>414.01666666666659</v>
      </c>
      <c r="J84" s="40">
        <v>423.13333333333333</v>
      </c>
      <c r="K84" s="31">
        <v>404.9</v>
      </c>
      <c r="L84" s="31">
        <v>380.05</v>
      </c>
      <c r="M84" s="31">
        <v>77.098489999999998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1492.8</v>
      </c>
      <c r="D85" s="40">
        <v>1482.2666666666667</v>
      </c>
      <c r="E85" s="40">
        <v>1464.5333333333333</v>
      </c>
      <c r="F85" s="40">
        <v>1436.2666666666667</v>
      </c>
      <c r="G85" s="40">
        <v>1418.5333333333333</v>
      </c>
      <c r="H85" s="40">
        <v>1510.5333333333333</v>
      </c>
      <c r="I85" s="40">
        <v>1528.2666666666664</v>
      </c>
      <c r="J85" s="40">
        <v>1556.5333333333333</v>
      </c>
      <c r="K85" s="31">
        <v>1500</v>
      </c>
      <c r="L85" s="31">
        <v>1454</v>
      </c>
      <c r="M85" s="31">
        <v>0.76654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405.25</v>
      </c>
      <c r="D86" s="40">
        <v>405.05</v>
      </c>
      <c r="E86" s="40">
        <v>397.6</v>
      </c>
      <c r="F86" s="40">
        <v>389.95</v>
      </c>
      <c r="G86" s="40">
        <v>382.5</v>
      </c>
      <c r="H86" s="40">
        <v>412.70000000000005</v>
      </c>
      <c r="I86" s="40">
        <v>420.15</v>
      </c>
      <c r="J86" s="40">
        <v>427.80000000000007</v>
      </c>
      <c r="K86" s="31">
        <v>412.5</v>
      </c>
      <c r="L86" s="31">
        <v>397.4</v>
      </c>
      <c r="M86" s="31">
        <v>40.763449999999999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108.5</v>
      </c>
      <c r="D87" s="40">
        <v>108.8</v>
      </c>
      <c r="E87" s="40">
        <v>107.75</v>
      </c>
      <c r="F87" s="40">
        <v>107</v>
      </c>
      <c r="G87" s="40">
        <v>105.95</v>
      </c>
      <c r="H87" s="40">
        <v>109.55</v>
      </c>
      <c r="I87" s="40">
        <v>110.59999999999998</v>
      </c>
      <c r="J87" s="40">
        <v>111.35</v>
      </c>
      <c r="K87" s="31">
        <v>109.85</v>
      </c>
      <c r="L87" s="31">
        <v>108.05</v>
      </c>
      <c r="M87" s="31">
        <v>1.1880299999999999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5493.7</v>
      </c>
      <c r="D88" s="40">
        <v>5518.8666666666659</v>
      </c>
      <c r="E88" s="40">
        <v>5449.8333333333321</v>
      </c>
      <c r="F88" s="40">
        <v>5405.9666666666662</v>
      </c>
      <c r="G88" s="40">
        <v>5336.9333333333325</v>
      </c>
      <c r="H88" s="40">
        <v>5562.7333333333318</v>
      </c>
      <c r="I88" s="40">
        <v>5631.7666666666664</v>
      </c>
      <c r="J88" s="40">
        <v>5675.6333333333314</v>
      </c>
      <c r="K88" s="31">
        <v>5587.9</v>
      </c>
      <c r="L88" s="31">
        <v>5475</v>
      </c>
      <c r="M88" s="31">
        <v>0.15182000000000001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840.75</v>
      </c>
      <c r="D89" s="40">
        <v>837.6</v>
      </c>
      <c r="E89" s="40">
        <v>831.15000000000009</v>
      </c>
      <c r="F89" s="40">
        <v>821.55000000000007</v>
      </c>
      <c r="G89" s="40">
        <v>815.10000000000014</v>
      </c>
      <c r="H89" s="40">
        <v>847.2</v>
      </c>
      <c r="I89" s="40">
        <v>853.65000000000009</v>
      </c>
      <c r="J89" s="40">
        <v>863.25</v>
      </c>
      <c r="K89" s="31">
        <v>844.05</v>
      </c>
      <c r="L89" s="31">
        <v>828</v>
      </c>
      <c r="M89" s="31">
        <v>0.36875999999999998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1243.55</v>
      </c>
      <c r="D90" s="40">
        <v>1249.5166666666667</v>
      </c>
      <c r="E90" s="40">
        <v>1234.0333333333333</v>
      </c>
      <c r="F90" s="40">
        <v>1224.5166666666667</v>
      </c>
      <c r="G90" s="40">
        <v>1209.0333333333333</v>
      </c>
      <c r="H90" s="40">
        <v>1259.0333333333333</v>
      </c>
      <c r="I90" s="40">
        <v>1274.5166666666664</v>
      </c>
      <c r="J90" s="40">
        <v>1284.0333333333333</v>
      </c>
      <c r="K90" s="31">
        <v>1265</v>
      </c>
      <c r="L90" s="31">
        <v>1240</v>
      </c>
      <c r="M90" s="31">
        <v>0.54224000000000006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14933.3</v>
      </c>
      <c r="D91" s="40">
        <v>14955</v>
      </c>
      <c r="E91" s="40">
        <v>14795.05</v>
      </c>
      <c r="F91" s="40">
        <v>14656.8</v>
      </c>
      <c r="G91" s="40">
        <v>14496.849999999999</v>
      </c>
      <c r="H91" s="40">
        <v>15093.25</v>
      </c>
      <c r="I91" s="40">
        <v>15253.2</v>
      </c>
      <c r="J91" s="40">
        <v>15391.45</v>
      </c>
      <c r="K91" s="31">
        <v>15114.95</v>
      </c>
      <c r="L91" s="31">
        <v>14816.75</v>
      </c>
      <c r="M91" s="31">
        <v>0.25122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324.3</v>
      </c>
      <c r="D92" s="40">
        <v>328.48333333333335</v>
      </c>
      <c r="E92" s="40">
        <v>318.01666666666671</v>
      </c>
      <c r="F92" s="40">
        <v>311.73333333333335</v>
      </c>
      <c r="G92" s="40">
        <v>301.26666666666671</v>
      </c>
      <c r="H92" s="40">
        <v>334.76666666666671</v>
      </c>
      <c r="I92" s="40">
        <v>345.23333333333341</v>
      </c>
      <c r="J92" s="40">
        <v>351.51666666666671</v>
      </c>
      <c r="K92" s="31">
        <v>338.95</v>
      </c>
      <c r="L92" s="31">
        <v>322.2</v>
      </c>
      <c r="M92" s="31">
        <v>6.1422499999999998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3405.6</v>
      </c>
      <c r="D93" s="40">
        <v>3412.1833333333329</v>
      </c>
      <c r="E93" s="40">
        <v>3395.4166666666661</v>
      </c>
      <c r="F93" s="40">
        <v>3385.2333333333331</v>
      </c>
      <c r="G93" s="40">
        <v>3368.4666666666662</v>
      </c>
      <c r="H93" s="40">
        <v>3422.3666666666659</v>
      </c>
      <c r="I93" s="40">
        <v>3439.1333333333332</v>
      </c>
      <c r="J93" s="40">
        <v>3449.3166666666657</v>
      </c>
      <c r="K93" s="31">
        <v>3428.95</v>
      </c>
      <c r="L93" s="31">
        <v>3402</v>
      </c>
      <c r="M93" s="31">
        <v>3.2141099999999998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180.05</v>
      </c>
      <c r="D94" s="40">
        <v>181.26666666666665</v>
      </c>
      <c r="E94" s="40">
        <v>177.83333333333331</v>
      </c>
      <c r="F94" s="40">
        <v>175.61666666666667</v>
      </c>
      <c r="G94" s="40">
        <v>172.18333333333334</v>
      </c>
      <c r="H94" s="40">
        <v>183.48333333333329</v>
      </c>
      <c r="I94" s="40">
        <v>186.91666666666663</v>
      </c>
      <c r="J94" s="40">
        <v>189.13333333333327</v>
      </c>
      <c r="K94" s="31">
        <v>184.7</v>
      </c>
      <c r="L94" s="31">
        <v>179.05</v>
      </c>
      <c r="M94" s="31">
        <v>26.874690000000001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440.1</v>
      </c>
      <c r="D95" s="40">
        <v>443.06666666666666</v>
      </c>
      <c r="E95" s="40">
        <v>427.13333333333333</v>
      </c>
      <c r="F95" s="40">
        <v>414.16666666666669</v>
      </c>
      <c r="G95" s="40">
        <v>398.23333333333335</v>
      </c>
      <c r="H95" s="40">
        <v>456.0333333333333</v>
      </c>
      <c r="I95" s="40">
        <v>471.96666666666658</v>
      </c>
      <c r="J95" s="40">
        <v>484.93333333333328</v>
      </c>
      <c r="K95" s="31">
        <v>459</v>
      </c>
      <c r="L95" s="31">
        <v>430.1</v>
      </c>
      <c r="M95" s="31">
        <v>31.03978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838</v>
      </c>
      <c r="D96" s="40">
        <v>838.68333333333339</v>
      </c>
      <c r="E96" s="40">
        <v>828.36666666666679</v>
      </c>
      <c r="F96" s="40">
        <v>818.73333333333335</v>
      </c>
      <c r="G96" s="40">
        <v>808.41666666666674</v>
      </c>
      <c r="H96" s="40">
        <v>848.31666666666683</v>
      </c>
      <c r="I96" s="40">
        <v>858.63333333333344</v>
      </c>
      <c r="J96" s="40">
        <v>868.26666666666688</v>
      </c>
      <c r="K96" s="31">
        <v>849</v>
      </c>
      <c r="L96" s="31">
        <v>829.05</v>
      </c>
      <c r="M96" s="31">
        <v>9.3915400000000009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2831.35</v>
      </c>
      <c r="D97" s="40">
        <v>2851.5166666666664</v>
      </c>
      <c r="E97" s="40">
        <v>2782.083333333333</v>
      </c>
      <c r="F97" s="40">
        <v>2732.8166666666666</v>
      </c>
      <c r="G97" s="40">
        <v>2663.3833333333332</v>
      </c>
      <c r="H97" s="40">
        <v>2900.7833333333328</v>
      </c>
      <c r="I97" s="40">
        <v>2970.2166666666662</v>
      </c>
      <c r="J97" s="40">
        <v>3019.4833333333327</v>
      </c>
      <c r="K97" s="31">
        <v>2920.95</v>
      </c>
      <c r="L97" s="31">
        <v>2802.25</v>
      </c>
      <c r="M97" s="31">
        <v>0.57965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343.8</v>
      </c>
      <c r="D98" s="40">
        <v>344.93333333333334</v>
      </c>
      <c r="E98" s="40">
        <v>339.86666666666667</v>
      </c>
      <c r="F98" s="40">
        <v>335.93333333333334</v>
      </c>
      <c r="G98" s="40">
        <v>330.86666666666667</v>
      </c>
      <c r="H98" s="40">
        <v>348.86666666666667</v>
      </c>
      <c r="I98" s="40">
        <v>353.93333333333339</v>
      </c>
      <c r="J98" s="40">
        <v>357.86666666666667</v>
      </c>
      <c r="K98" s="31">
        <v>350</v>
      </c>
      <c r="L98" s="31">
        <v>341</v>
      </c>
      <c r="M98" s="31">
        <v>1.57498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572</v>
      </c>
      <c r="D99" s="40">
        <v>575.08333333333337</v>
      </c>
      <c r="E99" s="40">
        <v>567.36666666666679</v>
      </c>
      <c r="F99" s="40">
        <v>562.73333333333346</v>
      </c>
      <c r="G99" s="40">
        <v>555.01666666666688</v>
      </c>
      <c r="H99" s="40">
        <v>579.7166666666667</v>
      </c>
      <c r="I99" s="40">
        <v>587.43333333333317</v>
      </c>
      <c r="J99" s="40">
        <v>592.06666666666661</v>
      </c>
      <c r="K99" s="31">
        <v>582.79999999999995</v>
      </c>
      <c r="L99" s="31">
        <v>570.45000000000005</v>
      </c>
      <c r="M99" s="31">
        <v>24.4818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547.6</v>
      </c>
      <c r="D100" s="40">
        <v>550.44999999999993</v>
      </c>
      <c r="E100" s="40">
        <v>542.14999999999986</v>
      </c>
      <c r="F100" s="40">
        <v>536.69999999999993</v>
      </c>
      <c r="G100" s="40">
        <v>528.39999999999986</v>
      </c>
      <c r="H100" s="40">
        <v>555.89999999999986</v>
      </c>
      <c r="I100" s="40">
        <v>564.19999999999982</v>
      </c>
      <c r="J100" s="40">
        <v>569.64999999999986</v>
      </c>
      <c r="K100" s="31">
        <v>558.75</v>
      </c>
      <c r="L100" s="31">
        <v>545</v>
      </c>
      <c r="M100" s="31">
        <v>6.2859600000000002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149.65</v>
      </c>
      <c r="D101" s="40">
        <v>147.85</v>
      </c>
      <c r="E101" s="40">
        <v>144.69999999999999</v>
      </c>
      <c r="F101" s="40">
        <v>139.75</v>
      </c>
      <c r="G101" s="40">
        <v>136.6</v>
      </c>
      <c r="H101" s="40">
        <v>152.79999999999998</v>
      </c>
      <c r="I101" s="40">
        <v>155.95000000000002</v>
      </c>
      <c r="J101" s="40">
        <v>160.89999999999998</v>
      </c>
      <c r="K101" s="31">
        <v>151</v>
      </c>
      <c r="L101" s="31">
        <v>142.9</v>
      </c>
      <c r="M101" s="31">
        <v>249.44354000000001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904.6</v>
      </c>
      <c r="D102" s="40">
        <v>913.5333333333333</v>
      </c>
      <c r="E102" s="40">
        <v>888.06666666666661</v>
      </c>
      <c r="F102" s="40">
        <v>871.5333333333333</v>
      </c>
      <c r="G102" s="40">
        <v>846.06666666666661</v>
      </c>
      <c r="H102" s="40">
        <v>930.06666666666661</v>
      </c>
      <c r="I102" s="40">
        <v>955.5333333333333</v>
      </c>
      <c r="J102" s="40">
        <v>972.06666666666661</v>
      </c>
      <c r="K102" s="31">
        <v>939</v>
      </c>
      <c r="L102" s="31">
        <v>897</v>
      </c>
      <c r="M102" s="31">
        <v>3.48407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525.9</v>
      </c>
      <c r="D103" s="40">
        <v>526.43333333333339</v>
      </c>
      <c r="E103" s="40">
        <v>516.11666666666679</v>
      </c>
      <c r="F103" s="40">
        <v>506.33333333333337</v>
      </c>
      <c r="G103" s="40">
        <v>496.01666666666677</v>
      </c>
      <c r="H103" s="40">
        <v>536.21666666666681</v>
      </c>
      <c r="I103" s="40">
        <v>546.53333333333342</v>
      </c>
      <c r="J103" s="40">
        <v>556.31666666666683</v>
      </c>
      <c r="K103" s="31">
        <v>536.75</v>
      </c>
      <c r="L103" s="31">
        <v>516.65</v>
      </c>
      <c r="M103" s="31">
        <v>0.34531000000000001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659.8</v>
      </c>
      <c r="D104" s="40">
        <v>666.4</v>
      </c>
      <c r="E104" s="40">
        <v>648.79999999999995</v>
      </c>
      <c r="F104" s="40">
        <v>637.79999999999995</v>
      </c>
      <c r="G104" s="40">
        <v>620.19999999999993</v>
      </c>
      <c r="H104" s="40">
        <v>677.4</v>
      </c>
      <c r="I104" s="40">
        <v>695.00000000000011</v>
      </c>
      <c r="J104" s="40">
        <v>706</v>
      </c>
      <c r="K104" s="31">
        <v>684</v>
      </c>
      <c r="L104" s="31">
        <v>655.4</v>
      </c>
      <c r="M104" s="31">
        <v>1.71844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140.75</v>
      </c>
      <c r="D105" s="40">
        <v>140.73333333333335</v>
      </c>
      <c r="E105" s="40">
        <v>139.91666666666669</v>
      </c>
      <c r="F105" s="40">
        <v>139.08333333333334</v>
      </c>
      <c r="G105" s="40">
        <v>138.26666666666668</v>
      </c>
      <c r="H105" s="40">
        <v>141.56666666666669</v>
      </c>
      <c r="I105" s="40">
        <v>142.38333333333335</v>
      </c>
      <c r="J105" s="40">
        <v>143.2166666666667</v>
      </c>
      <c r="K105" s="31">
        <v>141.55000000000001</v>
      </c>
      <c r="L105" s="31">
        <v>139.9</v>
      </c>
      <c r="M105" s="31">
        <v>6.8543000000000003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1332.05</v>
      </c>
      <c r="D106" s="40">
        <v>1331.95</v>
      </c>
      <c r="E106" s="40">
        <v>1325.1000000000001</v>
      </c>
      <c r="F106" s="40">
        <v>1318.15</v>
      </c>
      <c r="G106" s="40">
        <v>1311.3000000000002</v>
      </c>
      <c r="H106" s="40">
        <v>1338.9</v>
      </c>
      <c r="I106" s="40">
        <v>1345.75</v>
      </c>
      <c r="J106" s="40">
        <v>1352.7</v>
      </c>
      <c r="K106" s="31">
        <v>1338.8</v>
      </c>
      <c r="L106" s="31">
        <v>1325</v>
      </c>
      <c r="M106" s="31">
        <v>0.70955999999999997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24.5</v>
      </c>
      <c r="D107" s="40">
        <v>24.599999999999998</v>
      </c>
      <c r="E107" s="40">
        <v>24.299999999999997</v>
      </c>
      <c r="F107" s="40">
        <v>24.099999999999998</v>
      </c>
      <c r="G107" s="40">
        <v>23.799999999999997</v>
      </c>
      <c r="H107" s="40">
        <v>24.799999999999997</v>
      </c>
      <c r="I107" s="40">
        <v>25.1</v>
      </c>
      <c r="J107" s="40">
        <v>25.299999999999997</v>
      </c>
      <c r="K107" s="31">
        <v>24.9</v>
      </c>
      <c r="L107" s="31">
        <v>24.4</v>
      </c>
      <c r="M107" s="31">
        <v>64.730800000000002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1312.25</v>
      </c>
      <c r="D108" s="40">
        <v>1318.3166666666666</v>
      </c>
      <c r="E108" s="40">
        <v>1286.9333333333332</v>
      </c>
      <c r="F108" s="40">
        <v>1261.6166666666666</v>
      </c>
      <c r="G108" s="40">
        <v>1230.2333333333331</v>
      </c>
      <c r="H108" s="40">
        <v>1343.6333333333332</v>
      </c>
      <c r="I108" s="40">
        <v>1375.0166666666664</v>
      </c>
      <c r="J108" s="40">
        <v>1400.3333333333333</v>
      </c>
      <c r="K108" s="31">
        <v>1349.7</v>
      </c>
      <c r="L108" s="31">
        <v>1293</v>
      </c>
      <c r="M108" s="31">
        <v>2.75963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428.65</v>
      </c>
      <c r="D109" s="40">
        <v>430.75</v>
      </c>
      <c r="E109" s="40">
        <v>422.2</v>
      </c>
      <c r="F109" s="40">
        <v>415.75</v>
      </c>
      <c r="G109" s="40">
        <v>407.2</v>
      </c>
      <c r="H109" s="40">
        <v>437.2</v>
      </c>
      <c r="I109" s="40">
        <v>445.74999999999994</v>
      </c>
      <c r="J109" s="40">
        <v>452.2</v>
      </c>
      <c r="K109" s="31">
        <v>439.3</v>
      </c>
      <c r="L109" s="31">
        <v>424.3</v>
      </c>
      <c r="M109" s="31">
        <v>1.43292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770.2</v>
      </c>
      <c r="D110" s="40">
        <v>786.4</v>
      </c>
      <c r="E110" s="40">
        <v>746</v>
      </c>
      <c r="F110" s="40">
        <v>721.80000000000007</v>
      </c>
      <c r="G110" s="40">
        <v>681.40000000000009</v>
      </c>
      <c r="H110" s="40">
        <v>810.59999999999991</v>
      </c>
      <c r="I110" s="40">
        <v>850.99999999999977</v>
      </c>
      <c r="J110" s="40">
        <v>875.19999999999982</v>
      </c>
      <c r="K110" s="31">
        <v>826.8</v>
      </c>
      <c r="L110" s="31">
        <v>762.2</v>
      </c>
      <c r="M110" s="31">
        <v>54.703409999999998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4276.7</v>
      </c>
      <c r="D111" s="40">
        <v>4302.3833333333341</v>
      </c>
      <c r="E111" s="40">
        <v>4224.2666666666682</v>
      </c>
      <c r="F111" s="40">
        <v>4171.8333333333339</v>
      </c>
      <c r="G111" s="40">
        <v>4093.7166666666681</v>
      </c>
      <c r="H111" s="40">
        <v>4354.8166666666684</v>
      </c>
      <c r="I111" s="40">
        <v>4432.9333333333352</v>
      </c>
      <c r="J111" s="40">
        <v>4485.3666666666686</v>
      </c>
      <c r="K111" s="31">
        <v>4380.5</v>
      </c>
      <c r="L111" s="31">
        <v>4249.95</v>
      </c>
      <c r="M111" s="31">
        <v>0.11774999999999999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177.75</v>
      </c>
      <c r="D112" s="40">
        <v>178.01666666666665</v>
      </c>
      <c r="E112" s="40">
        <v>175.5333333333333</v>
      </c>
      <c r="F112" s="40">
        <v>173.31666666666666</v>
      </c>
      <c r="G112" s="40">
        <v>170.83333333333331</v>
      </c>
      <c r="H112" s="40">
        <v>180.23333333333329</v>
      </c>
      <c r="I112" s="40">
        <v>182.71666666666664</v>
      </c>
      <c r="J112" s="40">
        <v>184.93333333333328</v>
      </c>
      <c r="K112" s="31">
        <v>180.5</v>
      </c>
      <c r="L112" s="31">
        <v>175.8</v>
      </c>
      <c r="M112" s="31">
        <v>1.8159700000000001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299.85000000000002</v>
      </c>
      <c r="D113" s="40">
        <v>302.59999999999997</v>
      </c>
      <c r="E113" s="40">
        <v>296.44999999999993</v>
      </c>
      <c r="F113" s="40">
        <v>293.04999999999995</v>
      </c>
      <c r="G113" s="40">
        <v>286.89999999999992</v>
      </c>
      <c r="H113" s="40">
        <v>305.99999999999994</v>
      </c>
      <c r="I113" s="40">
        <v>312.14999999999992</v>
      </c>
      <c r="J113" s="40">
        <v>315.54999999999995</v>
      </c>
      <c r="K113" s="31">
        <v>308.75</v>
      </c>
      <c r="L113" s="31">
        <v>299.2</v>
      </c>
      <c r="M113" s="31">
        <v>10.98404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647.25</v>
      </c>
      <c r="D114" s="40">
        <v>646.9666666666667</v>
      </c>
      <c r="E114" s="40">
        <v>640.28333333333342</v>
      </c>
      <c r="F114" s="40">
        <v>633.31666666666672</v>
      </c>
      <c r="G114" s="40">
        <v>626.63333333333344</v>
      </c>
      <c r="H114" s="40">
        <v>653.93333333333339</v>
      </c>
      <c r="I114" s="40">
        <v>660.61666666666679</v>
      </c>
      <c r="J114" s="40">
        <v>667.58333333333337</v>
      </c>
      <c r="K114" s="31">
        <v>653.65</v>
      </c>
      <c r="L114" s="31">
        <v>640</v>
      </c>
      <c r="M114" s="31">
        <v>0.84219999999999995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487.15</v>
      </c>
      <c r="D115" s="40">
        <v>487.95</v>
      </c>
      <c r="E115" s="40">
        <v>480.4</v>
      </c>
      <c r="F115" s="40">
        <v>473.65</v>
      </c>
      <c r="G115" s="40">
        <v>466.09999999999997</v>
      </c>
      <c r="H115" s="40">
        <v>494.7</v>
      </c>
      <c r="I115" s="40">
        <v>502.25000000000006</v>
      </c>
      <c r="J115" s="40">
        <v>509</v>
      </c>
      <c r="K115" s="31">
        <v>495.5</v>
      </c>
      <c r="L115" s="31">
        <v>481.2</v>
      </c>
      <c r="M115" s="31">
        <v>26.890889999999999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883.1</v>
      </c>
      <c r="D116" s="40">
        <v>885.01666666666677</v>
      </c>
      <c r="E116" s="40">
        <v>870.08333333333348</v>
      </c>
      <c r="F116" s="40">
        <v>857.06666666666672</v>
      </c>
      <c r="G116" s="40">
        <v>842.13333333333344</v>
      </c>
      <c r="H116" s="40">
        <v>898.03333333333353</v>
      </c>
      <c r="I116" s="40">
        <v>912.9666666666667</v>
      </c>
      <c r="J116" s="40">
        <v>925.98333333333358</v>
      </c>
      <c r="K116" s="31">
        <v>899.95</v>
      </c>
      <c r="L116" s="31">
        <v>872</v>
      </c>
      <c r="M116" s="31">
        <v>49.293140000000001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150.25</v>
      </c>
      <c r="D117" s="40">
        <v>150.65</v>
      </c>
      <c r="E117" s="40">
        <v>149.30000000000001</v>
      </c>
      <c r="F117" s="40">
        <v>148.35</v>
      </c>
      <c r="G117" s="40">
        <v>147</v>
      </c>
      <c r="H117" s="40">
        <v>151.60000000000002</v>
      </c>
      <c r="I117" s="40">
        <v>152.94999999999999</v>
      </c>
      <c r="J117" s="40">
        <v>153.90000000000003</v>
      </c>
      <c r="K117" s="31">
        <v>152</v>
      </c>
      <c r="L117" s="31">
        <v>149.69999999999999</v>
      </c>
      <c r="M117" s="31">
        <v>17.612010000000001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142.15</v>
      </c>
      <c r="D118" s="40">
        <v>142.9</v>
      </c>
      <c r="E118" s="40">
        <v>141.15</v>
      </c>
      <c r="F118" s="40">
        <v>140.15</v>
      </c>
      <c r="G118" s="40">
        <v>138.4</v>
      </c>
      <c r="H118" s="40">
        <v>143.9</v>
      </c>
      <c r="I118" s="40">
        <v>145.65</v>
      </c>
      <c r="J118" s="40">
        <v>146.65</v>
      </c>
      <c r="K118" s="31">
        <v>144.65</v>
      </c>
      <c r="L118" s="31">
        <v>141.9</v>
      </c>
      <c r="M118" s="31">
        <v>82.379159999999999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375.85</v>
      </c>
      <c r="D119" s="40">
        <v>374.4666666666667</v>
      </c>
      <c r="E119" s="40">
        <v>371.93333333333339</v>
      </c>
      <c r="F119" s="40">
        <v>368.01666666666671</v>
      </c>
      <c r="G119" s="40">
        <v>365.48333333333341</v>
      </c>
      <c r="H119" s="40">
        <v>378.38333333333338</v>
      </c>
      <c r="I119" s="40">
        <v>380.91666666666669</v>
      </c>
      <c r="J119" s="40">
        <v>384.83333333333337</v>
      </c>
      <c r="K119" s="31">
        <v>377</v>
      </c>
      <c r="L119" s="31">
        <v>370.55</v>
      </c>
      <c r="M119" s="31">
        <v>3.6446100000000001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5171.55</v>
      </c>
      <c r="D120" s="40">
        <v>5065.8499999999995</v>
      </c>
      <c r="E120" s="40">
        <v>4930.6999999999989</v>
      </c>
      <c r="F120" s="40">
        <v>4689.8499999999995</v>
      </c>
      <c r="G120" s="40">
        <v>4554.6999999999989</v>
      </c>
      <c r="H120" s="40">
        <v>5306.6999999999989</v>
      </c>
      <c r="I120" s="40">
        <v>5441.8499999999985</v>
      </c>
      <c r="J120" s="40">
        <v>5682.6999999999989</v>
      </c>
      <c r="K120" s="31">
        <v>5201</v>
      </c>
      <c r="L120" s="31">
        <v>4825</v>
      </c>
      <c r="M120" s="31">
        <v>15.575989999999999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1709.5</v>
      </c>
      <c r="D121" s="40">
        <v>1736.4833333333333</v>
      </c>
      <c r="E121" s="40">
        <v>1675.0166666666667</v>
      </c>
      <c r="F121" s="40">
        <v>1640.5333333333333</v>
      </c>
      <c r="G121" s="40">
        <v>1579.0666666666666</v>
      </c>
      <c r="H121" s="40">
        <v>1770.9666666666667</v>
      </c>
      <c r="I121" s="40">
        <v>1832.4333333333334</v>
      </c>
      <c r="J121" s="40">
        <v>1866.9166666666667</v>
      </c>
      <c r="K121" s="31">
        <v>1797.95</v>
      </c>
      <c r="L121" s="31">
        <v>1702</v>
      </c>
      <c r="M121" s="31">
        <v>10.57455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3290.55</v>
      </c>
      <c r="D122" s="40">
        <v>3262.2000000000003</v>
      </c>
      <c r="E122" s="40">
        <v>3208.4000000000005</v>
      </c>
      <c r="F122" s="40">
        <v>3126.2500000000005</v>
      </c>
      <c r="G122" s="40">
        <v>3072.4500000000007</v>
      </c>
      <c r="H122" s="40">
        <v>3344.3500000000004</v>
      </c>
      <c r="I122" s="40">
        <v>3398.1500000000005</v>
      </c>
      <c r="J122" s="40">
        <v>3480.3</v>
      </c>
      <c r="K122" s="31">
        <v>3316</v>
      </c>
      <c r="L122" s="31">
        <v>3180.05</v>
      </c>
      <c r="M122" s="31">
        <v>3.03864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630.1</v>
      </c>
      <c r="D123" s="40">
        <v>634.76666666666665</v>
      </c>
      <c r="E123" s="40">
        <v>623.38333333333333</v>
      </c>
      <c r="F123" s="40">
        <v>616.66666666666663</v>
      </c>
      <c r="G123" s="40">
        <v>605.2833333333333</v>
      </c>
      <c r="H123" s="40">
        <v>641.48333333333335</v>
      </c>
      <c r="I123" s="40">
        <v>652.86666666666656</v>
      </c>
      <c r="J123" s="40">
        <v>659.58333333333337</v>
      </c>
      <c r="K123" s="31">
        <v>646.15</v>
      </c>
      <c r="L123" s="31">
        <v>628.04999999999995</v>
      </c>
      <c r="M123" s="31">
        <v>11.706099999999999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864.5</v>
      </c>
      <c r="D124" s="40">
        <v>868.44999999999993</v>
      </c>
      <c r="E124" s="40">
        <v>855.44999999999982</v>
      </c>
      <c r="F124" s="40">
        <v>846.39999999999986</v>
      </c>
      <c r="G124" s="40">
        <v>833.39999999999975</v>
      </c>
      <c r="H124" s="40">
        <v>877.49999999999989</v>
      </c>
      <c r="I124" s="40">
        <v>890.50000000000011</v>
      </c>
      <c r="J124" s="40">
        <v>899.55</v>
      </c>
      <c r="K124" s="31">
        <v>881.45</v>
      </c>
      <c r="L124" s="31">
        <v>859.4</v>
      </c>
      <c r="M124" s="31">
        <v>5.8240999999999996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667.25</v>
      </c>
      <c r="D125" s="40">
        <v>661.31666666666672</v>
      </c>
      <c r="E125" s="40">
        <v>647.93333333333339</v>
      </c>
      <c r="F125" s="40">
        <v>628.61666666666667</v>
      </c>
      <c r="G125" s="40">
        <v>615.23333333333335</v>
      </c>
      <c r="H125" s="40">
        <v>680.63333333333344</v>
      </c>
      <c r="I125" s="40">
        <v>694.01666666666688</v>
      </c>
      <c r="J125" s="40">
        <v>713.33333333333348</v>
      </c>
      <c r="K125" s="31">
        <v>674.7</v>
      </c>
      <c r="L125" s="31">
        <v>642</v>
      </c>
      <c r="M125" s="31">
        <v>0.87180999999999997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471.15</v>
      </c>
      <c r="D126" s="40">
        <v>471.15000000000003</v>
      </c>
      <c r="E126" s="40">
        <v>466.75000000000006</v>
      </c>
      <c r="F126" s="40">
        <v>462.35</v>
      </c>
      <c r="G126" s="40">
        <v>457.95000000000005</v>
      </c>
      <c r="H126" s="40">
        <v>475.55000000000007</v>
      </c>
      <c r="I126" s="40">
        <v>479.95000000000005</v>
      </c>
      <c r="J126" s="40">
        <v>484.35000000000008</v>
      </c>
      <c r="K126" s="31">
        <v>475.55</v>
      </c>
      <c r="L126" s="31">
        <v>466.75</v>
      </c>
      <c r="M126" s="31">
        <v>8.2811599999999999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842.05</v>
      </c>
      <c r="D127" s="40">
        <v>839.5</v>
      </c>
      <c r="E127" s="40">
        <v>833.55</v>
      </c>
      <c r="F127" s="40">
        <v>825.05</v>
      </c>
      <c r="G127" s="40">
        <v>819.09999999999991</v>
      </c>
      <c r="H127" s="40">
        <v>848</v>
      </c>
      <c r="I127" s="40">
        <v>853.95</v>
      </c>
      <c r="J127" s="40">
        <v>862.45</v>
      </c>
      <c r="K127" s="31">
        <v>845.45</v>
      </c>
      <c r="L127" s="31">
        <v>831</v>
      </c>
      <c r="M127" s="31">
        <v>5.5773999999999999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999</v>
      </c>
      <c r="D128" s="40">
        <v>995.61666666666667</v>
      </c>
      <c r="E128" s="40">
        <v>984.38333333333333</v>
      </c>
      <c r="F128" s="40">
        <v>969.76666666666665</v>
      </c>
      <c r="G128" s="40">
        <v>958.5333333333333</v>
      </c>
      <c r="H128" s="40">
        <v>1010.2333333333333</v>
      </c>
      <c r="I128" s="40">
        <v>1021.4666666666667</v>
      </c>
      <c r="J128" s="40">
        <v>1036.0833333333335</v>
      </c>
      <c r="K128" s="31">
        <v>1006.85</v>
      </c>
      <c r="L128" s="31">
        <v>981</v>
      </c>
      <c r="M128" s="31">
        <v>2.8405399999999998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105.05</v>
      </c>
      <c r="D129" s="40">
        <v>104.10000000000001</v>
      </c>
      <c r="E129" s="40">
        <v>102.95000000000002</v>
      </c>
      <c r="F129" s="40">
        <v>100.85000000000001</v>
      </c>
      <c r="G129" s="40">
        <v>99.700000000000017</v>
      </c>
      <c r="H129" s="40">
        <v>106.20000000000002</v>
      </c>
      <c r="I129" s="40">
        <v>107.35000000000002</v>
      </c>
      <c r="J129" s="40">
        <v>109.45000000000002</v>
      </c>
      <c r="K129" s="31">
        <v>105.25</v>
      </c>
      <c r="L129" s="31">
        <v>102</v>
      </c>
      <c r="M129" s="31">
        <v>14.73086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920.1</v>
      </c>
      <c r="D130" s="40">
        <v>932.2166666666667</v>
      </c>
      <c r="E130" s="40">
        <v>894.73333333333335</v>
      </c>
      <c r="F130" s="40">
        <v>869.36666666666667</v>
      </c>
      <c r="G130" s="40">
        <v>831.88333333333333</v>
      </c>
      <c r="H130" s="40">
        <v>957.58333333333337</v>
      </c>
      <c r="I130" s="40">
        <v>995.06666666666672</v>
      </c>
      <c r="J130" s="40">
        <v>1020.4333333333334</v>
      </c>
      <c r="K130" s="31">
        <v>969.7</v>
      </c>
      <c r="L130" s="31">
        <v>906.85</v>
      </c>
      <c r="M130" s="31">
        <v>2.8420899999999998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340.05</v>
      </c>
      <c r="D131" s="40">
        <v>337.98333333333335</v>
      </c>
      <c r="E131" s="40">
        <v>334.26666666666671</v>
      </c>
      <c r="F131" s="40">
        <v>328.48333333333335</v>
      </c>
      <c r="G131" s="40">
        <v>324.76666666666671</v>
      </c>
      <c r="H131" s="40">
        <v>343.76666666666671</v>
      </c>
      <c r="I131" s="40">
        <v>347.48333333333341</v>
      </c>
      <c r="J131" s="40">
        <v>353.26666666666671</v>
      </c>
      <c r="K131" s="31">
        <v>341.7</v>
      </c>
      <c r="L131" s="31">
        <v>332.2</v>
      </c>
      <c r="M131" s="31">
        <v>137.71413000000001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584.6</v>
      </c>
      <c r="D132" s="40">
        <v>586.75000000000011</v>
      </c>
      <c r="E132" s="40">
        <v>580.05000000000018</v>
      </c>
      <c r="F132" s="40">
        <v>575.50000000000011</v>
      </c>
      <c r="G132" s="40">
        <v>568.80000000000018</v>
      </c>
      <c r="H132" s="40">
        <v>591.30000000000018</v>
      </c>
      <c r="I132" s="40">
        <v>598.00000000000023</v>
      </c>
      <c r="J132" s="40">
        <v>602.55000000000018</v>
      </c>
      <c r="K132" s="31">
        <v>593.45000000000005</v>
      </c>
      <c r="L132" s="31">
        <v>582.20000000000005</v>
      </c>
      <c r="M132" s="31">
        <v>23.65089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2135.4</v>
      </c>
      <c r="D133" s="40">
        <v>2153.166666666667</v>
      </c>
      <c r="E133" s="40">
        <v>2103.7833333333338</v>
      </c>
      <c r="F133" s="40">
        <v>2072.166666666667</v>
      </c>
      <c r="G133" s="40">
        <v>2022.7833333333338</v>
      </c>
      <c r="H133" s="40">
        <v>2184.7833333333338</v>
      </c>
      <c r="I133" s="40">
        <v>2234.166666666667</v>
      </c>
      <c r="J133" s="40">
        <v>2265.7833333333338</v>
      </c>
      <c r="K133" s="31">
        <v>2202.5500000000002</v>
      </c>
      <c r="L133" s="31">
        <v>2121.5500000000002</v>
      </c>
      <c r="M133" s="31">
        <v>2.2780399999999998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1900.85</v>
      </c>
      <c r="D134" s="40">
        <v>1899.9333333333334</v>
      </c>
      <c r="E134" s="40">
        <v>1884.9666666666667</v>
      </c>
      <c r="F134" s="40">
        <v>1869.0833333333333</v>
      </c>
      <c r="G134" s="40">
        <v>1854.1166666666666</v>
      </c>
      <c r="H134" s="40">
        <v>1915.8166666666668</v>
      </c>
      <c r="I134" s="40">
        <v>1930.7833333333335</v>
      </c>
      <c r="J134" s="40">
        <v>1946.666666666667</v>
      </c>
      <c r="K134" s="31">
        <v>1914.9</v>
      </c>
      <c r="L134" s="31">
        <v>1884.05</v>
      </c>
      <c r="M134" s="31">
        <v>8.5647900000000003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182.35</v>
      </c>
      <c r="D135" s="40">
        <v>181.06666666666669</v>
      </c>
      <c r="E135" s="40">
        <v>178.28333333333339</v>
      </c>
      <c r="F135" s="40">
        <v>174.2166666666667</v>
      </c>
      <c r="G135" s="40">
        <v>171.43333333333339</v>
      </c>
      <c r="H135" s="40">
        <v>185.13333333333338</v>
      </c>
      <c r="I135" s="40">
        <v>187.91666666666669</v>
      </c>
      <c r="J135" s="40">
        <v>191.98333333333338</v>
      </c>
      <c r="K135" s="31">
        <v>183.85</v>
      </c>
      <c r="L135" s="31">
        <v>177</v>
      </c>
      <c r="M135" s="31">
        <v>22.107389999999999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234.55</v>
      </c>
      <c r="D136" s="40">
        <v>236.05000000000004</v>
      </c>
      <c r="E136" s="40">
        <v>229.20000000000007</v>
      </c>
      <c r="F136" s="40">
        <v>223.85000000000002</v>
      </c>
      <c r="G136" s="40">
        <v>217.00000000000006</v>
      </c>
      <c r="H136" s="40">
        <v>241.40000000000009</v>
      </c>
      <c r="I136" s="40">
        <v>248.25000000000006</v>
      </c>
      <c r="J136" s="40">
        <v>253.60000000000011</v>
      </c>
      <c r="K136" s="31">
        <v>242.9</v>
      </c>
      <c r="L136" s="31">
        <v>230.7</v>
      </c>
      <c r="M136" s="31">
        <v>13.21884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1002.85</v>
      </c>
      <c r="D137" s="40">
        <v>1006.2833333333333</v>
      </c>
      <c r="E137" s="40">
        <v>988.56666666666661</v>
      </c>
      <c r="F137" s="40">
        <v>974.2833333333333</v>
      </c>
      <c r="G137" s="40">
        <v>956.56666666666661</v>
      </c>
      <c r="H137" s="40">
        <v>1020.5666666666666</v>
      </c>
      <c r="I137" s="40">
        <v>1038.2833333333333</v>
      </c>
      <c r="J137" s="40">
        <v>1052.5666666666666</v>
      </c>
      <c r="K137" s="31">
        <v>1024</v>
      </c>
      <c r="L137" s="31">
        <v>992</v>
      </c>
      <c r="M137" s="31">
        <v>0.72670000000000001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572.95000000000005</v>
      </c>
      <c r="D138" s="40">
        <v>569.68333333333339</v>
      </c>
      <c r="E138" s="40">
        <v>558.36666666666679</v>
      </c>
      <c r="F138" s="40">
        <v>543.78333333333342</v>
      </c>
      <c r="G138" s="40">
        <v>532.46666666666681</v>
      </c>
      <c r="H138" s="40">
        <v>584.26666666666677</v>
      </c>
      <c r="I138" s="40">
        <v>595.58333333333337</v>
      </c>
      <c r="J138" s="40">
        <v>610.16666666666674</v>
      </c>
      <c r="K138" s="31">
        <v>581</v>
      </c>
      <c r="L138" s="31">
        <v>555.1</v>
      </c>
      <c r="M138" s="31">
        <v>2.6275900000000001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14.35</v>
      </c>
      <c r="D139" s="40">
        <v>14.299999999999999</v>
      </c>
      <c r="E139" s="40">
        <v>14.149999999999999</v>
      </c>
      <c r="F139" s="40">
        <v>13.95</v>
      </c>
      <c r="G139" s="40">
        <v>13.799999999999999</v>
      </c>
      <c r="H139" s="40">
        <v>14.499999999999998</v>
      </c>
      <c r="I139" s="40">
        <v>14.65</v>
      </c>
      <c r="J139" s="40">
        <v>14.849999999999998</v>
      </c>
      <c r="K139" s="31">
        <v>14.45</v>
      </c>
      <c r="L139" s="31">
        <v>14.1</v>
      </c>
      <c r="M139" s="31">
        <v>50.291519999999998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209.05</v>
      </c>
      <c r="D140" s="40">
        <v>208.9</v>
      </c>
      <c r="E140" s="40">
        <v>205.25</v>
      </c>
      <c r="F140" s="40">
        <v>201.45</v>
      </c>
      <c r="G140" s="40">
        <v>197.79999999999998</v>
      </c>
      <c r="H140" s="40">
        <v>212.70000000000002</v>
      </c>
      <c r="I140" s="40">
        <v>216.35000000000005</v>
      </c>
      <c r="J140" s="40">
        <v>220.15000000000003</v>
      </c>
      <c r="K140" s="31">
        <v>212.55</v>
      </c>
      <c r="L140" s="31">
        <v>205.1</v>
      </c>
      <c r="M140" s="31">
        <v>5.8273599999999997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4843.8</v>
      </c>
      <c r="D141" s="40">
        <v>4867.4666666666672</v>
      </c>
      <c r="E141" s="40">
        <v>4800.5333333333347</v>
      </c>
      <c r="F141" s="40">
        <v>4757.2666666666673</v>
      </c>
      <c r="G141" s="40">
        <v>4690.3333333333348</v>
      </c>
      <c r="H141" s="40">
        <v>4910.7333333333345</v>
      </c>
      <c r="I141" s="40">
        <v>4977.666666666667</v>
      </c>
      <c r="J141" s="40">
        <v>5020.9333333333343</v>
      </c>
      <c r="K141" s="31">
        <v>4934.3999999999996</v>
      </c>
      <c r="L141" s="31">
        <v>4824.2</v>
      </c>
      <c r="M141" s="31">
        <v>6.58995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4234.6499999999996</v>
      </c>
      <c r="D142" s="40">
        <v>4295.916666666667</v>
      </c>
      <c r="E142" s="40">
        <v>4143.7333333333336</v>
      </c>
      <c r="F142" s="40">
        <v>4052.8166666666666</v>
      </c>
      <c r="G142" s="40">
        <v>3900.6333333333332</v>
      </c>
      <c r="H142" s="40">
        <v>4386.8333333333339</v>
      </c>
      <c r="I142" s="40">
        <v>4539.0166666666664</v>
      </c>
      <c r="J142" s="40">
        <v>4629.9333333333343</v>
      </c>
      <c r="K142" s="31">
        <v>4448.1000000000004</v>
      </c>
      <c r="L142" s="31">
        <v>4205</v>
      </c>
      <c r="M142" s="31">
        <v>2.69502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3720.95</v>
      </c>
      <c r="D143" s="40">
        <v>3694.2166666666672</v>
      </c>
      <c r="E143" s="40">
        <v>3632.5333333333342</v>
      </c>
      <c r="F143" s="40">
        <v>3544.1166666666672</v>
      </c>
      <c r="G143" s="40">
        <v>3482.4333333333343</v>
      </c>
      <c r="H143" s="40">
        <v>3782.6333333333341</v>
      </c>
      <c r="I143" s="40">
        <v>3844.3166666666666</v>
      </c>
      <c r="J143" s="40">
        <v>3932.733333333334</v>
      </c>
      <c r="K143" s="31">
        <v>3755.9</v>
      </c>
      <c r="L143" s="31">
        <v>3605.8</v>
      </c>
      <c r="M143" s="31">
        <v>3.17041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4672.6499999999996</v>
      </c>
      <c r="D144" s="40">
        <v>4699.2166666666662</v>
      </c>
      <c r="E144" s="40">
        <v>4633.4333333333325</v>
      </c>
      <c r="F144" s="40">
        <v>4594.2166666666662</v>
      </c>
      <c r="G144" s="40">
        <v>4528.4333333333325</v>
      </c>
      <c r="H144" s="40">
        <v>4738.4333333333325</v>
      </c>
      <c r="I144" s="40">
        <v>4804.2166666666672</v>
      </c>
      <c r="J144" s="40">
        <v>4843.4333333333325</v>
      </c>
      <c r="K144" s="31">
        <v>4765</v>
      </c>
      <c r="L144" s="31">
        <v>4660</v>
      </c>
      <c r="M144" s="31">
        <v>10.86936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437.55</v>
      </c>
      <c r="D145" s="40">
        <v>437.34999999999997</v>
      </c>
      <c r="E145" s="40">
        <v>430.69999999999993</v>
      </c>
      <c r="F145" s="40">
        <v>423.84999999999997</v>
      </c>
      <c r="G145" s="40">
        <v>417.19999999999993</v>
      </c>
      <c r="H145" s="40">
        <v>444.19999999999993</v>
      </c>
      <c r="I145" s="40">
        <v>450.84999999999991</v>
      </c>
      <c r="J145" s="40">
        <v>457.69999999999993</v>
      </c>
      <c r="K145" s="31">
        <v>444</v>
      </c>
      <c r="L145" s="31">
        <v>430.5</v>
      </c>
      <c r="M145" s="31">
        <v>7.3640299999999996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112.7</v>
      </c>
      <c r="D146" s="40">
        <v>112.8</v>
      </c>
      <c r="E146" s="40">
        <v>111.14999999999999</v>
      </c>
      <c r="F146" s="40">
        <v>109.6</v>
      </c>
      <c r="G146" s="40">
        <v>107.94999999999999</v>
      </c>
      <c r="H146" s="40">
        <v>114.35</v>
      </c>
      <c r="I146" s="40">
        <v>116</v>
      </c>
      <c r="J146" s="40">
        <v>117.55</v>
      </c>
      <c r="K146" s="31">
        <v>114.45</v>
      </c>
      <c r="L146" s="31">
        <v>111.25</v>
      </c>
      <c r="M146" s="31">
        <v>2.8799299999999999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241.1</v>
      </c>
      <c r="D147" s="40">
        <v>239.4666666666667</v>
      </c>
      <c r="E147" s="40">
        <v>235.18333333333339</v>
      </c>
      <c r="F147" s="40">
        <v>229.26666666666671</v>
      </c>
      <c r="G147" s="40">
        <v>224.98333333333341</v>
      </c>
      <c r="H147" s="40">
        <v>245.38333333333338</v>
      </c>
      <c r="I147" s="40">
        <v>249.66666666666669</v>
      </c>
      <c r="J147" s="40">
        <v>255.58333333333337</v>
      </c>
      <c r="K147" s="31">
        <v>243.75</v>
      </c>
      <c r="L147" s="31">
        <v>233.55</v>
      </c>
      <c r="M147" s="31">
        <v>2.0088300000000001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92.6</v>
      </c>
      <c r="D148" s="40">
        <v>90.716666666666654</v>
      </c>
      <c r="E148" s="40">
        <v>88.583333333333314</v>
      </c>
      <c r="F148" s="40">
        <v>84.566666666666663</v>
      </c>
      <c r="G148" s="40">
        <v>82.433333333333323</v>
      </c>
      <c r="H148" s="40">
        <v>94.733333333333306</v>
      </c>
      <c r="I148" s="40">
        <v>96.86666666666666</v>
      </c>
      <c r="J148" s="40">
        <v>100.8833333333333</v>
      </c>
      <c r="K148" s="31">
        <v>92.85</v>
      </c>
      <c r="L148" s="31">
        <v>86.7</v>
      </c>
      <c r="M148" s="31">
        <v>122.20041000000001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2528.15</v>
      </c>
      <c r="D149" s="40">
        <v>2535.3666666666668</v>
      </c>
      <c r="E149" s="40">
        <v>2510.7833333333338</v>
      </c>
      <c r="F149" s="40">
        <v>2493.416666666667</v>
      </c>
      <c r="G149" s="40">
        <v>2468.8333333333339</v>
      </c>
      <c r="H149" s="40">
        <v>2552.7333333333336</v>
      </c>
      <c r="I149" s="40">
        <v>2577.3166666666666</v>
      </c>
      <c r="J149" s="40">
        <v>2594.6833333333334</v>
      </c>
      <c r="K149" s="31">
        <v>2559.9499999999998</v>
      </c>
      <c r="L149" s="31">
        <v>2518</v>
      </c>
      <c r="M149" s="31">
        <v>3.4134600000000002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217.8</v>
      </c>
      <c r="D150" s="40">
        <v>218.35</v>
      </c>
      <c r="E150" s="40">
        <v>216</v>
      </c>
      <c r="F150" s="40">
        <v>214.20000000000002</v>
      </c>
      <c r="G150" s="40">
        <v>211.85000000000002</v>
      </c>
      <c r="H150" s="40">
        <v>220.14999999999998</v>
      </c>
      <c r="I150" s="40">
        <v>222.49999999999994</v>
      </c>
      <c r="J150" s="40">
        <v>224.29999999999995</v>
      </c>
      <c r="K150" s="31">
        <v>220.7</v>
      </c>
      <c r="L150" s="31">
        <v>216.55</v>
      </c>
      <c r="M150" s="31">
        <v>16.619520000000001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551.79999999999995</v>
      </c>
      <c r="D151" s="40">
        <v>553.01666666666665</v>
      </c>
      <c r="E151" s="40">
        <v>540.0333333333333</v>
      </c>
      <c r="F151" s="40">
        <v>528.26666666666665</v>
      </c>
      <c r="G151" s="40">
        <v>515.2833333333333</v>
      </c>
      <c r="H151" s="40">
        <v>564.7833333333333</v>
      </c>
      <c r="I151" s="40">
        <v>577.76666666666665</v>
      </c>
      <c r="J151" s="40">
        <v>589.5333333333333</v>
      </c>
      <c r="K151" s="31">
        <v>566</v>
      </c>
      <c r="L151" s="31">
        <v>541.25</v>
      </c>
      <c r="M151" s="31">
        <v>41.417279999999998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1681.85</v>
      </c>
      <c r="D152" s="40">
        <v>1673.45</v>
      </c>
      <c r="E152" s="40">
        <v>1660.9</v>
      </c>
      <c r="F152" s="40">
        <v>1639.95</v>
      </c>
      <c r="G152" s="40">
        <v>1627.4</v>
      </c>
      <c r="H152" s="40">
        <v>1694.4</v>
      </c>
      <c r="I152" s="40">
        <v>1706.9499999999998</v>
      </c>
      <c r="J152" s="40">
        <v>1727.9</v>
      </c>
      <c r="K152" s="31">
        <v>1686</v>
      </c>
      <c r="L152" s="31">
        <v>1652.5</v>
      </c>
      <c r="M152" s="31">
        <v>0.67945999999999995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74.650000000000006</v>
      </c>
      <c r="D153" s="40">
        <v>74.8</v>
      </c>
      <c r="E153" s="40">
        <v>74.199999999999989</v>
      </c>
      <c r="F153" s="40">
        <v>73.749999999999986</v>
      </c>
      <c r="G153" s="40">
        <v>73.149999999999977</v>
      </c>
      <c r="H153" s="40">
        <v>75.25</v>
      </c>
      <c r="I153" s="40">
        <v>75.849999999999994</v>
      </c>
      <c r="J153" s="40">
        <v>76.300000000000011</v>
      </c>
      <c r="K153" s="31">
        <v>75.400000000000006</v>
      </c>
      <c r="L153" s="31">
        <v>74.349999999999994</v>
      </c>
      <c r="M153" s="31">
        <v>11.92426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131.6</v>
      </c>
      <c r="D154" s="40">
        <v>131.30000000000001</v>
      </c>
      <c r="E154" s="40">
        <v>129.10000000000002</v>
      </c>
      <c r="F154" s="40">
        <v>126.60000000000002</v>
      </c>
      <c r="G154" s="40">
        <v>124.40000000000003</v>
      </c>
      <c r="H154" s="40">
        <v>133.80000000000001</v>
      </c>
      <c r="I154" s="40">
        <v>136</v>
      </c>
      <c r="J154" s="40">
        <v>138.5</v>
      </c>
      <c r="K154" s="31">
        <v>133.5</v>
      </c>
      <c r="L154" s="31">
        <v>128.80000000000001</v>
      </c>
      <c r="M154" s="31">
        <v>14.075419999999999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771.15</v>
      </c>
      <c r="D155" s="40">
        <v>759.38333333333333</v>
      </c>
      <c r="E155" s="40">
        <v>743.76666666666665</v>
      </c>
      <c r="F155" s="40">
        <v>716.38333333333333</v>
      </c>
      <c r="G155" s="40">
        <v>700.76666666666665</v>
      </c>
      <c r="H155" s="40">
        <v>786.76666666666665</v>
      </c>
      <c r="I155" s="40">
        <v>802.38333333333321</v>
      </c>
      <c r="J155" s="40">
        <v>829.76666666666665</v>
      </c>
      <c r="K155" s="31">
        <v>775</v>
      </c>
      <c r="L155" s="31">
        <v>732</v>
      </c>
      <c r="M155" s="31">
        <v>5.2365500000000003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1137.1500000000001</v>
      </c>
      <c r="D156" s="40">
        <v>1141.6166666666668</v>
      </c>
      <c r="E156" s="40">
        <v>1130.5333333333335</v>
      </c>
      <c r="F156" s="40">
        <v>1123.9166666666667</v>
      </c>
      <c r="G156" s="40">
        <v>1112.8333333333335</v>
      </c>
      <c r="H156" s="40">
        <v>1148.2333333333336</v>
      </c>
      <c r="I156" s="40">
        <v>1159.3166666666666</v>
      </c>
      <c r="J156" s="40">
        <v>1165.9333333333336</v>
      </c>
      <c r="K156" s="31">
        <v>1152.7</v>
      </c>
      <c r="L156" s="31">
        <v>1135</v>
      </c>
      <c r="M156" s="31">
        <v>6.0486599999999999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174.2</v>
      </c>
      <c r="D157" s="40">
        <v>175.33333333333334</v>
      </c>
      <c r="E157" s="40">
        <v>172.86666666666667</v>
      </c>
      <c r="F157" s="40">
        <v>171.53333333333333</v>
      </c>
      <c r="G157" s="40">
        <v>169.06666666666666</v>
      </c>
      <c r="H157" s="40">
        <v>176.66666666666669</v>
      </c>
      <c r="I157" s="40">
        <v>179.13333333333333</v>
      </c>
      <c r="J157" s="40">
        <v>180.4666666666667</v>
      </c>
      <c r="K157" s="31">
        <v>177.8</v>
      </c>
      <c r="L157" s="31">
        <v>174</v>
      </c>
      <c r="M157" s="31">
        <v>24.12829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360.7</v>
      </c>
      <c r="D158" s="40">
        <v>363.73333333333335</v>
      </c>
      <c r="E158" s="40">
        <v>355.4666666666667</v>
      </c>
      <c r="F158" s="40">
        <v>350.23333333333335</v>
      </c>
      <c r="G158" s="40">
        <v>341.9666666666667</v>
      </c>
      <c r="H158" s="40">
        <v>368.9666666666667</v>
      </c>
      <c r="I158" s="40">
        <v>377.23333333333335</v>
      </c>
      <c r="J158" s="40">
        <v>382.4666666666667</v>
      </c>
      <c r="K158" s="31">
        <v>372</v>
      </c>
      <c r="L158" s="31">
        <v>358.5</v>
      </c>
      <c r="M158" s="31">
        <v>1.71858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85.9</v>
      </c>
      <c r="D159" s="40">
        <v>85.766666666666666</v>
      </c>
      <c r="E159" s="40">
        <v>85.133333333333326</v>
      </c>
      <c r="F159" s="40">
        <v>84.36666666666666</v>
      </c>
      <c r="G159" s="40">
        <v>83.73333333333332</v>
      </c>
      <c r="H159" s="40">
        <v>86.533333333333331</v>
      </c>
      <c r="I159" s="40">
        <v>87.166666666666686</v>
      </c>
      <c r="J159" s="40">
        <v>87.933333333333337</v>
      </c>
      <c r="K159" s="31">
        <v>86.4</v>
      </c>
      <c r="L159" s="31">
        <v>85</v>
      </c>
      <c r="M159" s="31">
        <v>126.76353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2930.3</v>
      </c>
      <c r="D160" s="40">
        <v>2937.1166666666668</v>
      </c>
      <c r="E160" s="40">
        <v>2908.2333333333336</v>
      </c>
      <c r="F160" s="40">
        <v>2886.166666666667</v>
      </c>
      <c r="G160" s="40">
        <v>2857.2833333333338</v>
      </c>
      <c r="H160" s="40">
        <v>2959.1833333333334</v>
      </c>
      <c r="I160" s="40">
        <v>2988.0666666666666</v>
      </c>
      <c r="J160" s="40">
        <v>3010.1333333333332</v>
      </c>
      <c r="K160" s="31">
        <v>2966</v>
      </c>
      <c r="L160" s="31">
        <v>2915.05</v>
      </c>
      <c r="M160" s="31">
        <v>0.12422999999999999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522.79999999999995</v>
      </c>
      <c r="D161" s="40">
        <v>522.35</v>
      </c>
      <c r="E161" s="40">
        <v>515.70000000000005</v>
      </c>
      <c r="F161" s="40">
        <v>508.6</v>
      </c>
      <c r="G161" s="40">
        <v>501.95000000000005</v>
      </c>
      <c r="H161" s="40">
        <v>529.45000000000005</v>
      </c>
      <c r="I161" s="40">
        <v>536.09999999999991</v>
      </c>
      <c r="J161" s="40">
        <v>543.20000000000005</v>
      </c>
      <c r="K161" s="31">
        <v>529</v>
      </c>
      <c r="L161" s="31">
        <v>515.25</v>
      </c>
      <c r="M161" s="31">
        <v>1.31169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176.7</v>
      </c>
      <c r="D162" s="40">
        <v>177.76666666666665</v>
      </c>
      <c r="E162" s="40">
        <v>174.6333333333333</v>
      </c>
      <c r="F162" s="40">
        <v>172.56666666666663</v>
      </c>
      <c r="G162" s="40">
        <v>169.43333333333328</v>
      </c>
      <c r="H162" s="40">
        <v>179.83333333333331</v>
      </c>
      <c r="I162" s="40">
        <v>182.96666666666664</v>
      </c>
      <c r="J162" s="40">
        <v>185.03333333333333</v>
      </c>
      <c r="K162" s="31">
        <v>180.9</v>
      </c>
      <c r="L162" s="31">
        <v>175.7</v>
      </c>
      <c r="M162" s="31">
        <v>13.634779999999999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201.2</v>
      </c>
      <c r="D163" s="40">
        <v>203.13333333333333</v>
      </c>
      <c r="E163" s="40">
        <v>194.26666666666665</v>
      </c>
      <c r="F163" s="40">
        <v>187.33333333333331</v>
      </c>
      <c r="G163" s="40">
        <v>178.46666666666664</v>
      </c>
      <c r="H163" s="40">
        <v>210.06666666666666</v>
      </c>
      <c r="I163" s="40">
        <v>218.93333333333334</v>
      </c>
      <c r="J163" s="40">
        <v>225.86666666666667</v>
      </c>
      <c r="K163" s="31">
        <v>212</v>
      </c>
      <c r="L163" s="31">
        <v>196.2</v>
      </c>
      <c r="M163" s="31">
        <v>156.95715000000001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252.55</v>
      </c>
      <c r="D164" s="40">
        <v>251.41666666666666</v>
      </c>
      <c r="E164" s="40">
        <v>247.83333333333331</v>
      </c>
      <c r="F164" s="40">
        <v>243.11666666666665</v>
      </c>
      <c r="G164" s="40">
        <v>239.5333333333333</v>
      </c>
      <c r="H164" s="40">
        <v>256.13333333333333</v>
      </c>
      <c r="I164" s="40">
        <v>259.71666666666664</v>
      </c>
      <c r="J164" s="40">
        <v>264.43333333333334</v>
      </c>
      <c r="K164" s="31">
        <v>255</v>
      </c>
      <c r="L164" s="31">
        <v>246.7</v>
      </c>
      <c r="M164" s="31">
        <v>19.25994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8.0500000000000007</v>
      </c>
      <c r="D165" s="40">
        <v>8.0499999999999989</v>
      </c>
      <c r="E165" s="40">
        <v>7.8999999999999986</v>
      </c>
      <c r="F165" s="40">
        <v>7.75</v>
      </c>
      <c r="G165" s="40">
        <v>7.6</v>
      </c>
      <c r="H165" s="40">
        <v>8.1999999999999975</v>
      </c>
      <c r="I165" s="40">
        <v>8.35</v>
      </c>
      <c r="J165" s="40">
        <v>8.4999999999999964</v>
      </c>
      <c r="K165" s="31">
        <v>8.1999999999999993</v>
      </c>
      <c r="L165" s="31">
        <v>7.9</v>
      </c>
      <c r="M165" s="31">
        <v>54.719560000000001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60.45</v>
      </c>
      <c r="D166" s="40">
        <v>60.566666666666663</v>
      </c>
      <c r="E166" s="40">
        <v>59.133333333333326</v>
      </c>
      <c r="F166" s="40">
        <v>57.816666666666663</v>
      </c>
      <c r="G166" s="40">
        <v>56.383333333333326</v>
      </c>
      <c r="H166" s="40">
        <v>61.883333333333326</v>
      </c>
      <c r="I166" s="40">
        <v>63.316666666666663</v>
      </c>
      <c r="J166" s="40">
        <v>64.633333333333326</v>
      </c>
      <c r="K166" s="31">
        <v>62</v>
      </c>
      <c r="L166" s="31">
        <v>59.25</v>
      </c>
      <c r="M166" s="31">
        <v>15.96161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137.5</v>
      </c>
      <c r="D167" s="40">
        <v>138.01666666666668</v>
      </c>
      <c r="E167" s="40">
        <v>136.43333333333337</v>
      </c>
      <c r="F167" s="40">
        <v>135.36666666666667</v>
      </c>
      <c r="G167" s="40">
        <v>133.78333333333336</v>
      </c>
      <c r="H167" s="40">
        <v>139.08333333333337</v>
      </c>
      <c r="I167" s="40">
        <v>140.66666666666669</v>
      </c>
      <c r="J167" s="40">
        <v>141.73333333333338</v>
      </c>
      <c r="K167" s="31">
        <v>139.6</v>
      </c>
      <c r="L167" s="31">
        <v>136.94999999999999</v>
      </c>
      <c r="M167" s="31">
        <v>69.636740000000003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331.9</v>
      </c>
      <c r="D168" s="40">
        <v>333</v>
      </c>
      <c r="E168" s="40">
        <v>329</v>
      </c>
      <c r="F168" s="40">
        <v>326.10000000000002</v>
      </c>
      <c r="G168" s="40">
        <v>322.10000000000002</v>
      </c>
      <c r="H168" s="40">
        <v>335.9</v>
      </c>
      <c r="I168" s="40">
        <v>339.9</v>
      </c>
      <c r="J168" s="40">
        <v>342.79999999999995</v>
      </c>
      <c r="K168" s="31">
        <v>337</v>
      </c>
      <c r="L168" s="31">
        <v>330.1</v>
      </c>
      <c r="M168" s="31">
        <v>2.2644600000000001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4635.6499999999996</v>
      </c>
      <c r="D169" s="40">
        <v>4643.4000000000005</v>
      </c>
      <c r="E169" s="40">
        <v>4602.8000000000011</v>
      </c>
      <c r="F169" s="40">
        <v>4569.9500000000007</v>
      </c>
      <c r="G169" s="40">
        <v>4529.3500000000013</v>
      </c>
      <c r="H169" s="40">
        <v>4676.2500000000009</v>
      </c>
      <c r="I169" s="40">
        <v>4716.8500000000013</v>
      </c>
      <c r="J169" s="40">
        <v>4749.7000000000007</v>
      </c>
      <c r="K169" s="31">
        <v>4684</v>
      </c>
      <c r="L169" s="31">
        <v>4610.55</v>
      </c>
      <c r="M169" s="31">
        <v>0.17427000000000001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28.05</v>
      </c>
      <c r="D170" s="40">
        <v>27.966666666666669</v>
      </c>
      <c r="E170" s="40">
        <v>27.633333333333336</v>
      </c>
      <c r="F170" s="40">
        <v>27.216666666666669</v>
      </c>
      <c r="G170" s="40">
        <v>26.883333333333336</v>
      </c>
      <c r="H170" s="40">
        <v>28.383333333333336</v>
      </c>
      <c r="I170" s="40">
        <v>28.716666666666665</v>
      </c>
      <c r="J170" s="40">
        <v>29.133333333333336</v>
      </c>
      <c r="K170" s="31">
        <v>28.3</v>
      </c>
      <c r="L170" s="31">
        <v>27.55</v>
      </c>
      <c r="M170" s="31">
        <v>168.65237999999999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3101.75</v>
      </c>
      <c r="D171" s="40">
        <v>3071.1</v>
      </c>
      <c r="E171" s="40">
        <v>3033.2</v>
      </c>
      <c r="F171" s="40">
        <v>2964.65</v>
      </c>
      <c r="G171" s="40">
        <v>2926.75</v>
      </c>
      <c r="H171" s="40">
        <v>3139.6499999999996</v>
      </c>
      <c r="I171" s="40">
        <v>3177.55</v>
      </c>
      <c r="J171" s="40">
        <v>3246.0999999999995</v>
      </c>
      <c r="K171" s="31">
        <v>3109</v>
      </c>
      <c r="L171" s="31">
        <v>3002.55</v>
      </c>
      <c r="M171" s="31">
        <v>0.18415000000000001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199.8</v>
      </c>
      <c r="D172" s="40">
        <v>201.26666666666665</v>
      </c>
      <c r="E172" s="40">
        <v>197.7833333333333</v>
      </c>
      <c r="F172" s="40">
        <v>195.76666666666665</v>
      </c>
      <c r="G172" s="40">
        <v>192.2833333333333</v>
      </c>
      <c r="H172" s="40">
        <v>203.2833333333333</v>
      </c>
      <c r="I172" s="40">
        <v>206.76666666666665</v>
      </c>
      <c r="J172" s="40">
        <v>208.7833333333333</v>
      </c>
      <c r="K172" s="31">
        <v>204.75</v>
      </c>
      <c r="L172" s="31">
        <v>199.25</v>
      </c>
      <c r="M172" s="31">
        <v>2.1686100000000001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3456.4</v>
      </c>
      <c r="D173" s="40">
        <v>3475.8166666666671</v>
      </c>
      <c r="E173" s="40">
        <v>3408.9333333333343</v>
      </c>
      <c r="F173" s="40">
        <v>3361.4666666666672</v>
      </c>
      <c r="G173" s="40">
        <v>3294.5833333333344</v>
      </c>
      <c r="H173" s="40">
        <v>3523.2833333333342</v>
      </c>
      <c r="I173" s="40">
        <v>3590.1666666666665</v>
      </c>
      <c r="J173" s="40">
        <v>3637.6333333333341</v>
      </c>
      <c r="K173" s="31">
        <v>3542.7</v>
      </c>
      <c r="L173" s="31">
        <v>3428.35</v>
      </c>
      <c r="M173" s="31">
        <v>0.16830000000000001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179.1</v>
      </c>
      <c r="D174" s="40">
        <v>180.05000000000004</v>
      </c>
      <c r="E174" s="40">
        <v>177.10000000000008</v>
      </c>
      <c r="F174" s="40">
        <v>175.10000000000005</v>
      </c>
      <c r="G174" s="40">
        <v>172.15000000000009</v>
      </c>
      <c r="H174" s="40">
        <v>182.05000000000007</v>
      </c>
      <c r="I174" s="40">
        <v>185.00000000000006</v>
      </c>
      <c r="J174" s="40">
        <v>187.00000000000006</v>
      </c>
      <c r="K174" s="31">
        <v>183</v>
      </c>
      <c r="L174" s="31">
        <v>178.05</v>
      </c>
      <c r="M174" s="31">
        <v>5.0896999999999997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5933.95</v>
      </c>
      <c r="D175" s="40">
        <v>5967.0333333333328</v>
      </c>
      <c r="E175" s="40">
        <v>5846.9666666666653</v>
      </c>
      <c r="F175" s="40">
        <v>5759.9833333333327</v>
      </c>
      <c r="G175" s="40">
        <v>5639.9166666666652</v>
      </c>
      <c r="H175" s="40">
        <v>6054.0166666666655</v>
      </c>
      <c r="I175" s="40">
        <v>6174.083333333333</v>
      </c>
      <c r="J175" s="40">
        <v>6261.0666666666657</v>
      </c>
      <c r="K175" s="31">
        <v>6087.1</v>
      </c>
      <c r="L175" s="31">
        <v>5880.05</v>
      </c>
      <c r="M175" s="31">
        <v>4.5859999999999998E-2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3999.3</v>
      </c>
      <c r="D176" s="40">
        <v>3981.7666666666664</v>
      </c>
      <c r="E176" s="40">
        <v>3893.5333333333328</v>
      </c>
      <c r="F176" s="40">
        <v>3787.7666666666664</v>
      </c>
      <c r="G176" s="40">
        <v>3699.5333333333328</v>
      </c>
      <c r="H176" s="40">
        <v>4087.5333333333328</v>
      </c>
      <c r="I176" s="40">
        <v>4175.7666666666664</v>
      </c>
      <c r="J176" s="40">
        <v>4281.5333333333328</v>
      </c>
      <c r="K176" s="31">
        <v>4070</v>
      </c>
      <c r="L176" s="31">
        <v>3876</v>
      </c>
      <c r="M176" s="31">
        <v>1.80714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1627</v>
      </c>
      <c r="D177" s="40">
        <v>1626.45</v>
      </c>
      <c r="E177" s="40">
        <v>1602.9</v>
      </c>
      <c r="F177" s="40">
        <v>1578.8</v>
      </c>
      <c r="G177" s="40">
        <v>1555.25</v>
      </c>
      <c r="H177" s="40">
        <v>1650.5500000000002</v>
      </c>
      <c r="I177" s="40">
        <v>1674.1</v>
      </c>
      <c r="J177" s="40">
        <v>1698.2000000000003</v>
      </c>
      <c r="K177" s="31">
        <v>1650</v>
      </c>
      <c r="L177" s="31">
        <v>1602.35</v>
      </c>
      <c r="M177" s="31">
        <v>0.28517999999999999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591.6</v>
      </c>
      <c r="D178" s="40">
        <v>590.58333333333337</v>
      </c>
      <c r="E178" s="40">
        <v>586.06666666666672</v>
      </c>
      <c r="F178" s="40">
        <v>580.5333333333333</v>
      </c>
      <c r="G178" s="40">
        <v>576.01666666666665</v>
      </c>
      <c r="H178" s="40">
        <v>596.11666666666679</v>
      </c>
      <c r="I178" s="40">
        <v>600.63333333333344</v>
      </c>
      <c r="J178" s="40">
        <v>606.16666666666686</v>
      </c>
      <c r="K178" s="31">
        <v>595.1</v>
      </c>
      <c r="L178" s="31">
        <v>585.04999999999995</v>
      </c>
      <c r="M178" s="31">
        <v>22.452190000000002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1043</v>
      </c>
      <c r="D179" s="40">
        <v>1044.2666666666667</v>
      </c>
      <c r="E179" s="40">
        <v>1034.7833333333333</v>
      </c>
      <c r="F179" s="40">
        <v>1026.5666666666666</v>
      </c>
      <c r="G179" s="40">
        <v>1017.0833333333333</v>
      </c>
      <c r="H179" s="40">
        <v>1052.4833333333333</v>
      </c>
      <c r="I179" s="40">
        <v>1061.9666666666665</v>
      </c>
      <c r="J179" s="40">
        <v>1070.1833333333334</v>
      </c>
      <c r="K179" s="31">
        <v>1053.75</v>
      </c>
      <c r="L179" s="31">
        <v>1036.05</v>
      </c>
      <c r="M179" s="31">
        <v>0.26041999999999998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658.6</v>
      </c>
      <c r="D180" s="40">
        <v>659.01666666666677</v>
      </c>
      <c r="E180" s="40">
        <v>653.83333333333348</v>
      </c>
      <c r="F180" s="40">
        <v>649.06666666666672</v>
      </c>
      <c r="G180" s="40">
        <v>643.88333333333344</v>
      </c>
      <c r="H180" s="40">
        <v>663.78333333333353</v>
      </c>
      <c r="I180" s="40">
        <v>668.9666666666667</v>
      </c>
      <c r="J180" s="40">
        <v>673.73333333333358</v>
      </c>
      <c r="K180" s="31">
        <v>664.2</v>
      </c>
      <c r="L180" s="31">
        <v>654.25</v>
      </c>
      <c r="M180" s="31">
        <v>2.03918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986.85</v>
      </c>
      <c r="D181" s="40">
        <v>992.26666666666677</v>
      </c>
      <c r="E181" s="40">
        <v>976.68333333333351</v>
      </c>
      <c r="F181" s="40">
        <v>966.51666666666677</v>
      </c>
      <c r="G181" s="40">
        <v>950.93333333333351</v>
      </c>
      <c r="H181" s="40">
        <v>1002.4333333333335</v>
      </c>
      <c r="I181" s="40">
        <v>1018.0166666666668</v>
      </c>
      <c r="J181" s="40">
        <v>1028.1833333333334</v>
      </c>
      <c r="K181" s="31">
        <v>1007.85</v>
      </c>
      <c r="L181" s="31">
        <v>982.1</v>
      </c>
      <c r="M181" s="31">
        <v>5.1930300000000003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542.95000000000005</v>
      </c>
      <c r="D182" s="40">
        <v>543.98333333333335</v>
      </c>
      <c r="E182" s="40">
        <v>537.9666666666667</v>
      </c>
      <c r="F182" s="40">
        <v>532.98333333333335</v>
      </c>
      <c r="G182" s="40">
        <v>526.9666666666667</v>
      </c>
      <c r="H182" s="40">
        <v>548.9666666666667</v>
      </c>
      <c r="I182" s="40">
        <v>554.98333333333335</v>
      </c>
      <c r="J182" s="40">
        <v>559.9666666666667</v>
      </c>
      <c r="K182" s="31">
        <v>550</v>
      </c>
      <c r="L182" s="31">
        <v>539</v>
      </c>
      <c r="M182" s="31">
        <v>0.84641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1564.05</v>
      </c>
      <c r="D183" s="40">
        <v>1560.0166666666667</v>
      </c>
      <c r="E183" s="40">
        <v>1542.0333333333333</v>
      </c>
      <c r="F183" s="40">
        <v>1520.0166666666667</v>
      </c>
      <c r="G183" s="40">
        <v>1502.0333333333333</v>
      </c>
      <c r="H183" s="40">
        <v>1582.0333333333333</v>
      </c>
      <c r="I183" s="40">
        <v>1600.0166666666664</v>
      </c>
      <c r="J183" s="40">
        <v>1622.0333333333333</v>
      </c>
      <c r="K183" s="31">
        <v>1578</v>
      </c>
      <c r="L183" s="31">
        <v>1538</v>
      </c>
      <c r="M183" s="31">
        <v>6.2212199999999998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371.2</v>
      </c>
      <c r="D184" s="40">
        <v>372.29999999999995</v>
      </c>
      <c r="E184" s="40">
        <v>368.19999999999993</v>
      </c>
      <c r="F184" s="40">
        <v>365.2</v>
      </c>
      <c r="G184" s="40">
        <v>361.09999999999997</v>
      </c>
      <c r="H184" s="40">
        <v>375.2999999999999</v>
      </c>
      <c r="I184" s="40">
        <v>379.39999999999992</v>
      </c>
      <c r="J184" s="40">
        <v>382.39999999999986</v>
      </c>
      <c r="K184" s="31">
        <v>376.4</v>
      </c>
      <c r="L184" s="31">
        <v>369.3</v>
      </c>
      <c r="M184" s="31">
        <v>25.480640000000001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691.25</v>
      </c>
      <c r="D185" s="40">
        <v>690.06666666666661</v>
      </c>
      <c r="E185" s="40">
        <v>674.18333333333317</v>
      </c>
      <c r="F185" s="40">
        <v>657.11666666666656</v>
      </c>
      <c r="G185" s="40">
        <v>641.23333333333312</v>
      </c>
      <c r="H185" s="40">
        <v>707.13333333333321</v>
      </c>
      <c r="I185" s="40">
        <v>723.01666666666665</v>
      </c>
      <c r="J185" s="40">
        <v>740.08333333333326</v>
      </c>
      <c r="K185" s="31">
        <v>705.95</v>
      </c>
      <c r="L185" s="31">
        <v>673</v>
      </c>
      <c r="M185" s="31">
        <v>11.35772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1544.6</v>
      </c>
      <c r="D186" s="40">
        <v>1541.7333333333333</v>
      </c>
      <c r="E186" s="40">
        <v>1525.8666666666668</v>
      </c>
      <c r="F186" s="40">
        <v>1507.1333333333334</v>
      </c>
      <c r="G186" s="40">
        <v>1491.2666666666669</v>
      </c>
      <c r="H186" s="40">
        <v>1560.4666666666667</v>
      </c>
      <c r="I186" s="40">
        <v>1576.333333333333</v>
      </c>
      <c r="J186" s="40">
        <v>1595.0666666666666</v>
      </c>
      <c r="K186" s="31">
        <v>1557.6</v>
      </c>
      <c r="L186" s="31">
        <v>1523</v>
      </c>
      <c r="M186" s="31">
        <v>12.18918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342.95</v>
      </c>
      <c r="D187" s="40">
        <v>351.23333333333335</v>
      </c>
      <c r="E187" s="40">
        <v>326.76666666666671</v>
      </c>
      <c r="F187" s="40">
        <v>310.58333333333337</v>
      </c>
      <c r="G187" s="40">
        <v>286.11666666666673</v>
      </c>
      <c r="H187" s="40">
        <v>367.41666666666669</v>
      </c>
      <c r="I187" s="40">
        <v>391.88333333333338</v>
      </c>
      <c r="J187" s="40">
        <v>408.06666666666666</v>
      </c>
      <c r="K187" s="31">
        <v>375.7</v>
      </c>
      <c r="L187" s="31">
        <v>335.05</v>
      </c>
      <c r="M187" s="31">
        <v>17.133510000000001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163.15</v>
      </c>
      <c r="D188" s="40">
        <v>163.96666666666667</v>
      </c>
      <c r="E188" s="40">
        <v>161.33333333333334</v>
      </c>
      <c r="F188" s="40">
        <v>159.51666666666668</v>
      </c>
      <c r="G188" s="40">
        <v>156.88333333333335</v>
      </c>
      <c r="H188" s="40">
        <v>165.78333333333333</v>
      </c>
      <c r="I188" s="40">
        <v>168.41666666666666</v>
      </c>
      <c r="J188" s="40">
        <v>170.23333333333332</v>
      </c>
      <c r="K188" s="31">
        <v>166.6</v>
      </c>
      <c r="L188" s="31">
        <v>162.15</v>
      </c>
      <c r="M188" s="31">
        <v>11.95848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1275.7</v>
      </c>
      <c r="D189" s="40">
        <v>1285.2333333333333</v>
      </c>
      <c r="E189" s="40">
        <v>1255.4666666666667</v>
      </c>
      <c r="F189" s="40">
        <v>1235.2333333333333</v>
      </c>
      <c r="G189" s="40">
        <v>1205.4666666666667</v>
      </c>
      <c r="H189" s="40">
        <v>1305.4666666666667</v>
      </c>
      <c r="I189" s="40">
        <v>1335.2333333333336</v>
      </c>
      <c r="J189" s="40">
        <v>1355.4666666666667</v>
      </c>
      <c r="K189" s="31">
        <v>1315</v>
      </c>
      <c r="L189" s="31">
        <v>1265</v>
      </c>
      <c r="M189" s="31">
        <v>0.52063999999999999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483.75</v>
      </c>
      <c r="D190" s="40">
        <v>479.55</v>
      </c>
      <c r="E190" s="40">
        <v>471.15000000000003</v>
      </c>
      <c r="F190" s="40">
        <v>458.55</v>
      </c>
      <c r="G190" s="40">
        <v>450.15000000000003</v>
      </c>
      <c r="H190" s="40">
        <v>492.15000000000003</v>
      </c>
      <c r="I190" s="40">
        <v>500.55</v>
      </c>
      <c r="J190" s="40">
        <v>513.15000000000009</v>
      </c>
      <c r="K190" s="31">
        <v>487.95</v>
      </c>
      <c r="L190" s="31">
        <v>466.95</v>
      </c>
      <c r="M190" s="31">
        <v>6.7151199999999998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191.55</v>
      </c>
      <c r="D191" s="40">
        <v>190.33333333333334</v>
      </c>
      <c r="E191" s="40">
        <v>186.2166666666667</v>
      </c>
      <c r="F191" s="40">
        <v>180.88333333333335</v>
      </c>
      <c r="G191" s="40">
        <v>176.76666666666671</v>
      </c>
      <c r="H191" s="40">
        <v>195.66666666666669</v>
      </c>
      <c r="I191" s="40">
        <v>199.7833333333333</v>
      </c>
      <c r="J191" s="40">
        <v>205.11666666666667</v>
      </c>
      <c r="K191" s="31">
        <v>194.45</v>
      </c>
      <c r="L191" s="31">
        <v>185</v>
      </c>
      <c r="M191" s="31">
        <v>12.2668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1732.7</v>
      </c>
      <c r="D192" s="40">
        <v>1716.0666666666666</v>
      </c>
      <c r="E192" s="40">
        <v>1682.3833333333332</v>
      </c>
      <c r="F192" s="40">
        <v>1632.0666666666666</v>
      </c>
      <c r="G192" s="40">
        <v>1598.3833333333332</v>
      </c>
      <c r="H192" s="40">
        <v>1766.3833333333332</v>
      </c>
      <c r="I192" s="40">
        <v>1800.0666666666666</v>
      </c>
      <c r="J192" s="40">
        <v>1850.3833333333332</v>
      </c>
      <c r="K192" s="31">
        <v>1749.75</v>
      </c>
      <c r="L192" s="31">
        <v>1665.75</v>
      </c>
      <c r="M192" s="31">
        <v>1.0183800000000001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706.1</v>
      </c>
      <c r="D193" s="40">
        <v>708.43333333333339</v>
      </c>
      <c r="E193" s="40">
        <v>700.06666666666683</v>
      </c>
      <c r="F193" s="40">
        <v>694.03333333333342</v>
      </c>
      <c r="G193" s="40">
        <v>685.66666666666686</v>
      </c>
      <c r="H193" s="40">
        <v>714.46666666666681</v>
      </c>
      <c r="I193" s="40">
        <v>722.83333333333337</v>
      </c>
      <c r="J193" s="40">
        <v>728.86666666666679</v>
      </c>
      <c r="K193" s="31">
        <v>716.8</v>
      </c>
      <c r="L193" s="31">
        <v>702.4</v>
      </c>
      <c r="M193" s="31">
        <v>7.1946199999999996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380.2</v>
      </c>
      <c r="D194" s="40">
        <v>381.9666666666667</v>
      </c>
      <c r="E194" s="40">
        <v>376.48333333333341</v>
      </c>
      <c r="F194" s="40">
        <v>372.76666666666671</v>
      </c>
      <c r="G194" s="40">
        <v>367.28333333333342</v>
      </c>
      <c r="H194" s="40">
        <v>385.68333333333339</v>
      </c>
      <c r="I194" s="40">
        <v>391.16666666666674</v>
      </c>
      <c r="J194" s="40">
        <v>394.88333333333338</v>
      </c>
      <c r="K194" s="31">
        <v>387.45</v>
      </c>
      <c r="L194" s="31">
        <v>378.25</v>
      </c>
      <c r="M194" s="31">
        <v>4.1325000000000003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109.8</v>
      </c>
      <c r="D195" s="40">
        <v>109.13333333333333</v>
      </c>
      <c r="E195" s="40">
        <v>105.91666666666666</v>
      </c>
      <c r="F195" s="40">
        <v>102.03333333333333</v>
      </c>
      <c r="G195" s="40">
        <v>98.816666666666663</v>
      </c>
      <c r="H195" s="40">
        <v>113.01666666666665</v>
      </c>
      <c r="I195" s="40">
        <v>116.23333333333332</v>
      </c>
      <c r="J195" s="40">
        <v>120.11666666666665</v>
      </c>
      <c r="K195" s="31">
        <v>112.35</v>
      </c>
      <c r="L195" s="31">
        <v>105.25</v>
      </c>
      <c r="M195" s="31">
        <v>21.239280000000001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118.3</v>
      </c>
      <c r="D196" s="40">
        <v>118</v>
      </c>
      <c r="E196" s="40">
        <v>117.2</v>
      </c>
      <c r="F196" s="40">
        <v>116.10000000000001</v>
      </c>
      <c r="G196" s="40">
        <v>115.30000000000001</v>
      </c>
      <c r="H196" s="40">
        <v>119.1</v>
      </c>
      <c r="I196" s="40">
        <v>119.9</v>
      </c>
      <c r="J196" s="40">
        <v>120.99999999999999</v>
      </c>
      <c r="K196" s="31">
        <v>118.8</v>
      </c>
      <c r="L196" s="31">
        <v>116.9</v>
      </c>
      <c r="M196" s="31">
        <v>11.37262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354.15</v>
      </c>
      <c r="D197" s="40">
        <v>350.01666666666665</v>
      </c>
      <c r="E197" s="40">
        <v>342.0333333333333</v>
      </c>
      <c r="F197" s="40">
        <v>329.91666666666663</v>
      </c>
      <c r="G197" s="40">
        <v>321.93333333333328</v>
      </c>
      <c r="H197" s="40">
        <v>362.13333333333333</v>
      </c>
      <c r="I197" s="40">
        <v>370.11666666666667</v>
      </c>
      <c r="J197" s="40">
        <v>382.23333333333335</v>
      </c>
      <c r="K197" s="31">
        <v>358</v>
      </c>
      <c r="L197" s="31">
        <v>337.9</v>
      </c>
      <c r="M197" s="31">
        <v>10.50482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648.79999999999995</v>
      </c>
      <c r="D198" s="40">
        <v>646.05000000000007</v>
      </c>
      <c r="E198" s="40">
        <v>642.10000000000014</v>
      </c>
      <c r="F198" s="40">
        <v>635.40000000000009</v>
      </c>
      <c r="G198" s="40">
        <v>631.45000000000016</v>
      </c>
      <c r="H198" s="40">
        <v>652.75000000000011</v>
      </c>
      <c r="I198" s="40">
        <v>656.70000000000016</v>
      </c>
      <c r="J198" s="40">
        <v>663.40000000000009</v>
      </c>
      <c r="K198" s="31">
        <v>650</v>
      </c>
      <c r="L198" s="31">
        <v>639.35</v>
      </c>
      <c r="M198" s="31">
        <v>0.36653000000000002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2231.1999999999998</v>
      </c>
      <c r="D199" s="40">
        <v>2247.75</v>
      </c>
      <c r="E199" s="40">
        <v>2201.5</v>
      </c>
      <c r="F199" s="40">
        <v>2171.8000000000002</v>
      </c>
      <c r="G199" s="40">
        <v>2125.5500000000002</v>
      </c>
      <c r="H199" s="40">
        <v>2277.4499999999998</v>
      </c>
      <c r="I199" s="40">
        <v>2323.6999999999998</v>
      </c>
      <c r="J199" s="40">
        <v>2353.3999999999996</v>
      </c>
      <c r="K199" s="31">
        <v>2294</v>
      </c>
      <c r="L199" s="31">
        <v>2218.0500000000002</v>
      </c>
      <c r="M199" s="31">
        <v>2.5321899999999999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1007.6</v>
      </c>
      <c r="D200" s="40">
        <v>1000.7166666666666</v>
      </c>
      <c r="E200" s="40">
        <v>992.43333333333317</v>
      </c>
      <c r="F200" s="40">
        <v>977.26666666666654</v>
      </c>
      <c r="G200" s="40">
        <v>968.98333333333312</v>
      </c>
      <c r="H200" s="40">
        <v>1015.8833333333332</v>
      </c>
      <c r="I200" s="40">
        <v>1024.1666666666667</v>
      </c>
      <c r="J200" s="40">
        <v>1039.3333333333333</v>
      </c>
      <c r="K200" s="31">
        <v>1009</v>
      </c>
      <c r="L200" s="31">
        <v>985.55</v>
      </c>
      <c r="M200" s="31">
        <v>47.321010000000001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2826.65</v>
      </c>
      <c r="D201" s="40">
        <v>2830.5500000000006</v>
      </c>
      <c r="E201" s="40">
        <v>2806.1500000000015</v>
      </c>
      <c r="F201" s="40">
        <v>2785.650000000001</v>
      </c>
      <c r="G201" s="40">
        <v>2761.2500000000018</v>
      </c>
      <c r="H201" s="40">
        <v>2851.0500000000011</v>
      </c>
      <c r="I201" s="40">
        <v>2875.45</v>
      </c>
      <c r="J201" s="40">
        <v>2895.9500000000007</v>
      </c>
      <c r="K201" s="31">
        <v>2854.95</v>
      </c>
      <c r="L201" s="31">
        <v>2810.05</v>
      </c>
      <c r="M201" s="31">
        <v>1.6189499999999999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1418.25</v>
      </c>
      <c r="D202" s="40">
        <v>1420.5</v>
      </c>
      <c r="E202" s="40">
        <v>1411.05</v>
      </c>
      <c r="F202" s="40">
        <v>1403.85</v>
      </c>
      <c r="G202" s="40">
        <v>1394.3999999999999</v>
      </c>
      <c r="H202" s="40">
        <v>1427.7</v>
      </c>
      <c r="I202" s="40">
        <v>1437.1499999999999</v>
      </c>
      <c r="J202" s="40">
        <v>1444.3500000000001</v>
      </c>
      <c r="K202" s="31">
        <v>1429.95</v>
      </c>
      <c r="L202" s="31">
        <v>1413.3</v>
      </c>
      <c r="M202" s="31">
        <v>68.511150000000001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662.65</v>
      </c>
      <c r="D203" s="40">
        <v>664.5333333333333</v>
      </c>
      <c r="E203" s="40">
        <v>659.11666666666656</v>
      </c>
      <c r="F203" s="40">
        <v>655.58333333333326</v>
      </c>
      <c r="G203" s="40">
        <v>650.16666666666652</v>
      </c>
      <c r="H203" s="40">
        <v>668.06666666666661</v>
      </c>
      <c r="I203" s="40">
        <v>673.48333333333335</v>
      </c>
      <c r="J203" s="40">
        <v>677.01666666666665</v>
      </c>
      <c r="K203" s="31">
        <v>669.95</v>
      </c>
      <c r="L203" s="31">
        <v>661</v>
      </c>
      <c r="M203" s="31">
        <v>19.810089999999999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71.75</v>
      </c>
      <c r="D204" s="40">
        <v>70.61666666666666</v>
      </c>
      <c r="E204" s="40">
        <v>69.48333333333332</v>
      </c>
      <c r="F204" s="40">
        <v>67.216666666666654</v>
      </c>
      <c r="G204" s="40">
        <v>66.083333333333314</v>
      </c>
      <c r="H204" s="40">
        <v>72.883333333333326</v>
      </c>
      <c r="I204" s="40">
        <v>74.01666666666668</v>
      </c>
      <c r="J204" s="40">
        <v>76.283333333333331</v>
      </c>
      <c r="K204" s="31">
        <v>71.75</v>
      </c>
      <c r="L204" s="31">
        <v>68.349999999999994</v>
      </c>
      <c r="M204" s="31">
        <v>48.68533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1345.5</v>
      </c>
      <c r="D205" s="40">
        <v>1338.8333333333333</v>
      </c>
      <c r="E205" s="40">
        <v>1291.6666666666665</v>
      </c>
      <c r="F205" s="40">
        <v>1237.8333333333333</v>
      </c>
      <c r="G205" s="40">
        <v>1190.6666666666665</v>
      </c>
      <c r="H205" s="40">
        <v>1392.6666666666665</v>
      </c>
      <c r="I205" s="40">
        <v>1439.833333333333</v>
      </c>
      <c r="J205" s="40">
        <v>1493.6666666666665</v>
      </c>
      <c r="K205" s="31">
        <v>1386</v>
      </c>
      <c r="L205" s="31">
        <v>1285</v>
      </c>
      <c r="M205" s="31">
        <v>22.78914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931.3</v>
      </c>
      <c r="D206" s="40">
        <v>933.34999999999991</v>
      </c>
      <c r="E206" s="40">
        <v>927.04999999999984</v>
      </c>
      <c r="F206" s="40">
        <v>922.8</v>
      </c>
      <c r="G206" s="40">
        <v>916.49999999999989</v>
      </c>
      <c r="H206" s="40">
        <v>937.5999999999998</v>
      </c>
      <c r="I206" s="40">
        <v>943.9</v>
      </c>
      <c r="J206" s="40">
        <v>948.14999999999975</v>
      </c>
      <c r="K206" s="31">
        <v>939.65</v>
      </c>
      <c r="L206" s="31">
        <v>929.1</v>
      </c>
      <c r="M206" s="31">
        <v>0.13383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1178.75</v>
      </c>
      <c r="D207" s="40">
        <v>1173.8999999999999</v>
      </c>
      <c r="E207" s="40">
        <v>1162.8999999999996</v>
      </c>
      <c r="F207" s="40">
        <v>1147.0499999999997</v>
      </c>
      <c r="G207" s="40">
        <v>1136.0499999999995</v>
      </c>
      <c r="H207" s="40">
        <v>1189.7499999999998</v>
      </c>
      <c r="I207" s="40">
        <v>1200.7500000000002</v>
      </c>
      <c r="J207" s="40">
        <v>1216.5999999999999</v>
      </c>
      <c r="K207" s="31">
        <v>1184.9000000000001</v>
      </c>
      <c r="L207" s="31">
        <v>1158.05</v>
      </c>
      <c r="M207" s="31">
        <v>13.02792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260.25</v>
      </c>
      <c r="D208" s="40">
        <v>258.51666666666665</v>
      </c>
      <c r="E208" s="40">
        <v>256.13333333333333</v>
      </c>
      <c r="F208" s="40">
        <v>252.01666666666668</v>
      </c>
      <c r="G208" s="40">
        <v>249.63333333333335</v>
      </c>
      <c r="H208" s="40">
        <v>262.63333333333333</v>
      </c>
      <c r="I208" s="40">
        <v>265.01666666666665</v>
      </c>
      <c r="J208" s="40">
        <v>269.13333333333327</v>
      </c>
      <c r="K208" s="31">
        <v>260.89999999999998</v>
      </c>
      <c r="L208" s="31">
        <v>254.4</v>
      </c>
      <c r="M208" s="31">
        <v>2.3882300000000001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144.6</v>
      </c>
      <c r="D209" s="40">
        <v>144.58333333333334</v>
      </c>
      <c r="E209" s="40">
        <v>142.26666666666668</v>
      </c>
      <c r="F209" s="40">
        <v>139.93333333333334</v>
      </c>
      <c r="G209" s="40">
        <v>137.61666666666667</v>
      </c>
      <c r="H209" s="40">
        <v>146.91666666666669</v>
      </c>
      <c r="I209" s="40">
        <v>149.23333333333335</v>
      </c>
      <c r="J209" s="40">
        <v>151.56666666666669</v>
      </c>
      <c r="K209" s="31">
        <v>146.9</v>
      </c>
      <c r="L209" s="31">
        <v>142.25</v>
      </c>
      <c r="M209" s="31">
        <v>9.9558900000000001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2745.7</v>
      </c>
      <c r="D210" s="40">
        <v>2756.8333333333335</v>
      </c>
      <c r="E210" s="40">
        <v>2728.8666666666668</v>
      </c>
      <c r="F210" s="40">
        <v>2712.0333333333333</v>
      </c>
      <c r="G210" s="40">
        <v>2684.0666666666666</v>
      </c>
      <c r="H210" s="40">
        <v>2773.666666666667</v>
      </c>
      <c r="I210" s="40">
        <v>2801.6333333333332</v>
      </c>
      <c r="J210" s="40">
        <v>2818.4666666666672</v>
      </c>
      <c r="K210" s="31">
        <v>2784.8</v>
      </c>
      <c r="L210" s="31">
        <v>2740</v>
      </c>
      <c r="M210" s="31">
        <v>6.1144800000000004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52.05</v>
      </c>
      <c r="D211" s="40">
        <v>52.199999999999996</v>
      </c>
      <c r="E211" s="40">
        <v>51.599999999999994</v>
      </c>
      <c r="F211" s="40">
        <v>51.15</v>
      </c>
      <c r="G211" s="40">
        <v>50.55</v>
      </c>
      <c r="H211" s="40">
        <v>52.649999999999991</v>
      </c>
      <c r="I211" s="40">
        <v>53.25</v>
      </c>
      <c r="J211" s="40">
        <v>53.699999999999989</v>
      </c>
      <c r="K211" s="31">
        <v>52.8</v>
      </c>
      <c r="L211" s="31">
        <v>51.75</v>
      </c>
      <c r="M211" s="31">
        <v>60.119770000000003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458.1</v>
      </c>
      <c r="D212" s="40">
        <v>449.63333333333338</v>
      </c>
      <c r="E212" s="40">
        <v>425.26666666666677</v>
      </c>
      <c r="F212" s="40">
        <v>392.43333333333339</v>
      </c>
      <c r="G212" s="40">
        <v>368.06666666666678</v>
      </c>
      <c r="H212" s="40">
        <v>482.46666666666675</v>
      </c>
      <c r="I212" s="40">
        <v>506.83333333333343</v>
      </c>
      <c r="J212" s="40">
        <v>539.66666666666674</v>
      </c>
      <c r="K212" s="31">
        <v>474</v>
      </c>
      <c r="L212" s="31">
        <v>416.8</v>
      </c>
      <c r="M212" s="31">
        <v>614.14603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1099.9000000000001</v>
      </c>
      <c r="D213" s="40">
        <v>1104.8333333333333</v>
      </c>
      <c r="E213" s="40">
        <v>1090.0666666666666</v>
      </c>
      <c r="F213" s="40">
        <v>1080.2333333333333</v>
      </c>
      <c r="G213" s="40">
        <v>1065.4666666666667</v>
      </c>
      <c r="H213" s="40">
        <v>1114.6666666666665</v>
      </c>
      <c r="I213" s="40">
        <v>1129.4333333333334</v>
      </c>
      <c r="J213" s="40">
        <v>1139.2666666666664</v>
      </c>
      <c r="K213" s="31">
        <v>1119.5999999999999</v>
      </c>
      <c r="L213" s="31">
        <v>1095</v>
      </c>
      <c r="M213" s="31">
        <v>2.5625399999999998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152.44999999999999</v>
      </c>
      <c r="D214" s="40">
        <v>152.69999999999999</v>
      </c>
      <c r="E214" s="40">
        <v>148.54999999999998</v>
      </c>
      <c r="F214" s="40">
        <v>144.65</v>
      </c>
      <c r="G214" s="40">
        <v>140.5</v>
      </c>
      <c r="H214" s="40">
        <v>156.59999999999997</v>
      </c>
      <c r="I214" s="40">
        <v>160.74999999999994</v>
      </c>
      <c r="J214" s="40">
        <v>164.64999999999995</v>
      </c>
      <c r="K214" s="31">
        <v>156.85</v>
      </c>
      <c r="L214" s="31">
        <v>148.80000000000001</v>
      </c>
      <c r="M214" s="31">
        <v>90.91037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263.60000000000002</v>
      </c>
      <c r="D215" s="40">
        <v>264.61666666666667</v>
      </c>
      <c r="E215" s="40">
        <v>260.23333333333335</v>
      </c>
      <c r="F215" s="40">
        <v>256.86666666666667</v>
      </c>
      <c r="G215" s="40">
        <v>252.48333333333335</v>
      </c>
      <c r="H215" s="40">
        <v>267.98333333333335</v>
      </c>
      <c r="I215" s="40">
        <v>272.36666666666667</v>
      </c>
      <c r="J215" s="40">
        <v>275.73333333333335</v>
      </c>
      <c r="K215" s="31">
        <v>269</v>
      </c>
      <c r="L215" s="31">
        <v>261.25</v>
      </c>
      <c r="M215" s="31">
        <v>64.569429999999997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2334.75</v>
      </c>
      <c r="D216" s="40">
        <v>2345.3833333333332</v>
      </c>
      <c r="E216" s="40">
        <v>2319.3666666666663</v>
      </c>
      <c r="F216" s="40">
        <v>2303.9833333333331</v>
      </c>
      <c r="G216" s="40">
        <v>2277.9666666666662</v>
      </c>
      <c r="H216" s="40">
        <v>2360.7666666666664</v>
      </c>
      <c r="I216" s="40">
        <v>2386.7833333333328</v>
      </c>
      <c r="J216" s="40">
        <v>2402.1666666666665</v>
      </c>
      <c r="K216" s="31">
        <v>2371.4</v>
      </c>
      <c r="L216" s="31">
        <v>2330</v>
      </c>
      <c r="M216" s="31">
        <v>10.12663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323.55</v>
      </c>
      <c r="D217" s="40">
        <v>322.03333333333336</v>
      </c>
      <c r="E217" s="40">
        <v>318.51666666666671</v>
      </c>
      <c r="F217" s="40">
        <v>313.48333333333335</v>
      </c>
      <c r="G217" s="40">
        <v>309.9666666666667</v>
      </c>
      <c r="H217" s="40">
        <v>327.06666666666672</v>
      </c>
      <c r="I217" s="40">
        <v>330.58333333333337</v>
      </c>
      <c r="J217" s="40">
        <v>335.61666666666673</v>
      </c>
      <c r="K217" s="31">
        <v>325.55</v>
      </c>
      <c r="L217" s="31">
        <v>317</v>
      </c>
      <c r="M217" s="31">
        <v>17.538319999999999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43018</v>
      </c>
      <c r="D218" s="40">
        <v>43033.683333333334</v>
      </c>
      <c r="E218" s="40">
        <v>42767.366666666669</v>
      </c>
      <c r="F218" s="40">
        <v>42516.733333333337</v>
      </c>
      <c r="G218" s="40">
        <v>42250.416666666672</v>
      </c>
      <c r="H218" s="40">
        <v>43284.316666666666</v>
      </c>
      <c r="I218" s="40">
        <v>43550.633333333331</v>
      </c>
      <c r="J218" s="40">
        <v>43801.266666666663</v>
      </c>
      <c r="K218" s="31">
        <v>43300</v>
      </c>
      <c r="L218" s="31">
        <v>42783.05</v>
      </c>
      <c r="M218" s="31">
        <v>1.6729999999999998E-2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45.4</v>
      </c>
      <c r="D219" s="40">
        <v>45.333333333333336</v>
      </c>
      <c r="E219" s="40">
        <v>45.166666666666671</v>
      </c>
      <c r="F219" s="40">
        <v>44.933333333333337</v>
      </c>
      <c r="G219" s="40">
        <v>44.766666666666673</v>
      </c>
      <c r="H219" s="40">
        <v>45.56666666666667</v>
      </c>
      <c r="I219" s="40">
        <v>45.733333333333341</v>
      </c>
      <c r="J219" s="40">
        <v>45.966666666666669</v>
      </c>
      <c r="K219" s="31">
        <v>45.5</v>
      </c>
      <c r="L219" s="31">
        <v>45.1</v>
      </c>
      <c r="M219" s="31">
        <v>47.586019999999998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2414.8000000000002</v>
      </c>
      <c r="D220" s="40">
        <v>2417.8500000000004</v>
      </c>
      <c r="E220" s="40">
        <v>2402.0500000000006</v>
      </c>
      <c r="F220" s="40">
        <v>2389.3000000000002</v>
      </c>
      <c r="G220" s="40">
        <v>2373.5000000000005</v>
      </c>
      <c r="H220" s="40">
        <v>2430.6000000000008</v>
      </c>
      <c r="I220" s="40">
        <v>2446.4</v>
      </c>
      <c r="J220" s="40">
        <v>2459.150000000001</v>
      </c>
      <c r="K220" s="31">
        <v>2433.65</v>
      </c>
      <c r="L220" s="31">
        <v>2405.1</v>
      </c>
      <c r="M220" s="31">
        <v>32.886760000000002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304.75</v>
      </c>
      <c r="D221" s="40">
        <v>306.3</v>
      </c>
      <c r="E221" s="40">
        <v>301.60000000000002</v>
      </c>
      <c r="F221" s="40">
        <v>298.45</v>
      </c>
      <c r="G221" s="40">
        <v>293.75</v>
      </c>
      <c r="H221" s="40">
        <v>309.45000000000005</v>
      </c>
      <c r="I221" s="40">
        <v>314.14999999999998</v>
      </c>
      <c r="J221" s="40">
        <v>317.30000000000007</v>
      </c>
      <c r="K221" s="31">
        <v>311</v>
      </c>
      <c r="L221" s="31">
        <v>303.14999999999998</v>
      </c>
      <c r="M221" s="31">
        <v>0.85555000000000003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687.5</v>
      </c>
      <c r="D222" s="40">
        <v>687.69999999999993</v>
      </c>
      <c r="E222" s="40">
        <v>682.89999999999986</v>
      </c>
      <c r="F222" s="40">
        <v>678.3</v>
      </c>
      <c r="G222" s="40">
        <v>673.49999999999989</v>
      </c>
      <c r="H222" s="40">
        <v>692.29999999999984</v>
      </c>
      <c r="I222" s="40">
        <v>697.0999999999998</v>
      </c>
      <c r="J222" s="40">
        <v>701.69999999999982</v>
      </c>
      <c r="K222" s="31">
        <v>692.5</v>
      </c>
      <c r="L222" s="31">
        <v>683.1</v>
      </c>
      <c r="M222" s="31">
        <v>110.43138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1495.95</v>
      </c>
      <c r="D223" s="40">
        <v>1495.7</v>
      </c>
      <c r="E223" s="40">
        <v>1483.5500000000002</v>
      </c>
      <c r="F223" s="40">
        <v>1471.15</v>
      </c>
      <c r="G223" s="40">
        <v>1459.0000000000002</v>
      </c>
      <c r="H223" s="40">
        <v>1508.1000000000001</v>
      </c>
      <c r="I223" s="40">
        <v>1520.2500000000002</v>
      </c>
      <c r="J223" s="40">
        <v>1532.65</v>
      </c>
      <c r="K223" s="31">
        <v>1507.85</v>
      </c>
      <c r="L223" s="31">
        <v>1483.3</v>
      </c>
      <c r="M223" s="31">
        <v>4.5661199999999997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636.35</v>
      </c>
      <c r="D224" s="40">
        <v>643.18333333333339</v>
      </c>
      <c r="E224" s="40">
        <v>626.81666666666683</v>
      </c>
      <c r="F224" s="40">
        <v>617.28333333333342</v>
      </c>
      <c r="G224" s="40">
        <v>600.91666666666686</v>
      </c>
      <c r="H224" s="40">
        <v>652.71666666666681</v>
      </c>
      <c r="I224" s="40">
        <v>669.08333333333337</v>
      </c>
      <c r="J224" s="40">
        <v>678.61666666666679</v>
      </c>
      <c r="K224" s="31">
        <v>659.55</v>
      </c>
      <c r="L224" s="31">
        <v>633.65</v>
      </c>
      <c r="M224" s="31">
        <v>17.397120000000001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723.85</v>
      </c>
      <c r="D225" s="40">
        <v>726.61666666666667</v>
      </c>
      <c r="E225" s="40">
        <v>718.23333333333335</v>
      </c>
      <c r="F225" s="40">
        <v>712.61666666666667</v>
      </c>
      <c r="G225" s="40">
        <v>704.23333333333335</v>
      </c>
      <c r="H225" s="40">
        <v>732.23333333333335</v>
      </c>
      <c r="I225" s="40">
        <v>740.61666666666679</v>
      </c>
      <c r="J225" s="40">
        <v>746.23333333333335</v>
      </c>
      <c r="K225" s="31">
        <v>735</v>
      </c>
      <c r="L225" s="31">
        <v>721</v>
      </c>
      <c r="M225" s="31">
        <v>3.5004300000000002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37.799999999999997</v>
      </c>
      <c r="D226" s="40">
        <v>37.866666666666667</v>
      </c>
      <c r="E226" s="40">
        <v>37.583333333333336</v>
      </c>
      <c r="F226" s="40">
        <v>37.366666666666667</v>
      </c>
      <c r="G226" s="40">
        <v>37.083333333333336</v>
      </c>
      <c r="H226" s="40">
        <v>38.083333333333336</v>
      </c>
      <c r="I226" s="40">
        <v>38.366666666666667</v>
      </c>
      <c r="J226" s="40">
        <v>38.583333333333336</v>
      </c>
      <c r="K226" s="31">
        <v>38.15</v>
      </c>
      <c r="L226" s="31">
        <v>37.65</v>
      </c>
      <c r="M226" s="31">
        <v>71.569710000000001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51.95</v>
      </c>
      <c r="D227" s="40">
        <v>51.45000000000001</v>
      </c>
      <c r="E227" s="40">
        <v>50.700000000000017</v>
      </c>
      <c r="F227" s="40">
        <v>49.45000000000001</v>
      </c>
      <c r="G227" s="40">
        <v>48.700000000000017</v>
      </c>
      <c r="H227" s="40">
        <v>52.700000000000017</v>
      </c>
      <c r="I227" s="40">
        <v>53.45</v>
      </c>
      <c r="J227" s="40">
        <v>54.700000000000017</v>
      </c>
      <c r="K227" s="31">
        <v>52.2</v>
      </c>
      <c r="L227" s="31">
        <v>50.2</v>
      </c>
      <c r="M227" s="31">
        <v>401.56418000000002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58.25</v>
      </c>
      <c r="D228" s="40">
        <v>58.216666666666669</v>
      </c>
      <c r="E228" s="40">
        <v>57.683333333333337</v>
      </c>
      <c r="F228" s="40">
        <v>57.116666666666667</v>
      </c>
      <c r="G228" s="40">
        <v>56.583333333333336</v>
      </c>
      <c r="H228" s="40">
        <v>58.783333333333339</v>
      </c>
      <c r="I228" s="40">
        <v>59.31666666666667</v>
      </c>
      <c r="J228" s="40">
        <v>59.88333333333334</v>
      </c>
      <c r="K228" s="31">
        <v>58.75</v>
      </c>
      <c r="L228" s="31">
        <v>57.65</v>
      </c>
      <c r="M228" s="31">
        <v>43.161900000000003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1004.3</v>
      </c>
      <c r="D229" s="40">
        <v>1013.0833333333334</v>
      </c>
      <c r="E229" s="40">
        <v>981.2166666666667</v>
      </c>
      <c r="F229" s="40">
        <v>958.13333333333333</v>
      </c>
      <c r="G229" s="40">
        <v>926.26666666666665</v>
      </c>
      <c r="H229" s="40">
        <v>1036.1666666666667</v>
      </c>
      <c r="I229" s="40">
        <v>1068.0333333333333</v>
      </c>
      <c r="J229" s="40">
        <v>1091.1166666666668</v>
      </c>
      <c r="K229" s="31">
        <v>1044.95</v>
      </c>
      <c r="L229" s="31">
        <v>990</v>
      </c>
      <c r="M229" s="31">
        <v>0.38896999999999998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307.89999999999998</v>
      </c>
      <c r="D230" s="40">
        <v>303.33333333333331</v>
      </c>
      <c r="E230" s="40">
        <v>296.66666666666663</v>
      </c>
      <c r="F230" s="40">
        <v>285.43333333333334</v>
      </c>
      <c r="G230" s="40">
        <v>278.76666666666665</v>
      </c>
      <c r="H230" s="40">
        <v>314.56666666666661</v>
      </c>
      <c r="I230" s="40">
        <v>321.23333333333323</v>
      </c>
      <c r="J230" s="40">
        <v>332.46666666666658</v>
      </c>
      <c r="K230" s="31">
        <v>310</v>
      </c>
      <c r="L230" s="31">
        <v>292.10000000000002</v>
      </c>
      <c r="M230" s="31">
        <v>2.5227300000000001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1296.3</v>
      </c>
      <c r="D231" s="40">
        <v>1292.9333333333334</v>
      </c>
      <c r="E231" s="40">
        <v>1278.3666666666668</v>
      </c>
      <c r="F231" s="40">
        <v>1260.4333333333334</v>
      </c>
      <c r="G231" s="40">
        <v>1245.8666666666668</v>
      </c>
      <c r="H231" s="40">
        <v>1310.8666666666668</v>
      </c>
      <c r="I231" s="40">
        <v>1325.4333333333334</v>
      </c>
      <c r="J231" s="40">
        <v>1343.3666666666668</v>
      </c>
      <c r="K231" s="31">
        <v>1307.5</v>
      </c>
      <c r="L231" s="31">
        <v>1275</v>
      </c>
      <c r="M231" s="31">
        <v>0.25963000000000003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670.3</v>
      </c>
      <c r="D232" s="40">
        <v>670.38333333333333</v>
      </c>
      <c r="E232" s="40">
        <v>662.91666666666663</v>
      </c>
      <c r="F232" s="40">
        <v>655.5333333333333</v>
      </c>
      <c r="G232" s="40">
        <v>648.06666666666661</v>
      </c>
      <c r="H232" s="40">
        <v>677.76666666666665</v>
      </c>
      <c r="I232" s="40">
        <v>685.23333333333335</v>
      </c>
      <c r="J232" s="40">
        <v>692.61666666666667</v>
      </c>
      <c r="K232" s="31">
        <v>677.85</v>
      </c>
      <c r="L232" s="31">
        <v>663</v>
      </c>
      <c r="M232" s="31">
        <v>4.1905799999999997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159.75</v>
      </c>
      <c r="D233" s="40">
        <v>159.76666666666668</v>
      </c>
      <c r="E233" s="40">
        <v>154.53333333333336</v>
      </c>
      <c r="F233" s="40">
        <v>149.31666666666669</v>
      </c>
      <c r="G233" s="40">
        <v>144.08333333333337</v>
      </c>
      <c r="H233" s="40">
        <v>164.98333333333335</v>
      </c>
      <c r="I233" s="40">
        <v>170.21666666666664</v>
      </c>
      <c r="J233" s="40">
        <v>175.43333333333334</v>
      </c>
      <c r="K233" s="31">
        <v>165</v>
      </c>
      <c r="L233" s="31">
        <v>154.55000000000001</v>
      </c>
      <c r="M233" s="31">
        <v>38.351950000000002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43.75</v>
      </c>
      <c r="D234" s="40">
        <v>43.683333333333337</v>
      </c>
      <c r="E234" s="40">
        <v>43.166666666666671</v>
      </c>
      <c r="F234" s="40">
        <v>42.583333333333336</v>
      </c>
      <c r="G234" s="40">
        <v>42.06666666666667</v>
      </c>
      <c r="H234" s="40">
        <v>44.266666666666673</v>
      </c>
      <c r="I234" s="40">
        <v>44.783333333333339</v>
      </c>
      <c r="J234" s="40">
        <v>45.366666666666674</v>
      </c>
      <c r="K234" s="31">
        <v>44.2</v>
      </c>
      <c r="L234" s="31">
        <v>43.1</v>
      </c>
      <c r="M234" s="31">
        <v>18.699259999999999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206.05</v>
      </c>
      <c r="D235" s="40">
        <v>207.29999999999998</v>
      </c>
      <c r="E235" s="40">
        <v>204.39999999999998</v>
      </c>
      <c r="F235" s="40">
        <v>202.75</v>
      </c>
      <c r="G235" s="40">
        <v>199.85</v>
      </c>
      <c r="H235" s="40">
        <v>208.94999999999996</v>
      </c>
      <c r="I235" s="40">
        <v>211.85</v>
      </c>
      <c r="J235" s="40">
        <v>213.49999999999994</v>
      </c>
      <c r="K235" s="31">
        <v>210.2</v>
      </c>
      <c r="L235" s="31">
        <v>205.65</v>
      </c>
      <c r="M235" s="31">
        <v>156.03733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125.35</v>
      </c>
      <c r="D236" s="40">
        <v>125.63333333333333</v>
      </c>
      <c r="E236" s="40">
        <v>124.31666666666665</v>
      </c>
      <c r="F236" s="40">
        <v>123.28333333333332</v>
      </c>
      <c r="G236" s="40">
        <v>121.96666666666664</v>
      </c>
      <c r="H236" s="40">
        <v>126.66666666666666</v>
      </c>
      <c r="I236" s="40">
        <v>127.98333333333332</v>
      </c>
      <c r="J236" s="40">
        <v>129.01666666666665</v>
      </c>
      <c r="K236" s="31">
        <v>126.95</v>
      </c>
      <c r="L236" s="31">
        <v>124.6</v>
      </c>
      <c r="M236" s="31">
        <v>3.3877899999999999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193.1</v>
      </c>
      <c r="D237" s="40">
        <v>192.83333333333334</v>
      </c>
      <c r="E237" s="40">
        <v>191.66666666666669</v>
      </c>
      <c r="F237" s="40">
        <v>190.23333333333335</v>
      </c>
      <c r="G237" s="40">
        <v>189.06666666666669</v>
      </c>
      <c r="H237" s="40">
        <v>194.26666666666668</v>
      </c>
      <c r="I237" s="40">
        <v>195.43333333333337</v>
      </c>
      <c r="J237" s="40">
        <v>196.86666666666667</v>
      </c>
      <c r="K237" s="31">
        <v>194</v>
      </c>
      <c r="L237" s="31">
        <v>191.4</v>
      </c>
      <c r="M237" s="31">
        <v>10.016769999999999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280.75</v>
      </c>
      <c r="D238" s="40">
        <v>278.91666666666669</v>
      </c>
      <c r="E238" s="40">
        <v>272.83333333333337</v>
      </c>
      <c r="F238" s="40">
        <v>264.91666666666669</v>
      </c>
      <c r="G238" s="40">
        <v>258.83333333333337</v>
      </c>
      <c r="H238" s="40">
        <v>286.83333333333337</v>
      </c>
      <c r="I238" s="40">
        <v>292.91666666666674</v>
      </c>
      <c r="J238" s="40">
        <v>300.83333333333337</v>
      </c>
      <c r="K238" s="31">
        <v>285</v>
      </c>
      <c r="L238" s="31">
        <v>271</v>
      </c>
      <c r="M238" s="31">
        <v>236.58986999999999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153.4</v>
      </c>
      <c r="D239" s="40">
        <v>154.1</v>
      </c>
      <c r="E239" s="40">
        <v>150.29999999999998</v>
      </c>
      <c r="F239" s="40">
        <v>147.19999999999999</v>
      </c>
      <c r="G239" s="40">
        <v>143.39999999999998</v>
      </c>
      <c r="H239" s="40">
        <v>157.19999999999999</v>
      </c>
      <c r="I239" s="40">
        <v>161</v>
      </c>
      <c r="J239" s="40">
        <v>164.1</v>
      </c>
      <c r="K239" s="31">
        <v>157.9</v>
      </c>
      <c r="L239" s="31">
        <v>151</v>
      </c>
      <c r="M239" s="31">
        <v>95.027699999999996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7145.8</v>
      </c>
      <c r="D240" s="40">
        <v>7133.0166666666664</v>
      </c>
      <c r="E240" s="40">
        <v>7097.0333333333328</v>
      </c>
      <c r="F240" s="40">
        <v>7048.2666666666664</v>
      </c>
      <c r="G240" s="40">
        <v>7012.2833333333328</v>
      </c>
      <c r="H240" s="40">
        <v>7181.7833333333328</v>
      </c>
      <c r="I240" s="40">
        <v>7217.7666666666664</v>
      </c>
      <c r="J240" s="40">
        <v>7266.5333333333328</v>
      </c>
      <c r="K240" s="31">
        <v>7169</v>
      </c>
      <c r="L240" s="31">
        <v>7084.25</v>
      </c>
      <c r="M240" s="31">
        <v>0.45551000000000003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138.80000000000001</v>
      </c>
      <c r="D241" s="40">
        <v>138.10000000000002</v>
      </c>
      <c r="E241" s="40">
        <v>136.30000000000004</v>
      </c>
      <c r="F241" s="40">
        <v>133.80000000000001</v>
      </c>
      <c r="G241" s="40">
        <v>132.00000000000003</v>
      </c>
      <c r="H241" s="40">
        <v>140.60000000000005</v>
      </c>
      <c r="I241" s="40">
        <v>142.4</v>
      </c>
      <c r="J241" s="40">
        <v>144.90000000000006</v>
      </c>
      <c r="K241" s="31">
        <v>139.9</v>
      </c>
      <c r="L241" s="31">
        <v>135.6</v>
      </c>
      <c r="M241" s="31">
        <v>21.712789999999998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433.85</v>
      </c>
      <c r="D242" s="40">
        <v>429.48333333333335</v>
      </c>
      <c r="E242" s="40">
        <v>422.4666666666667</v>
      </c>
      <c r="F242" s="40">
        <v>411.08333333333337</v>
      </c>
      <c r="G242" s="40">
        <v>404.06666666666672</v>
      </c>
      <c r="H242" s="40">
        <v>440.86666666666667</v>
      </c>
      <c r="I242" s="40">
        <v>447.88333333333333</v>
      </c>
      <c r="J242" s="40">
        <v>459.26666666666665</v>
      </c>
      <c r="K242" s="31">
        <v>436.5</v>
      </c>
      <c r="L242" s="31">
        <v>418.1</v>
      </c>
      <c r="M242" s="31">
        <v>20.148890000000002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148</v>
      </c>
      <c r="D243" s="40">
        <v>147.78333333333333</v>
      </c>
      <c r="E243" s="40">
        <v>146.66666666666666</v>
      </c>
      <c r="F243" s="40">
        <v>145.33333333333331</v>
      </c>
      <c r="G243" s="40">
        <v>144.21666666666664</v>
      </c>
      <c r="H243" s="40">
        <v>149.11666666666667</v>
      </c>
      <c r="I243" s="40">
        <v>150.23333333333335</v>
      </c>
      <c r="J243" s="40">
        <v>151.56666666666669</v>
      </c>
      <c r="K243" s="31">
        <v>148.9</v>
      </c>
      <c r="L243" s="31">
        <v>146.44999999999999</v>
      </c>
      <c r="M243" s="31">
        <v>18.170729999999999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103.9</v>
      </c>
      <c r="D244" s="40">
        <v>103.86666666666667</v>
      </c>
      <c r="E244" s="40">
        <v>103.23333333333335</v>
      </c>
      <c r="F244" s="40">
        <v>102.56666666666668</v>
      </c>
      <c r="G244" s="40">
        <v>101.93333333333335</v>
      </c>
      <c r="H244" s="40">
        <v>104.53333333333335</v>
      </c>
      <c r="I244" s="40">
        <v>105.16666666666667</v>
      </c>
      <c r="J244" s="40">
        <v>105.83333333333334</v>
      </c>
      <c r="K244" s="31">
        <v>104.5</v>
      </c>
      <c r="L244" s="31">
        <v>103.2</v>
      </c>
      <c r="M244" s="31">
        <v>100.932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24.3</v>
      </c>
      <c r="D245" s="40">
        <v>24.383333333333336</v>
      </c>
      <c r="E245" s="40">
        <v>24.116666666666674</v>
      </c>
      <c r="F245" s="40">
        <v>23.933333333333337</v>
      </c>
      <c r="G245" s="40">
        <v>23.666666666666675</v>
      </c>
      <c r="H245" s="40">
        <v>24.566666666666674</v>
      </c>
      <c r="I245" s="40">
        <v>24.833333333333332</v>
      </c>
      <c r="J245" s="40">
        <v>25.016666666666673</v>
      </c>
      <c r="K245" s="31">
        <v>24.65</v>
      </c>
      <c r="L245" s="31">
        <v>24.2</v>
      </c>
      <c r="M245" s="31">
        <v>65.833920000000006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2321.1</v>
      </c>
      <c r="D246" s="40">
        <v>2316.8666666666668</v>
      </c>
      <c r="E246" s="40">
        <v>2290.2333333333336</v>
      </c>
      <c r="F246" s="40">
        <v>2259.3666666666668</v>
      </c>
      <c r="G246" s="40">
        <v>2232.7333333333336</v>
      </c>
      <c r="H246" s="40">
        <v>2347.7333333333336</v>
      </c>
      <c r="I246" s="40">
        <v>2374.3666666666668</v>
      </c>
      <c r="J246" s="40">
        <v>2405.2333333333336</v>
      </c>
      <c r="K246" s="31">
        <v>2343.5</v>
      </c>
      <c r="L246" s="31">
        <v>2286</v>
      </c>
      <c r="M246" s="31">
        <v>8.9245800000000006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267.89999999999998</v>
      </c>
      <c r="D247" s="40">
        <v>265.64999999999998</v>
      </c>
      <c r="E247" s="40">
        <v>257.39999999999998</v>
      </c>
      <c r="F247" s="40">
        <v>246.9</v>
      </c>
      <c r="G247" s="40">
        <v>238.65</v>
      </c>
      <c r="H247" s="40">
        <v>276.14999999999998</v>
      </c>
      <c r="I247" s="40">
        <v>284.39999999999998</v>
      </c>
      <c r="J247" s="40">
        <v>294.89999999999992</v>
      </c>
      <c r="K247" s="31">
        <v>273.89999999999998</v>
      </c>
      <c r="L247" s="31">
        <v>255.15</v>
      </c>
      <c r="M247" s="31">
        <v>7.1956600000000002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442.25</v>
      </c>
      <c r="D248" s="40">
        <v>444.7166666666667</v>
      </c>
      <c r="E248" s="40">
        <v>435.88333333333338</v>
      </c>
      <c r="F248" s="40">
        <v>429.51666666666671</v>
      </c>
      <c r="G248" s="40">
        <v>420.68333333333339</v>
      </c>
      <c r="H248" s="40">
        <v>451.08333333333337</v>
      </c>
      <c r="I248" s="40">
        <v>459.91666666666663</v>
      </c>
      <c r="J248" s="40">
        <v>466.28333333333336</v>
      </c>
      <c r="K248" s="31">
        <v>453.55</v>
      </c>
      <c r="L248" s="31">
        <v>438.35</v>
      </c>
      <c r="M248" s="31">
        <v>1.3234999999999999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547.6</v>
      </c>
      <c r="D249" s="40">
        <v>551.18333333333339</v>
      </c>
      <c r="E249" s="40">
        <v>541.41666666666674</v>
      </c>
      <c r="F249" s="40">
        <v>535.23333333333335</v>
      </c>
      <c r="G249" s="40">
        <v>525.4666666666667</v>
      </c>
      <c r="H249" s="40">
        <v>557.36666666666679</v>
      </c>
      <c r="I249" s="40">
        <v>567.13333333333344</v>
      </c>
      <c r="J249" s="40">
        <v>573.31666666666683</v>
      </c>
      <c r="K249" s="31">
        <v>560.95000000000005</v>
      </c>
      <c r="L249" s="31">
        <v>545</v>
      </c>
      <c r="M249" s="31">
        <v>18.60887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221.95</v>
      </c>
      <c r="D250" s="40">
        <v>225.63333333333333</v>
      </c>
      <c r="E250" s="40">
        <v>217.26666666666665</v>
      </c>
      <c r="F250" s="40">
        <v>212.58333333333331</v>
      </c>
      <c r="G250" s="40">
        <v>204.21666666666664</v>
      </c>
      <c r="H250" s="40">
        <v>230.31666666666666</v>
      </c>
      <c r="I250" s="40">
        <v>238.68333333333334</v>
      </c>
      <c r="J250" s="40">
        <v>243.36666666666667</v>
      </c>
      <c r="K250" s="31">
        <v>234</v>
      </c>
      <c r="L250" s="31">
        <v>220.95</v>
      </c>
      <c r="M250" s="31">
        <v>51.349020000000003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992.05</v>
      </c>
      <c r="D251" s="40">
        <v>994.16666666666663</v>
      </c>
      <c r="E251" s="40">
        <v>984.88333333333321</v>
      </c>
      <c r="F251" s="40">
        <v>977.71666666666658</v>
      </c>
      <c r="G251" s="40">
        <v>968.43333333333317</v>
      </c>
      <c r="H251" s="40">
        <v>1001.3333333333333</v>
      </c>
      <c r="I251" s="40">
        <v>1010.6166666666668</v>
      </c>
      <c r="J251" s="40">
        <v>1017.7833333333333</v>
      </c>
      <c r="K251" s="31">
        <v>1003.45</v>
      </c>
      <c r="L251" s="31">
        <v>987</v>
      </c>
      <c r="M251" s="31">
        <v>34.595030000000001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44.05</v>
      </c>
      <c r="D252" s="40">
        <v>44.816666666666663</v>
      </c>
      <c r="E252" s="40">
        <v>43.133333333333326</v>
      </c>
      <c r="F252" s="40">
        <v>42.216666666666661</v>
      </c>
      <c r="G252" s="40">
        <v>40.533333333333324</v>
      </c>
      <c r="H252" s="40">
        <v>45.733333333333327</v>
      </c>
      <c r="I252" s="40">
        <v>47.416666666666664</v>
      </c>
      <c r="J252" s="40">
        <v>48.333333333333329</v>
      </c>
      <c r="K252" s="31">
        <v>46.5</v>
      </c>
      <c r="L252" s="31">
        <v>43.9</v>
      </c>
      <c r="M252" s="31">
        <v>82.063869999999994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5208.8999999999996</v>
      </c>
      <c r="D253" s="40">
        <v>5227.9833333333327</v>
      </c>
      <c r="E253" s="40">
        <v>5168.2666666666655</v>
      </c>
      <c r="F253" s="40">
        <v>5127.6333333333332</v>
      </c>
      <c r="G253" s="40">
        <v>5067.9166666666661</v>
      </c>
      <c r="H253" s="40">
        <v>5268.616666666665</v>
      </c>
      <c r="I253" s="40">
        <v>5328.3333333333321</v>
      </c>
      <c r="J253" s="40">
        <v>5368.9666666666644</v>
      </c>
      <c r="K253" s="31">
        <v>5287.7</v>
      </c>
      <c r="L253" s="31">
        <v>5187.3500000000004</v>
      </c>
      <c r="M253" s="31">
        <v>3.6128200000000001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1617</v>
      </c>
      <c r="D254" s="40">
        <v>1612.3666666666668</v>
      </c>
      <c r="E254" s="40">
        <v>1604.7333333333336</v>
      </c>
      <c r="F254" s="40">
        <v>1592.4666666666667</v>
      </c>
      <c r="G254" s="40">
        <v>1584.8333333333335</v>
      </c>
      <c r="H254" s="40">
        <v>1624.6333333333337</v>
      </c>
      <c r="I254" s="40">
        <v>1632.2666666666669</v>
      </c>
      <c r="J254" s="40">
        <v>1644.5333333333338</v>
      </c>
      <c r="K254" s="31">
        <v>1620</v>
      </c>
      <c r="L254" s="31">
        <v>1600.1</v>
      </c>
      <c r="M254" s="31">
        <v>46.608730000000001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993.85</v>
      </c>
      <c r="D255" s="40">
        <v>993.54999999999984</v>
      </c>
      <c r="E255" s="40">
        <v>985.34999999999968</v>
      </c>
      <c r="F255" s="40">
        <v>976.8499999999998</v>
      </c>
      <c r="G255" s="40">
        <v>968.64999999999964</v>
      </c>
      <c r="H255" s="40">
        <v>1002.0499999999997</v>
      </c>
      <c r="I255" s="40">
        <v>1010.2499999999998</v>
      </c>
      <c r="J255" s="40">
        <v>1018.7499999999998</v>
      </c>
      <c r="K255" s="31">
        <v>1001.75</v>
      </c>
      <c r="L255" s="31">
        <v>985.05</v>
      </c>
      <c r="M255" s="31">
        <v>0.16183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322.55</v>
      </c>
      <c r="D256" s="40">
        <v>322.7166666666667</v>
      </c>
      <c r="E256" s="40">
        <v>312.33333333333337</v>
      </c>
      <c r="F256" s="40">
        <v>302.11666666666667</v>
      </c>
      <c r="G256" s="40">
        <v>291.73333333333335</v>
      </c>
      <c r="H256" s="40">
        <v>332.93333333333339</v>
      </c>
      <c r="I256" s="40">
        <v>343.31666666666672</v>
      </c>
      <c r="J256" s="40">
        <v>353.53333333333342</v>
      </c>
      <c r="K256" s="31">
        <v>333.1</v>
      </c>
      <c r="L256" s="31">
        <v>312.5</v>
      </c>
      <c r="M256" s="31">
        <v>10.74221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705.35</v>
      </c>
      <c r="D257" s="40">
        <v>720.45000000000016</v>
      </c>
      <c r="E257" s="40">
        <v>679.95000000000027</v>
      </c>
      <c r="F257" s="40">
        <v>654.55000000000007</v>
      </c>
      <c r="G257" s="40">
        <v>614.05000000000018</v>
      </c>
      <c r="H257" s="40">
        <v>745.85000000000036</v>
      </c>
      <c r="I257" s="40">
        <v>786.35000000000014</v>
      </c>
      <c r="J257" s="40">
        <v>811.75000000000045</v>
      </c>
      <c r="K257" s="31">
        <v>760.95</v>
      </c>
      <c r="L257" s="31">
        <v>695.05</v>
      </c>
      <c r="M257" s="31">
        <v>13.617900000000001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1653.2</v>
      </c>
      <c r="D258" s="40">
        <v>1657.2333333333333</v>
      </c>
      <c r="E258" s="40">
        <v>1636.2666666666667</v>
      </c>
      <c r="F258" s="40">
        <v>1619.3333333333333</v>
      </c>
      <c r="G258" s="40">
        <v>1598.3666666666666</v>
      </c>
      <c r="H258" s="40">
        <v>1674.1666666666667</v>
      </c>
      <c r="I258" s="40">
        <v>1695.1333333333334</v>
      </c>
      <c r="J258" s="40">
        <v>1712.0666666666668</v>
      </c>
      <c r="K258" s="31">
        <v>1678.2</v>
      </c>
      <c r="L258" s="31">
        <v>1640.3</v>
      </c>
      <c r="M258" s="31">
        <v>5.5147899999999996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2142.3000000000002</v>
      </c>
      <c r="D259" s="40">
        <v>2151.6666666666665</v>
      </c>
      <c r="E259" s="40">
        <v>2114.7833333333328</v>
      </c>
      <c r="F259" s="40">
        <v>2087.2666666666664</v>
      </c>
      <c r="G259" s="40">
        <v>2050.3833333333328</v>
      </c>
      <c r="H259" s="40">
        <v>2179.1833333333329</v>
      </c>
      <c r="I259" s="40">
        <v>2216.0666666666671</v>
      </c>
      <c r="J259" s="40">
        <v>2243.583333333333</v>
      </c>
      <c r="K259" s="31">
        <v>2188.5500000000002</v>
      </c>
      <c r="L259" s="31">
        <v>2124.15</v>
      </c>
      <c r="M259" s="31">
        <v>0.63573000000000002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1805.2</v>
      </c>
      <c r="D260" s="40">
        <v>1807.8833333333332</v>
      </c>
      <c r="E260" s="40">
        <v>1778.0166666666664</v>
      </c>
      <c r="F260" s="40">
        <v>1750.8333333333333</v>
      </c>
      <c r="G260" s="40">
        <v>1720.9666666666665</v>
      </c>
      <c r="H260" s="40">
        <v>1835.0666666666664</v>
      </c>
      <c r="I260" s="40">
        <v>1864.9333333333332</v>
      </c>
      <c r="J260" s="40">
        <v>1892.1166666666663</v>
      </c>
      <c r="K260" s="31">
        <v>1837.75</v>
      </c>
      <c r="L260" s="31">
        <v>1780.7</v>
      </c>
      <c r="M260" s="31">
        <v>1.59616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3178.4</v>
      </c>
      <c r="D261" s="40">
        <v>3143.7999999999997</v>
      </c>
      <c r="E261" s="40">
        <v>3075.5999999999995</v>
      </c>
      <c r="F261" s="40">
        <v>2972.7999999999997</v>
      </c>
      <c r="G261" s="40">
        <v>2904.5999999999995</v>
      </c>
      <c r="H261" s="40">
        <v>3246.5999999999995</v>
      </c>
      <c r="I261" s="40">
        <v>3314.7999999999993</v>
      </c>
      <c r="J261" s="40">
        <v>3417.5999999999995</v>
      </c>
      <c r="K261" s="31">
        <v>3212</v>
      </c>
      <c r="L261" s="31">
        <v>3041</v>
      </c>
      <c r="M261" s="31">
        <v>1.1751400000000001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734.95</v>
      </c>
      <c r="D262" s="40">
        <v>757.4</v>
      </c>
      <c r="E262" s="40">
        <v>698.8</v>
      </c>
      <c r="F262" s="40">
        <v>662.65</v>
      </c>
      <c r="G262" s="40">
        <v>604.04999999999995</v>
      </c>
      <c r="H262" s="40">
        <v>793.55</v>
      </c>
      <c r="I262" s="40">
        <v>852.15000000000009</v>
      </c>
      <c r="J262" s="40">
        <v>888.3</v>
      </c>
      <c r="K262" s="31">
        <v>816</v>
      </c>
      <c r="L262" s="31">
        <v>721.25</v>
      </c>
      <c r="M262" s="31">
        <v>19.472909999999999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262.7</v>
      </c>
      <c r="D263" s="40">
        <v>264.90000000000003</v>
      </c>
      <c r="E263" s="40">
        <v>255.80000000000007</v>
      </c>
      <c r="F263" s="40">
        <v>248.90000000000003</v>
      </c>
      <c r="G263" s="40">
        <v>239.80000000000007</v>
      </c>
      <c r="H263" s="40">
        <v>271.80000000000007</v>
      </c>
      <c r="I263" s="40">
        <v>280.90000000000009</v>
      </c>
      <c r="J263" s="40">
        <v>287.80000000000007</v>
      </c>
      <c r="K263" s="31">
        <v>274</v>
      </c>
      <c r="L263" s="31">
        <v>258</v>
      </c>
      <c r="M263" s="31">
        <v>124.28395999999999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140.75</v>
      </c>
      <c r="D264" s="40">
        <v>140.78333333333333</v>
      </c>
      <c r="E264" s="40">
        <v>139.36666666666667</v>
      </c>
      <c r="F264" s="40">
        <v>137.98333333333335</v>
      </c>
      <c r="G264" s="40">
        <v>136.56666666666669</v>
      </c>
      <c r="H264" s="40">
        <v>142.16666666666666</v>
      </c>
      <c r="I264" s="40">
        <v>143.58333333333334</v>
      </c>
      <c r="J264" s="40">
        <v>144.96666666666664</v>
      </c>
      <c r="K264" s="31">
        <v>142.19999999999999</v>
      </c>
      <c r="L264" s="31">
        <v>139.4</v>
      </c>
      <c r="M264" s="31">
        <v>16.1372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104.35</v>
      </c>
      <c r="D265" s="40">
        <v>105.71666666666665</v>
      </c>
      <c r="E265" s="40">
        <v>102.18333333333331</v>
      </c>
      <c r="F265" s="40">
        <v>100.01666666666665</v>
      </c>
      <c r="G265" s="40">
        <v>96.483333333333306</v>
      </c>
      <c r="H265" s="40">
        <v>107.88333333333331</v>
      </c>
      <c r="I265" s="40">
        <v>111.41666666666664</v>
      </c>
      <c r="J265" s="40">
        <v>113.58333333333331</v>
      </c>
      <c r="K265" s="31">
        <v>109.25</v>
      </c>
      <c r="L265" s="31">
        <v>103.55</v>
      </c>
      <c r="M265" s="31">
        <v>66.524870000000007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250.05</v>
      </c>
      <c r="D266" s="40">
        <v>249.71666666666667</v>
      </c>
      <c r="E266" s="40">
        <v>242.43333333333334</v>
      </c>
      <c r="F266" s="40">
        <v>234.81666666666666</v>
      </c>
      <c r="G266" s="40">
        <v>227.53333333333333</v>
      </c>
      <c r="H266" s="40">
        <v>257.33333333333337</v>
      </c>
      <c r="I266" s="40">
        <v>264.61666666666667</v>
      </c>
      <c r="J266" s="40">
        <v>272.23333333333335</v>
      </c>
      <c r="K266" s="31">
        <v>257</v>
      </c>
      <c r="L266" s="31">
        <v>242.1</v>
      </c>
      <c r="M266" s="31">
        <v>38.724789999999999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748.4</v>
      </c>
      <c r="D267" s="40">
        <v>743.18333333333339</v>
      </c>
      <c r="E267" s="40">
        <v>728.26666666666677</v>
      </c>
      <c r="F267" s="40">
        <v>708.13333333333333</v>
      </c>
      <c r="G267" s="40">
        <v>693.2166666666667</v>
      </c>
      <c r="H267" s="40">
        <v>763.31666666666683</v>
      </c>
      <c r="I267" s="40">
        <v>778.23333333333335</v>
      </c>
      <c r="J267" s="40">
        <v>798.3666666666669</v>
      </c>
      <c r="K267" s="31">
        <v>758.1</v>
      </c>
      <c r="L267" s="31">
        <v>723.05</v>
      </c>
      <c r="M267" s="31">
        <v>185.13874999999999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123.3</v>
      </c>
      <c r="D268" s="40">
        <v>120.10000000000001</v>
      </c>
      <c r="E268" s="40">
        <v>114.70000000000002</v>
      </c>
      <c r="F268" s="40">
        <v>106.10000000000001</v>
      </c>
      <c r="G268" s="40">
        <v>100.70000000000002</v>
      </c>
      <c r="H268" s="40">
        <v>128.70000000000002</v>
      </c>
      <c r="I268" s="40">
        <v>134.10000000000002</v>
      </c>
      <c r="J268" s="40">
        <v>142.70000000000002</v>
      </c>
      <c r="K268" s="31">
        <v>125.5</v>
      </c>
      <c r="L268" s="31">
        <v>111.5</v>
      </c>
      <c r="M268" s="31">
        <v>48.378779999999999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87.3</v>
      </c>
      <c r="D269" s="40">
        <v>88.033333333333346</v>
      </c>
      <c r="E269" s="40">
        <v>85.066666666666691</v>
      </c>
      <c r="F269" s="40">
        <v>82.833333333333343</v>
      </c>
      <c r="G269" s="40">
        <v>79.866666666666688</v>
      </c>
      <c r="H269" s="40">
        <v>90.266666666666694</v>
      </c>
      <c r="I269" s="40">
        <v>93.233333333333363</v>
      </c>
      <c r="J269" s="40">
        <v>95.466666666666697</v>
      </c>
      <c r="K269" s="31">
        <v>91</v>
      </c>
      <c r="L269" s="31">
        <v>85.8</v>
      </c>
      <c r="M269" s="31">
        <v>17.408860000000001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142.4</v>
      </c>
      <c r="D270" s="40">
        <v>143.5</v>
      </c>
      <c r="E270" s="40">
        <v>139.4</v>
      </c>
      <c r="F270" s="40">
        <v>136.4</v>
      </c>
      <c r="G270" s="40">
        <v>132.30000000000001</v>
      </c>
      <c r="H270" s="40">
        <v>146.5</v>
      </c>
      <c r="I270" s="40">
        <v>150.60000000000002</v>
      </c>
      <c r="J270" s="40">
        <v>153.6</v>
      </c>
      <c r="K270" s="31">
        <v>147.6</v>
      </c>
      <c r="L270" s="31">
        <v>140.5</v>
      </c>
      <c r="M270" s="31">
        <v>66.127870000000001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286.2</v>
      </c>
      <c r="D271" s="40">
        <v>284.43333333333334</v>
      </c>
      <c r="E271" s="40">
        <v>273.86666666666667</v>
      </c>
      <c r="F271" s="40">
        <v>261.53333333333336</v>
      </c>
      <c r="G271" s="40">
        <v>250.9666666666667</v>
      </c>
      <c r="H271" s="40">
        <v>296.76666666666665</v>
      </c>
      <c r="I271" s="40">
        <v>307.33333333333337</v>
      </c>
      <c r="J271" s="40">
        <v>319.66666666666663</v>
      </c>
      <c r="K271" s="31">
        <v>295</v>
      </c>
      <c r="L271" s="31">
        <v>272.10000000000002</v>
      </c>
      <c r="M271" s="31">
        <v>24.449339999999999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158.80000000000001</v>
      </c>
      <c r="D272" s="40">
        <v>157.16666666666666</v>
      </c>
      <c r="E272" s="40">
        <v>149.63333333333333</v>
      </c>
      <c r="F272" s="40">
        <v>140.46666666666667</v>
      </c>
      <c r="G272" s="40">
        <v>132.93333333333334</v>
      </c>
      <c r="H272" s="40">
        <v>166.33333333333331</v>
      </c>
      <c r="I272" s="40">
        <v>173.86666666666667</v>
      </c>
      <c r="J272" s="40">
        <v>183.0333333333333</v>
      </c>
      <c r="K272" s="31">
        <v>164.7</v>
      </c>
      <c r="L272" s="31">
        <v>148</v>
      </c>
      <c r="M272" s="31">
        <v>75.623589999999993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437.6</v>
      </c>
      <c r="D273" s="40">
        <v>434.56666666666666</v>
      </c>
      <c r="E273" s="40">
        <v>422.13333333333333</v>
      </c>
      <c r="F273" s="40">
        <v>406.66666666666669</v>
      </c>
      <c r="G273" s="40">
        <v>394.23333333333335</v>
      </c>
      <c r="H273" s="40">
        <v>450.0333333333333</v>
      </c>
      <c r="I273" s="40">
        <v>462.46666666666658</v>
      </c>
      <c r="J273" s="40">
        <v>477.93333333333328</v>
      </c>
      <c r="K273" s="31">
        <v>447</v>
      </c>
      <c r="L273" s="31">
        <v>419.1</v>
      </c>
      <c r="M273" s="31">
        <v>243.14940999999999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2321.1999999999998</v>
      </c>
      <c r="D274" s="40">
        <v>2324.6</v>
      </c>
      <c r="E274" s="40">
        <v>2277.6</v>
      </c>
      <c r="F274" s="40">
        <v>2234</v>
      </c>
      <c r="G274" s="40">
        <v>2187</v>
      </c>
      <c r="H274" s="40">
        <v>2368.1999999999998</v>
      </c>
      <c r="I274" s="40">
        <v>2415.1999999999998</v>
      </c>
      <c r="J274" s="40">
        <v>2458.7999999999997</v>
      </c>
      <c r="K274" s="31">
        <v>2371.6</v>
      </c>
      <c r="L274" s="31">
        <v>2281</v>
      </c>
      <c r="M274" s="31">
        <v>0.62112999999999996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3723.2</v>
      </c>
      <c r="D275" s="40">
        <v>3697.75</v>
      </c>
      <c r="E275" s="40">
        <v>3655.5</v>
      </c>
      <c r="F275" s="40">
        <v>3587.8</v>
      </c>
      <c r="G275" s="40">
        <v>3545.55</v>
      </c>
      <c r="H275" s="40">
        <v>3765.45</v>
      </c>
      <c r="I275" s="40">
        <v>3807.7</v>
      </c>
      <c r="J275" s="40">
        <v>3875.3999999999996</v>
      </c>
      <c r="K275" s="31">
        <v>3740</v>
      </c>
      <c r="L275" s="31">
        <v>3630.05</v>
      </c>
      <c r="M275" s="31">
        <v>5.5791599999999999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966.75</v>
      </c>
      <c r="D276" s="40">
        <v>964.48333333333323</v>
      </c>
      <c r="E276" s="40">
        <v>957.96666666666647</v>
      </c>
      <c r="F276" s="40">
        <v>949.18333333333328</v>
      </c>
      <c r="G276" s="40">
        <v>942.66666666666652</v>
      </c>
      <c r="H276" s="40">
        <v>973.26666666666642</v>
      </c>
      <c r="I276" s="40">
        <v>979.78333333333308</v>
      </c>
      <c r="J276" s="40">
        <v>988.56666666666638</v>
      </c>
      <c r="K276" s="31">
        <v>971</v>
      </c>
      <c r="L276" s="31">
        <v>955.7</v>
      </c>
      <c r="M276" s="31">
        <v>10.711639999999999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171.8</v>
      </c>
      <c r="D277" s="40">
        <v>172.9</v>
      </c>
      <c r="E277" s="40">
        <v>168.35000000000002</v>
      </c>
      <c r="F277" s="40">
        <v>164.9</v>
      </c>
      <c r="G277" s="40">
        <v>160.35000000000002</v>
      </c>
      <c r="H277" s="40">
        <v>176.35000000000002</v>
      </c>
      <c r="I277" s="40">
        <v>180.90000000000003</v>
      </c>
      <c r="J277" s="40">
        <v>184.35000000000002</v>
      </c>
      <c r="K277" s="31">
        <v>177.45</v>
      </c>
      <c r="L277" s="31">
        <v>169.45</v>
      </c>
      <c r="M277" s="31">
        <v>11.39972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1947.15</v>
      </c>
      <c r="D278" s="40">
        <v>1954.2666666666667</v>
      </c>
      <c r="E278" s="40">
        <v>1909.5333333333333</v>
      </c>
      <c r="F278" s="40">
        <v>1871.9166666666667</v>
      </c>
      <c r="G278" s="40">
        <v>1827.1833333333334</v>
      </c>
      <c r="H278" s="40">
        <v>1991.8833333333332</v>
      </c>
      <c r="I278" s="40">
        <v>2036.6166666666663</v>
      </c>
      <c r="J278" s="40">
        <v>2074.2333333333331</v>
      </c>
      <c r="K278" s="31">
        <v>1999</v>
      </c>
      <c r="L278" s="31">
        <v>1916.65</v>
      </c>
      <c r="M278" s="31">
        <v>0.51031000000000004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721.65</v>
      </c>
      <c r="D279" s="40">
        <v>717.55000000000007</v>
      </c>
      <c r="E279" s="40">
        <v>707.10000000000014</v>
      </c>
      <c r="F279" s="40">
        <v>692.55000000000007</v>
      </c>
      <c r="G279" s="40">
        <v>682.10000000000014</v>
      </c>
      <c r="H279" s="40">
        <v>732.10000000000014</v>
      </c>
      <c r="I279" s="40">
        <v>742.55000000000018</v>
      </c>
      <c r="J279" s="40">
        <v>757.10000000000014</v>
      </c>
      <c r="K279" s="31">
        <v>728</v>
      </c>
      <c r="L279" s="31">
        <v>703</v>
      </c>
      <c r="M279" s="31">
        <v>1.0020500000000001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277.5</v>
      </c>
      <c r="D280" s="40">
        <v>275.66666666666669</v>
      </c>
      <c r="E280" s="40">
        <v>272.28333333333336</v>
      </c>
      <c r="F280" s="40">
        <v>267.06666666666666</v>
      </c>
      <c r="G280" s="40">
        <v>263.68333333333334</v>
      </c>
      <c r="H280" s="40">
        <v>280.88333333333338</v>
      </c>
      <c r="I280" s="40">
        <v>284.26666666666671</v>
      </c>
      <c r="J280" s="40">
        <v>289.48333333333341</v>
      </c>
      <c r="K280" s="31">
        <v>279.05</v>
      </c>
      <c r="L280" s="31">
        <v>270.45</v>
      </c>
      <c r="M280" s="31">
        <v>4.7081999999999997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289.2</v>
      </c>
      <c r="D281" s="40">
        <v>291.11666666666667</v>
      </c>
      <c r="E281" s="40">
        <v>285.68333333333334</v>
      </c>
      <c r="F281" s="40">
        <v>282.16666666666669</v>
      </c>
      <c r="G281" s="40">
        <v>276.73333333333335</v>
      </c>
      <c r="H281" s="40">
        <v>294.63333333333333</v>
      </c>
      <c r="I281" s="40">
        <v>300.06666666666672</v>
      </c>
      <c r="J281" s="40">
        <v>303.58333333333331</v>
      </c>
      <c r="K281" s="31">
        <v>296.55</v>
      </c>
      <c r="L281" s="31">
        <v>287.60000000000002</v>
      </c>
      <c r="M281" s="31">
        <v>9.2573600000000003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279.10000000000002</v>
      </c>
      <c r="D282" s="40">
        <v>276.8</v>
      </c>
      <c r="E282" s="40">
        <v>270.75</v>
      </c>
      <c r="F282" s="40">
        <v>262.39999999999998</v>
      </c>
      <c r="G282" s="40">
        <v>256.34999999999997</v>
      </c>
      <c r="H282" s="40">
        <v>285.15000000000003</v>
      </c>
      <c r="I282" s="40">
        <v>291.2000000000001</v>
      </c>
      <c r="J282" s="40">
        <v>299.55000000000007</v>
      </c>
      <c r="K282" s="31">
        <v>282.85000000000002</v>
      </c>
      <c r="L282" s="31">
        <v>268.45</v>
      </c>
      <c r="M282" s="31">
        <v>9.2715599999999991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1077.3</v>
      </c>
      <c r="D283" s="40">
        <v>1074.4333333333334</v>
      </c>
      <c r="E283" s="40">
        <v>1059.8666666666668</v>
      </c>
      <c r="F283" s="40">
        <v>1042.4333333333334</v>
      </c>
      <c r="G283" s="40">
        <v>1027.8666666666668</v>
      </c>
      <c r="H283" s="40">
        <v>1091.8666666666668</v>
      </c>
      <c r="I283" s="40">
        <v>1106.4333333333334</v>
      </c>
      <c r="J283" s="40">
        <v>1123.8666666666668</v>
      </c>
      <c r="K283" s="31">
        <v>1089</v>
      </c>
      <c r="L283" s="31">
        <v>1057</v>
      </c>
      <c r="M283" s="31">
        <v>0.22398000000000001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972.2</v>
      </c>
      <c r="D284" s="40">
        <v>973.73333333333323</v>
      </c>
      <c r="E284" s="40">
        <v>958.46666666666647</v>
      </c>
      <c r="F284" s="40">
        <v>944.73333333333323</v>
      </c>
      <c r="G284" s="40">
        <v>929.46666666666647</v>
      </c>
      <c r="H284" s="40">
        <v>987.46666666666647</v>
      </c>
      <c r="I284" s="40">
        <v>1002.7333333333331</v>
      </c>
      <c r="J284" s="40">
        <v>1016.4666666666665</v>
      </c>
      <c r="K284" s="31">
        <v>989</v>
      </c>
      <c r="L284" s="31">
        <v>960</v>
      </c>
      <c r="M284" s="31">
        <v>0.70935000000000004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467.85</v>
      </c>
      <c r="D285" s="40">
        <v>468.4666666666667</v>
      </c>
      <c r="E285" s="40">
        <v>461.88333333333338</v>
      </c>
      <c r="F285" s="40">
        <v>455.91666666666669</v>
      </c>
      <c r="G285" s="40">
        <v>449.33333333333337</v>
      </c>
      <c r="H285" s="40">
        <v>474.43333333333339</v>
      </c>
      <c r="I285" s="40">
        <v>481.01666666666665</v>
      </c>
      <c r="J285" s="40">
        <v>486.98333333333341</v>
      </c>
      <c r="K285" s="31">
        <v>475.05</v>
      </c>
      <c r="L285" s="31">
        <v>462.5</v>
      </c>
      <c r="M285" s="31">
        <v>1.5853299999999999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619.85</v>
      </c>
      <c r="D286" s="40">
        <v>618.5</v>
      </c>
      <c r="E286" s="40">
        <v>613.70000000000005</v>
      </c>
      <c r="F286" s="40">
        <v>607.55000000000007</v>
      </c>
      <c r="G286" s="40">
        <v>602.75000000000011</v>
      </c>
      <c r="H286" s="40">
        <v>624.65</v>
      </c>
      <c r="I286" s="40">
        <v>629.44999999999993</v>
      </c>
      <c r="J286" s="40">
        <v>635.59999999999991</v>
      </c>
      <c r="K286" s="31">
        <v>623.29999999999995</v>
      </c>
      <c r="L286" s="31">
        <v>612.35</v>
      </c>
      <c r="M286" s="31">
        <v>1.67987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48.6</v>
      </c>
      <c r="D287" s="40">
        <v>47.9</v>
      </c>
      <c r="E287" s="40">
        <v>46.15</v>
      </c>
      <c r="F287" s="40">
        <v>43.7</v>
      </c>
      <c r="G287" s="40">
        <v>41.95</v>
      </c>
      <c r="H287" s="40">
        <v>50.349999999999994</v>
      </c>
      <c r="I287" s="40">
        <v>52.099999999999994</v>
      </c>
      <c r="J287" s="40">
        <v>54.54999999999999</v>
      </c>
      <c r="K287" s="31">
        <v>49.65</v>
      </c>
      <c r="L287" s="31">
        <v>45.45</v>
      </c>
      <c r="M287" s="31">
        <v>86.849940000000004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718.3</v>
      </c>
      <c r="D288" s="40">
        <v>715.76666666666677</v>
      </c>
      <c r="E288" s="40">
        <v>710.53333333333353</v>
      </c>
      <c r="F288" s="40">
        <v>702.76666666666677</v>
      </c>
      <c r="G288" s="40">
        <v>697.53333333333353</v>
      </c>
      <c r="H288" s="40">
        <v>723.53333333333353</v>
      </c>
      <c r="I288" s="40">
        <v>728.76666666666688</v>
      </c>
      <c r="J288" s="40">
        <v>736.53333333333353</v>
      </c>
      <c r="K288" s="31">
        <v>721</v>
      </c>
      <c r="L288" s="31">
        <v>708</v>
      </c>
      <c r="M288" s="31">
        <v>2.2324600000000001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430.05</v>
      </c>
      <c r="D289" s="40">
        <v>428.43333333333339</v>
      </c>
      <c r="E289" s="40">
        <v>424.96666666666681</v>
      </c>
      <c r="F289" s="40">
        <v>419.88333333333344</v>
      </c>
      <c r="G289" s="40">
        <v>416.41666666666686</v>
      </c>
      <c r="H289" s="40">
        <v>433.51666666666677</v>
      </c>
      <c r="I289" s="40">
        <v>436.98333333333335</v>
      </c>
      <c r="J289" s="40">
        <v>442.06666666666672</v>
      </c>
      <c r="K289" s="31">
        <v>431.9</v>
      </c>
      <c r="L289" s="31">
        <v>423.35</v>
      </c>
      <c r="M289" s="31">
        <v>2.0390700000000002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1641.65</v>
      </c>
      <c r="D290" s="40">
        <v>1646.9166666666667</v>
      </c>
      <c r="E290" s="40">
        <v>1629.8333333333335</v>
      </c>
      <c r="F290" s="40">
        <v>1618.0166666666667</v>
      </c>
      <c r="G290" s="40">
        <v>1600.9333333333334</v>
      </c>
      <c r="H290" s="40">
        <v>1658.7333333333336</v>
      </c>
      <c r="I290" s="40">
        <v>1675.8166666666671</v>
      </c>
      <c r="J290" s="40">
        <v>1687.6333333333337</v>
      </c>
      <c r="K290" s="31">
        <v>1664</v>
      </c>
      <c r="L290" s="31">
        <v>1635.1</v>
      </c>
      <c r="M290" s="31">
        <v>29.94265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86.25</v>
      </c>
      <c r="D291" s="40">
        <v>86.2</v>
      </c>
      <c r="E291" s="40">
        <v>85.45</v>
      </c>
      <c r="F291" s="40">
        <v>84.65</v>
      </c>
      <c r="G291" s="40">
        <v>83.9</v>
      </c>
      <c r="H291" s="40">
        <v>87</v>
      </c>
      <c r="I291" s="40">
        <v>87.75</v>
      </c>
      <c r="J291" s="40">
        <v>88.55</v>
      </c>
      <c r="K291" s="31">
        <v>86.95</v>
      </c>
      <c r="L291" s="31">
        <v>85.4</v>
      </c>
      <c r="M291" s="31">
        <v>73.359440000000006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3682.7</v>
      </c>
      <c r="D292" s="40">
        <v>3651.6666666666665</v>
      </c>
      <c r="E292" s="40">
        <v>3485.333333333333</v>
      </c>
      <c r="F292" s="40">
        <v>3287.9666666666667</v>
      </c>
      <c r="G292" s="40">
        <v>3121.6333333333332</v>
      </c>
      <c r="H292" s="40">
        <v>3849.0333333333328</v>
      </c>
      <c r="I292" s="40">
        <v>4015.3666666666659</v>
      </c>
      <c r="J292" s="40">
        <v>4212.7333333333327</v>
      </c>
      <c r="K292" s="31">
        <v>3818</v>
      </c>
      <c r="L292" s="31">
        <v>3454.3</v>
      </c>
      <c r="M292" s="31">
        <v>8.5225600000000004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414.9</v>
      </c>
      <c r="D293" s="40">
        <v>422.4666666666667</v>
      </c>
      <c r="E293" s="40">
        <v>404.83333333333337</v>
      </c>
      <c r="F293" s="40">
        <v>394.76666666666665</v>
      </c>
      <c r="G293" s="40">
        <v>377.13333333333333</v>
      </c>
      <c r="H293" s="40">
        <v>432.53333333333342</v>
      </c>
      <c r="I293" s="40">
        <v>450.16666666666674</v>
      </c>
      <c r="J293" s="40">
        <v>460.23333333333346</v>
      </c>
      <c r="K293" s="31">
        <v>440.1</v>
      </c>
      <c r="L293" s="31">
        <v>412.4</v>
      </c>
      <c r="M293" s="31">
        <v>93.971860000000007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271.60000000000002</v>
      </c>
      <c r="D294" s="40">
        <v>271.2</v>
      </c>
      <c r="E294" s="40">
        <v>268.29999999999995</v>
      </c>
      <c r="F294" s="40">
        <v>264.99999999999994</v>
      </c>
      <c r="G294" s="40">
        <v>262.09999999999991</v>
      </c>
      <c r="H294" s="40">
        <v>274.5</v>
      </c>
      <c r="I294" s="40">
        <v>277.39999999999998</v>
      </c>
      <c r="J294" s="40">
        <v>280.70000000000005</v>
      </c>
      <c r="K294" s="31">
        <v>274.10000000000002</v>
      </c>
      <c r="L294" s="31">
        <v>267.89999999999998</v>
      </c>
      <c r="M294" s="31">
        <v>0.58845000000000003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8240.2999999999993</v>
      </c>
      <c r="D295" s="40">
        <v>8203.1</v>
      </c>
      <c r="E295" s="40">
        <v>8082.2000000000007</v>
      </c>
      <c r="F295" s="40">
        <v>7924.1</v>
      </c>
      <c r="G295" s="40">
        <v>7803.2000000000007</v>
      </c>
      <c r="H295" s="40">
        <v>8361.2000000000007</v>
      </c>
      <c r="I295" s="40">
        <v>8482.0999999999985</v>
      </c>
      <c r="J295" s="40">
        <v>8640.2000000000007</v>
      </c>
      <c r="K295" s="31">
        <v>8324</v>
      </c>
      <c r="L295" s="31">
        <v>8045</v>
      </c>
      <c r="M295" s="31">
        <v>0.36732999999999999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4639.6499999999996</v>
      </c>
      <c r="D296" s="40">
        <v>4552.5333333333328</v>
      </c>
      <c r="E296" s="40">
        <v>4445.1166666666659</v>
      </c>
      <c r="F296" s="40">
        <v>4250.583333333333</v>
      </c>
      <c r="G296" s="40">
        <v>4143.1666666666661</v>
      </c>
      <c r="H296" s="40">
        <v>4747.0666666666657</v>
      </c>
      <c r="I296" s="40">
        <v>4854.4833333333336</v>
      </c>
      <c r="J296" s="40">
        <v>5049.0166666666655</v>
      </c>
      <c r="K296" s="31">
        <v>4659.95</v>
      </c>
      <c r="L296" s="31">
        <v>4358</v>
      </c>
      <c r="M296" s="31">
        <v>11.80829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1596</v>
      </c>
      <c r="D297" s="40">
        <v>1596.45</v>
      </c>
      <c r="E297" s="40">
        <v>1585.5500000000002</v>
      </c>
      <c r="F297" s="40">
        <v>1575.1000000000001</v>
      </c>
      <c r="G297" s="40">
        <v>1564.2000000000003</v>
      </c>
      <c r="H297" s="40">
        <v>1606.9</v>
      </c>
      <c r="I297" s="40">
        <v>1617.8000000000002</v>
      </c>
      <c r="J297" s="40">
        <v>1628.25</v>
      </c>
      <c r="K297" s="31">
        <v>1607.35</v>
      </c>
      <c r="L297" s="31">
        <v>1586</v>
      </c>
      <c r="M297" s="31">
        <v>16.721769999999999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605.4</v>
      </c>
      <c r="D298" s="40">
        <v>608.76666666666665</v>
      </c>
      <c r="E298" s="40">
        <v>591.63333333333333</v>
      </c>
      <c r="F298" s="40">
        <v>577.86666666666667</v>
      </c>
      <c r="G298" s="40">
        <v>560.73333333333335</v>
      </c>
      <c r="H298" s="40">
        <v>622.5333333333333</v>
      </c>
      <c r="I298" s="40">
        <v>639.66666666666652</v>
      </c>
      <c r="J298" s="40">
        <v>653.43333333333328</v>
      </c>
      <c r="K298" s="31">
        <v>625.9</v>
      </c>
      <c r="L298" s="31">
        <v>595</v>
      </c>
      <c r="M298" s="31">
        <v>60.612969999999997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41.9</v>
      </c>
      <c r="D299" s="40">
        <v>41.566666666666663</v>
      </c>
      <c r="E299" s="40">
        <v>40.933333333333323</v>
      </c>
      <c r="F299" s="40">
        <v>39.966666666666661</v>
      </c>
      <c r="G299" s="40">
        <v>39.333333333333321</v>
      </c>
      <c r="H299" s="40">
        <v>42.533333333333324</v>
      </c>
      <c r="I299" s="40">
        <v>43.166666666666664</v>
      </c>
      <c r="J299" s="40">
        <v>44.133333333333326</v>
      </c>
      <c r="K299" s="31">
        <v>42.2</v>
      </c>
      <c r="L299" s="31">
        <v>40.6</v>
      </c>
      <c r="M299" s="31">
        <v>35.204560000000001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1735.8</v>
      </c>
      <c r="D300" s="40">
        <v>1749.9333333333334</v>
      </c>
      <c r="E300" s="40">
        <v>1705.8666666666668</v>
      </c>
      <c r="F300" s="40">
        <v>1675.9333333333334</v>
      </c>
      <c r="G300" s="40">
        <v>1631.8666666666668</v>
      </c>
      <c r="H300" s="40">
        <v>1779.8666666666668</v>
      </c>
      <c r="I300" s="40">
        <v>1823.9333333333334</v>
      </c>
      <c r="J300" s="40">
        <v>1853.8666666666668</v>
      </c>
      <c r="K300" s="31">
        <v>1794</v>
      </c>
      <c r="L300" s="31">
        <v>1720</v>
      </c>
      <c r="M300" s="31">
        <v>1.34558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1085.9000000000001</v>
      </c>
      <c r="D301" s="40">
        <v>1091.1499999999999</v>
      </c>
      <c r="E301" s="40">
        <v>1072.2999999999997</v>
      </c>
      <c r="F301" s="40">
        <v>1058.6999999999998</v>
      </c>
      <c r="G301" s="40">
        <v>1039.8499999999997</v>
      </c>
      <c r="H301" s="40">
        <v>1104.7499999999998</v>
      </c>
      <c r="I301" s="40">
        <v>1123.5999999999997</v>
      </c>
      <c r="J301" s="40">
        <v>1137.1999999999998</v>
      </c>
      <c r="K301" s="31">
        <v>1110</v>
      </c>
      <c r="L301" s="31">
        <v>1077.55</v>
      </c>
      <c r="M301" s="31">
        <v>13.95326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4172.6499999999996</v>
      </c>
      <c r="D302" s="40">
        <v>4178.75</v>
      </c>
      <c r="E302" s="40">
        <v>4105.6000000000004</v>
      </c>
      <c r="F302" s="40">
        <v>4038.55</v>
      </c>
      <c r="G302" s="40">
        <v>3965.4000000000005</v>
      </c>
      <c r="H302" s="40">
        <v>4245.8</v>
      </c>
      <c r="I302" s="40">
        <v>4318.95</v>
      </c>
      <c r="J302" s="40">
        <v>4386</v>
      </c>
      <c r="K302" s="31">
        <v>4251.8999999999996</v>
      </c>
      <c r="L302" s="31">
        <v>4111.7</v>
      </c>
      <c r="M302" s="31">
        <v>0.52217999999999998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815.15</v>
      </c>
      <c r="D303" s="40">
        <v>814.80000000000007</v>
      </c>
      <c r="E303" s="40">
        <v>799.60000000000014</v>
      </c>
      <c r="F303" s="40">
        <v>784.05000000000007</v>
      </c>
      <c r="G303" s="40">
        <v>768.85000000000014</v>
      </c>
      <c r="H303" s="40">
        <v>830.35000000000014</v>
      </c>
      <c r="I303" s="40">
        <v>845.55000000000018</v>
      </c>
      <c r="J303" s="40">
        <v>861.10000000000014</v>
      </c>
      <c r="K303" s="31">
        <v>830</v>
      </c>
      <c r="L303" s="31">
        <v>799.25</v>
      </c>
      <c r="M303" s="31">
        <v>0.89798999999999995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50.65</v>
      </c>
      <c r="D304" s="40">
        <v>51.5</v>
      </c>
      <c r="E304" s="40">
        <v>49.55</v>
      </c>
      <c r="F304" s="40">
        <v>48.449999999999996</v>
      </c>
      <c r="G304" s="40">
        <v>46.499999999999993</v>
      </c>
      <c r="H304" s="40">
        <v>52.6</v>
      </c>
      <c r="I304" s="40">
        <v>54.550000000000004</v>
      </c>
      <c r="J304" s="40">
        <v>55.650000000000006</v>
      </c>
      <c r="K304" s="31">
        <v>53.45</v>
      </c>
      <c r="L304" s="31">
        <v>50.4</v>
      </c>
      <c r="M304" s="31">
        <v>74.374020000000002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188.9</v>
      </c>
      <c r="D305" s="40">
        <v>188.23333333333335</v>
      </c>
      <c r="E305" s="40">
        <v>183.66666666666669</v>
      </c>
      <c r="F305" s="40">
        <v>178.43333333333334</v>
      </c>
      <c r="G305" s="40">
        <v>173.86666666666667</v>
      </c>
      <c r="H305" s="40">
        <v>193.4666666666667</v>
      </c>
      <c r="I305" s="40">
        <v>198.03333333333336</v>
      </c>
      <c r="J305" s="40">
        <v>203.26666666666671</v>
      </c>
      <c r="K305" s="31">
        <v>192.8</v>
      </c>
      <c r="L305" s="31">
        <v>183</v>
      </c>
      <c r="M305" s="31">
        <v>11.194050000000001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79725.5</v>
      </c>
      <c r="D306" s="40">
        <v>79825.083333333328</v>
      </c>
      <c r="E306" s="40">
        <v>79352.366666666654</v>
      </c>
      <c r="F306" s="40">
        <v>78979.233333333323</v>
      </c>
      <c r="G306" s="40">
        <v>78506.516666666648</v>
      </c>
      <c r="H306" s="40">
        <v>80198.21666666666</v>
      </c>
      <c r="I306" s="40">
        <v>80670.933333333334</v>
      </c>
      <c r="J306" s="40">
        <v>81044.066666666666</v>
      </c>
      <c r="K306" s="31">
        <v>80297.8</v>
      </c>
      <c r="L306" s="31">
        <v>79451.95</v>
      </c>
      <c r="M306" s="31">
        <v>5.1580000000000001E-2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1108.8</v>
      </c>
      <c r="D307" s="40">
        <v>1132.05</v>
      </c>
      <c r="E307" s="40">
        <v>1079.0999999999999</v>
      </c>
      <c r="F307" s="40">
        <v>1049.3999999999999</v>
      </c>
      <c r="G307" s="40">
        <v>996.44999999999982</v>
      </c>
      <c r="H307" s="40">
        <v>1161.75</v>
      </c>
      <c r="I307" s="40">
        <v>1214.7000000000003</v>
      </c>
      <c r="J307" s="40">
        <v>1244.4000000000001</v>
      </c>
      <c r="K307" s="31">
        <v>1185</v>
      </c>
      <c r="L307" s="31">
        <v>1102.3499999999999</v>
      </c>
      <c r="M307" s="31">
        <v>27.024329999999999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4245.6000000000004</v>
      </c>
      <c r="D308" s="40">
        <v>4188.4000000000005</v>
      </c>
      <c r="E308" s="40">
        <v>4122.8000000000011</v>
      </c>
      <c r="F308" s="40">
        <v>4000.0000000000005</v>
      </c>
      <c r="G308" s="40">
        <v>3934.400000000001</v>
      </c>
      <c r="H308" s="40">
        <v>4311.2000000000007</v>
      </c>
      <c r="I308" s="40">
        <v>4376.8000000000011</v>
      </c>
      <c r="J308" s="40">
        <v>4499.6000000000013</v>
      </c>
      <c r="K308" s="31">
        <v>4254</v>
      </c>
      <c r="L308" s="31">
        <v>4065.6</v>
      </c>
      <c r="M308" s="31">
        <v>0.17257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317.64999999999998</v>
      </c>
      <c r="D309" s="40">
        <v>316.58333333333331</v>
      </c>
      <c r="E309" s="40">
        <v>310.16666666666663</v>
      </c>
      <c r="F309" s="40">
        <v>302.68333333333334</v>
      </c>
      <c r="G309" s="40">
        <v>296.26666666666665</v>
      </c>
      <c r="H309" s="40">
        <v>324.06666666666661</v>
      </c>
      <c r="I309" s="40">
        <v>330.48333333333323</v>
      </c>
      <c r="J309" s="40">
        <v>337.96666666666658</v>
      </c>
      <c r="K309" s="31">
        <v>323</v>
      </c>
      <c r="L309" s="31">
        <v>309.10000000000002</v>
      </c>
      <c r="M309" s="31">
        <v>2.0254500000000002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148.69999999999999</v>
      </c>
      <c r="D310" s="40">
        <v>146.95000000000002</v>
      </c>
      <c r="E310" s="40">
        <v>144.85000000000002</v>
      </c>
      <c r="F310" s="40">
        <v>141</v>
      </c>
      <c r="G310" s="40">
        <v>138.9</v>
      </c>
      <c r="H310" s="40">
        <v>150.80000000000004</v>
      </c>
      <c r="I310" s="40">
        <v>152.9</v>
      </c>
      <c r="J310" s="40">
        <v>156.75000000000006</v>
      </c>
      <c r="K310" s="31">
        <v>149.05000000000001</v>
      </c>
      <c r="L310" s="31">
        <v>143.1</v>
      </c>
      <c r="M310" s="31">
        <v>121.464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731.45</v>
      </c>
      <c r="D311" s="40">
        <v>732.13333333333333</v>
      </c>
      <c r="E311" s="40">
        <v>725.41666666666663</v>
      </c>
      <c r="F311" s="40">
        <v>719.38333333333333</v>
      </c>
      <c r="G311" s="40">
        <v>712.66666666666663</v>
      </c>
      <c r="H311" s="40">
        <v>738.16666666666663</v>
      </c>
      <c r="I311" s="40">
        <v>744.88333333333333</v>
      </c>
      <c r="J311" s="40">
        <v>750.91666666666663</v>
      </c>
      <c r="K311" s="31">
        <v>738.85</v>
      </c>
      <c r="L311" s="31">
        <v>726.1</v>
      </c>
      <c r="M311" s="31">
        <v>24.890350000000002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273.35000000000002</v>
      </c>
      <c r="D312" s="40">
        <v>272.05</v>
      </c>
      <c r="E312" s="40">
        <v>268.8</v>
      </c>
      <c r="F312" s="40">
        <v>264.25</v>
      </c>
      <c r="G312" s="40">
        <v>261</v>
      </c>
      <c r="H312" s="40">
        <v>276.60000000000002</v>
      </c>
      <c r="I312" s="40">
        <v>279.85000000000002</v>
      </c>
      <c r="J312" s="40">
        <v>284.40000000000003</v>
      </c>
      <c r="K312" s="31">
        <v>275.3</v>
      </c>
      <c r="L312" s="31">
        <v>267.5</v>
      </c>
      <c r="M312" s="31">
        <v>8.3204200000000004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319.5</v>
      </c>
      <c r="D313" s="40">
        <v>321</v>
      </c>
      <c r="E313" s="40">
        <v>308.5</v>
      </c>
      <c r="F313" s="40">
        <v>297.5</v>
      </c>
      <c r="G313" s="40">
        <v>285</v>
      </c>
      <c r="H313" s="40">
        <v>332</v>
      </c>
      <c r="I313" s="40">
        <v>344.5</v>
      </c>
      <c r="J313" s="40">
        <v>355.5</v>
      </c>
      <c r="K313" s="31">
        <v>333.5</v>
      </c>
      <c r="L313" s="31">
        <v>310</v>
      </c>
      <c r="M313" s="31">
        <v>21.207409999999999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671.75</v>
      </c>
      <c r="D314" s="40">
        <v>654.35</v>
      </c>
      <c r="E314" s="40">
        <v>627.70000000000005</v>
      </c>
      <c r="F314" s="40">
        <v>583.65</v>
      </c>
      <c r="G314" s="40">
        <v>557</v>
      </c>
      <c r="H314" s="40">
        <v>698.40000000000009</v>
      </c>
      <c r="I314" s="40">
        <v>725.05</v>
      </c>
      <c r="J314" s="40">
        <v>769.10000000000014</v>
      </c>
      <c r="K314" s="31">
        <v>681</v>
      </c>
      <c r="L314" s="31">
        <v>610.29999999999995</v>
      </c>
      <c r="M314" s="31">
        <v>20.486280000000001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208.6</v>
      </c>
      <c r="D315" s="40">
        <v>208.93333333333331</v>
      </c>
      <c r="E315" s="40">
        <v>206.21666666666661</v>
      </c>
      <c r="F315" s="40">
        <v>203.83333333333331</v>
      </c>
      <c r="G315" s="40">
        <v>201.11666666666662</v>
      </c>
      <c r="H315" s="40">
        <v>211.31666666666661</v>
      </c>
      <c r="I315" s="40">
        <v>214.0333333333333</v>
      </c>
      <c r="J315" s="40">
        <v>216.4166666666666</v>
      </c>
      <c r="K315" s="31">
        <v>211.65</v>
      </c>
      <c r="L315" s="31">
        <v>206.55</v>
      </c>
      <c r="M315" s="31">
        <v>53.894880000000001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45.7</v>
      </c>
      <c r="D316" s="40">
        <v>45.983333333333327</v>
      </c>
      <c r="E316" s="40">
        <v>45.166666666666657</v>
      </c>
      <c r="F316" s="40">
        <v>44.633333333333333</v>
      </c>
      <c r="G316" s="40">
        <v>43.816666666666663</v>
      </c>
      <c r="H316" s="40">
        <v>46.516666666666652</v>
      </c>
      <c r="I316" s="40">
        <v>47.333333333333329</v>
      </c>
      <c r="J316" s="40">
        <v>47.866666666666646</v>
      </c>
      <c r="K316" s="31">
        <v>46.8</v>
      </c>
      <c r="L316" s="31">
        <v>45.45</v>
      </c>
      <c r="M316" s="31">
        <v>13.55495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527.85</v>
      </c>
      <c r="D317" s="40">
        <v>529.61666666666667</v>
      </c>
      <c r="E317" s="40">
        <v>525.23333333333335</v>
      </c>
      <c r="F317" s="40">
        <v>522.61666666666667</v>
      </c>
      <c r="G317" s="40">
        <v>518.23333333333335</v>
      </c>
      <c r="H317" s="40">
        <v>532.23333333333335</v>
      </c>
      <c r="I317" s="40">
        <v>536.61666666666679</v>
      </c>
      <c r="J317" s="40">
        <v>539.23333333333335</v>
      </c>
      <c r="K317" s="31">
        <v>534</v>
      </c>
      <c r="L317" s="31">
        <v>527</v>
      </c>
      <c r="M317" s="31">
        <v>6.5458100000000004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6993.5</v>
      </c>
      <c r="D318" s="40">
        <v>7019.833333333333</v>
      </c>
      <c r="E318" s="40">
        <v>6909.6666666666661</v>
      </c>
      <c r="F318" s="40">
        <v>6825.833333333333</v>
      </c>
      <c r="G318" s="40">
        <v>6715.6666666666661</v>
      </c>
      <c r="H318" s="40">
        <v>7103.6666666666661</v>
      </c>
      <c r="I318" s="40">
        <v>7213.8333333333321</v>
      </c>
      <c r="J318" s="40">
        <v>7297.6666666666661</v>
      </c>
      <c r="K318" s="31">
        <v>7130</v>
      </c>
      <c r="L318" s="31">
        <v>6936</v>
      </c>
      <c r="M318" s="31">
        <v>15.192259999999999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1114.8499999999999</v>
      </c>
      <c r="D319" s="40">
        <v>1124.4666666666665</v>
      </c>
      <c r="E319" s="40">
        <v>1100.883333333333</v>
      </c>
      <c r="F319" s="40">
        <v>1086.9166666666665</v>
      </c>
      <c r="G319" s="40">
        <v>1063.333333333333</v>
      </c>
      <c r="H319" s="40">
        <v>1138.4333333333329</v>
      </c>
      <c r="I319" s="40">
        <v>1162.0166666666664</v>
      </c>
      <c r="J319" s="40">
        <v>1175.9833333333329</v>
      </c>
      <c r="K319" s="31">
        <v>1148.05</v>
      </c>
      <c r="L319" s="31">
        <v>1110.5</v>
      </c>
      <c r="M319" s="31">
        <v>10.14364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276.2</v>
      </c>
      <c r="D320" s="40">
        <v>276.8</v>
      </c>
      <c r="E320" s="40">
        <v>274.05</v>
      </c>
      <c r="F320" s="40">
        <v>271.89999999999998</v>
      </c>
      <c r="G320" s="40">
        <v>269.14999999999998</v>
      </c>
      <c r="H320" s="40">
        <v>278.95000000000005</v>
      </c>
      <c r="I320" s="40">
        <v>281.70000000000005</v>
      </c>
      <c r="J320" s="40">
        <v>283.85000000000008</v>
      </c>
      <c r="K320" s="31">
        <v>279.55</v>
      </c>
      <c r="L320" s="31">
        <v>274.64999999999998</v>
      </c>
      <c r="M320" s="31">
        <v>6.7009699999999999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258</v>
      </c>
      <c r="D321" s="40">
        <v>258.25</v>
      </c>
      <c r="E321" s="40">
        <v>254.75</v>
      </c>
      <c r="F321" s="40">
        <v>251.5</v>
      </c>
      <c r="G321" s="40">
        <v>248</v>
      </c>
      <c r="H321" s="40">
        <v>261.5</v>
      </c>
      <c r="I321" s="40">
        <v>265</v>
      </c>
      <c r="J321" s="40">
        <v>268.25</v>
      </c>
      <c r="K321" s="31">
        <v>261.75</v>
      </c>
      <c r="L321" s="31">
        <v>255</v>
      </c>
      <c r="M321" s="31">
        <v>5.5482500000000003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3069.05</v>
      </c>
      <c r="D322" s="40">
        <v>3043.6666666666665</v>
      </c>
      <c r="E322" s="40">
        <v>2975.333333333333</v>
      </c>
      <c r="F322" s="40">
        <v>2881.6166666666663</v>
      </c>
      <c r="G322" s="40">
        <v>2813.2833333333328</v>
      </c>
      <c r="H322" s="40">
        <v>3137.3833333333332</v>
      </c>
      <c r="I322" s="40">
        <v>3205.7166666666662</v>
      </c>
      <c r="J322" s="40">
        <v>3299.4333333333334</v>
      </c>
      <c r="K322" s="31">
        <v>3112</v>
      </c>
      <c r="L322" s="31">
        <v>2949.95</v>
      </c>
      <c r="M322" s="31">
        <v>2.2495599999999998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2795.5</v>
      </c>
      <c r="D323" s="40">
        <v>2778.2666666666664</v>
      </c>
      <c r="E323" s="40">
        <v>2742.5333333333328</v>
      </c>
      <c r="F323" s="40">
        <v>2689.5666666666666</v>
      </c>
      <c r="G323" s="40">
        <v>2653.833333333333</v>
      </c>
      <c r="H323" s="40">
        <v>2831.2333333333327</v>
      </c>
      <c r="I323" s="40">
        <v>2866.9666666666662</v>
      </c>
      <c r="J323" s="40">
        <v>2919.9333333333325</v>
      </c>
      <c r="K323" s="31">
        <v>2814</v>
      </c>
      <c r="L323" s="31">
        <v>2725.3</v>
      </c>
      <c r="M323" s="31">
        <v>8.1351800000000001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133.44999999999999</v>
      </c>
      <c r="D324" s="40">
        <v>133.95000000000002</v>
      </c>
      <c r="E324" s="40">
        <v>132.25000000000003</v>
      </c>
      <c r="F324" s="40">
        <v>131.05000000000001</v>
      </c>
      <c r="G324" s="40">
        <v>129.35000000000002</v>
      </c>
      <c r="H324" s="40">
        <v>135.15000000000003</v>
      </c>
      <c r="I324" s="40">
        <v>136.85000000000002</v>
      </c>
      <c r="J324" s="40">
        <v>138.05000000000004</v>
      </c>
      <c r="K324" s="31">
        <v>135.65</v>
      </c>
      <c r="L324" s="31">
        <v>132.75</v>
      </c>
      <c r="M324" s="31">
        <v>2.32226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735.75</v>
      </c>
      <c r="D325" s="40">
        <v>732.35</v>
      </c>
      <c r="E325" s="40">
        <v>727.2</v>
      </c>
      <c r="F325" s="40">
        <v>718.65</v>
      </c>
      <c r="G325" s="40">
        <v>713.5</v>
      </c>
      <c r="H325" s="40">
        <v>740.90000000000009</v>
      </c>
      <c r="I325" s="40">
        <v>746.05</v>
      </c>
      <c r="J325" s="40">
        <v>754.60000000000014</v>
      </c>
      <c r="K325" s="31">
        <v>737.5</v>
      </c>
      <c r="L325" s="31">
        <v>723.8</v>
      </c>
      <c r="M325" s="31">
        <v>1.34338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188.8</v>
      </c>
      <c r="D326" s="40">
        <v>189.86666666666667</v>
      </c>
      <c r="E326" s="40">
        <v>186.28333333333336</v>
      </c>
      <c r="F326" s="40">
        <v>183.76666666666668</v>
      </c>
      <c r="G326" s="40">
        <v>180.18333333333337</v>
      </c>
      <c r="H326" s="40">
        <v>192.38333333333335</v>
      </c>
      <c r="I326" s="40">
        <v>195.96666666666667</v>
      </c>
      <c r="J326" s="40">
        <v>198.48333333333335</v>
      </c>
      <c r="K326" s="31">
        <v>193.45</v>
      </c>
      <c r="L326" s="31">
        <v>187.35</v>
      </c>
      <c r="M326" s="31">
        <v>7.6421299999999999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1059</v>
      </c>
      <c r="D327" s="40">
        <v>1058.3166666666666</v>
      </c>
      <c r="E327" s="40">
        <v>1042.7833333333333</v>
      </c>
      <c r="F327" s="40">
        <v>1026.5666666666666</v>
      </c>
      <c r="G327" s="40">
        <v>1011.0333333333333</v>
      </c>
      <c r="H327" s="40">
        <v>1074.5333333333333</v>
      </c>
      <c r="I327" s="40">
        <v>1090.0666666666666</v>
      </c>
      <c r="J327" s="40">
        <v>1106.2833333333333</v>
      </c>
      <c r="K327" s="31">
        <v>1073.8499999999999</v>
      </c>
      <c r="L327" s="31">
        <v>1042.0999999999999</v>
      </c>
      <c r="M327" s="31">
        <v>5.8551500000000001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2669.6</v>
      </c>
      <c r="D328" s="40">
        <v>2636.7000000000003</v>
      </c>
      <c r="E328" s="40">
        <v>2595.9000000000005</v>
      </c>
      <c r="F328" s="40">
        <v>2522.2000000000003</v>
      </c>
      <c r="G328" s="40">
        <v>2481.4000000000005</v>
      </c>
      <c r="H328" s="40">
        <v>2710.4000000000005</v>
      </c>
      <c r="I328" s="40">
        <v>2751.2000000000007</v>
      </c>
      <c r="J328" s="40">
        <v>2824.9000000000005</v>
      </c>
      <c r="K328" s="31">
        <v>2677.5</v>
      </c>
      <c r="L328" s="31">
        <v>2563</v>
      </c>
      <c r="M328" s="31">
        <v>8.6893399999999996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1610.25</v>
      </c>
      <c r="D329" s="40">
        <v>1621.6166666666668</v>
      </c>
      <c r="E329" s="40">
        <v>1593.2333333333336</v>
      </c>
      <c r="F329" s="40">
        <v>1576.2166666666667</v>
      </c>
      <c r="G329" s="40">
        <v>1547.8333333333335</v>
      </c>
      <c r="H329" s="40">
        <v>1638.6333333333337</v>
      </c>
      <c r="I329" s="40">
        <v>1667.0166666666669</v>
      </c>
      <c r="J329" s="40">
        <v>1684.0333333333338</v>
      </c>
      <c r="K329" s="31">
        <v>1650</v>
      </c>
      <c r="L329" s="31">
        <v>1604.6</v>
      </c>
      <c r="M329" s="31">
        <v>2.2406700000000002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1563.05</v>
      </c>
      <c r="D330" s="40">
        <v>1556.7833333333335</v>
      </c>
      <c r="E330" s="40">
        <v>1546.366666666667</v>
      </c>
      <c r="F330" s="40">
        <v>1529.6833333333334</v>
      </c>
      <c r="G330" s="40">
        <v>1519.2666666666669</v>
      </c>
      <c r="H330" s="40">
        <v>1573.4666666666672</v>
      </c>
      <c r="I330" s="40">
        <v>1583.8833333333337</v>
      </c>
      <c r="J330" s="40">
        <v>1600.5666666666673</v>
      </c>
      <c r="K330" s="31">
        <v>1567.2</v>
      </c>
      <c r="L330" s="31">
        <v>1540.1</v>
      </c>
      <c r="M330" s="31">
        <v>5.4084599999999998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1018.4</v>
      </c>
      <c r="D331" s="40">
        <v>1019.2333333333332</v>
      </c>
      <c r="E331" s="40">
        <v>1012.1666666666665</v>
      </c>
      <c r="F331" s="40">
        <v>1005.9333333333333</v>
      </c>
      <c r="G331" s="40">
        <v>998.86666666666656</v>
      </c>
      <c r="H331" s="40">
        <v>1025.4666666666665</v>
      </c>
      <c r="I331" s="40">
        <v>1032.5333333333333</v>
      </c>
      <c r="J331" s="40">
        <v>1038.7666666666664</v>
      </c>
      <c r="K331" s="31">
        <v>1026.3</v>
      </c>
      <c r="L331" s="31">
        <v>1013</v>
      </c>
      <c r="M331" s="31">
        <v>1.55016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51.65</v>
      </c>
      <c r="D332" s="40">
        <v>50.733333333333327</v>
      </c>
      <c r="E332" s="40">
        <v>49.266666666666652</v>
      </c>
      <c r="F332" s="40">
        <v>46.883333333333326</v>
      </c>
      <c r="G332" s="40">
        <v>45.41666666666665</v>
      </c>
      <c r="H332" s="40">
        <v>53.116666666666653</v>
      </c>
      <c r="I332" s="40">
        <v>54.583333333333336</v>
      </c>
      <c r="J332" s="40">
        <v>56.966666666666654</v>
      </c>
      <c r="K332" s="31">
        <v>52.2</v>
      </c>
      <c r="L332" s="31">
        <v>48.35</v>
      </c>
      <c r="M332" s="31">
        <v>155.67160999999999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86.75</v>
      </c>
      <c r="D333" s="40">
        <v>86.433333333333337</v>
      </c>
      <c r="E333" s="40">
        <v>85.566666666666677</v>
      </c>
      <c r="F333" s="40">
        <v>84.38333333333334</v>
      </c>
      <c r="G333" s="40">
        <v>83.51666666666668</v>
      </c>
      <c r="H333" s="40">
        <v>87.616666666666674</v>
      </c>
      <c r="I333" s="40">
        <v>88.483333333333348</v>
      </c>
      <c r="J333" s="40">
        <v>89.666666666666671</v>
      </c>
      <c r="K333" s="31">
        <v>87.3</v>
      </c>
      <c r="L333" s="31">
        <v>85.25</v>
      </c>
      <c r="M333" s="31">
        <v>48.85087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593.95000000000005</v>
      </c>
      <c r="D334" s="40">
        <v>593.91666666666663</v>
      </c>
      <c r="E334" s="40">
        <v>588.83333333333326</v>
      </c>
      <c r="F334" s="40">
        <v>583.71666666666658</v>
      </c>
      <c r="G334" s="40">
        <v>578.63333333333321</v>
      </c>
      <c r="H334" s="40">
        <v>599.0333333333333</v>
      </c>
      <c r="I334" s="40">
        <v>604.11666666666656</v>
      </c>
      <c r="J334" s="40">
        <v>609.23333333333335</v>
      </c>
      <c r="K334" s="31">
        <v>599</v>
      </c>
      <c r="L334" s="31">
        <v>588.79999999999995</v>
      </c>
      <c r="M334" s="31">
        <v>0.40456999999999999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</v>
      </c>
      <c r="D335" s="40">
        <v>26.016666666666666</v>
      </c>
      <c r="E335" s="40">
        <v>25.783333333333331</v>
      </c>
      <c r="F335" s="40">
        <v>25.566666666666666</v>
      </c>
      <c r="G335" s="40">
        <v>25.333333333333332</v>
      </c>
      <c r="H335" s="40">
        <v>26.233333333333331</v>
      </c>
      <c r="I335" s="40">
        <v>26.466666666666665</v>
      </c>
      <c r="J335" s="40">
        <v>26.68333333333333</v>
      </c>
      <c r="K335" s="31">
        <v>26.25</v>
      </c>
      <c r="L335" s="31">
        <v>25.8</v>
      </c>
      <c r="M335" s="31">
        <v>36.914070000000002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57.5</v>
      </c>
      <c r="D336" s="40">
        <v>57.383333333333333</v>
      </c>
      <c r="E336" s="40">
        <v>56.816666666666663</v>
      </c>
      <c r="F336" s="40">
        <v>56.133333333333333</v>
      </c>
      <c r="G336" s="40">
        <v>55.566666666666663</v>
      </c>
      <c r="H336" s="40">
        <v>58.066666666666663</v>
      </c>
      <c r="I336" s="40">
        <v>58.63333333333334</v>
      </c>
      <c r="J336" s="40">
        <v>59.316666666666663</v>
      </c>
      <c r="K336" s="31">
        <v>57.95</v>
      </c>
      <c r="L336" s="31">
        <v>56.7</v>
      </c>
      <c r="M336" s="31">
        <v>21.612480000000001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182.75</v>
      </c>
      <c r="D337" s="40">
        <v>180.65</v>
      </c>
      <c r="E337" s="40">
        <v>176.5</v>
      </c>
      <c r="F337" s="40">
        <v>170.25</v>
      </c>
      <c r="G337" s="40">
        <v>166.1</v>
      </c>
      <c r="H337" s="40">
        <v>186.9</v>
      </c>
      <c r="I337" s="40">
        <v>191.05000000000004</v>
      </c>
      <c r="J337" s="40">
        <v>197.3</v>
      </c>
      <c r="K337" s="31">
        <v>184.8</v>
      </c>
      <c r="L337" s="31">
        <v>174.4</v>
      </c>
      <c r="M337" s="31">
        <v>424.43883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263.5</v>
      </c>
      <c r="D338" s="40">
        <v>264.43333333333334</v>
      </c>
      <c r="E338" s="40">
        <v>260.56666666666666</v>
      </c>
      <c r="F338" s="40">
        <v>257.63333333333333</v>
      </c>
      <c r="G338" s="40">
        <v>253.76666666666665</v>
      </c>
      <c r="H338" s="40">
        <v>267.36666666666667</v>
      </c>
      <c r="I338" s="40">
        <v>271.23333333333335</v>
      </c>
      <c r="J338" s="40">
        <v>274.16666666666669</v>
      </c>
      <c r="K338" s="31">
        <v>268.3</v>
      </c>
      <c r="L338" s="31">
        <v>261.5</v>
      </c>
      <c r="M338" s="31">
        <v>7.1938599999999999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116.75</v>
      </c>
      <c r="D339" s="40">
        <v>116.75</v>
      </c>
      <c r="E339" s="40">
        <v>115.25</v>
      </c>
      <c r="F339" s="40">
        <v>113.75</v>
      </c>
      <c r="G339" s="40">
        <v>112.25</v>
      </c>
      <c r="H339" s="40">
        <v>118.25</v>
      </c>
      <c r="I339" s="40">
        <v>119.75</v>
      </c>
      <c r="J339" s="40">
        <v>121.25</v>
      </c>
      <c r="K339" s="31">
        <v>118.25</v>
      </c>
      <c r="L339" s="31">
        <v>115.25</v>
      </c>
      <c r="M339" s="31">
        <v>118.97018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504.5</v>
      </c>
      <c r="D340" s="40">
        <v>506.38333333333338</v>
      </c>
      <c r="E340" s="40">
        <v>499.11666666666679</v>
      </c>
      <c r="F340" s="40">
        <v>493.73333333333341</v>
      </c>
      <c r="G340" s="40">
        <v>486.46666666666681</v>
      </c>
      <c r="H340" s="40">
        <v>511.76666666666677</v>
      </c>
      <c r="I340" s="40">
        <v>519.0333333333333</v>
      </c>
      <c r="J340" s="40">
        <v>524.41666666666674</v>
      </c>
      <c r="K340" s="31">
        <v>513.65</v>
      </c>
      <c r="L340" s="31">
        <v>501</v>
      </c>
      <c r="M340" s="31">
        <v>1.0944400000000001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92.95</v>
      </c>
      <c r="D341" s="40">
        <v>90.666666666666671</v>
      </c>
      <c r="E341" s="40">
        <v>87.88333333333334</v>
      </c>
      <c r="F341" s="40">
        <v>82.816666666666663</v>
      </c>
      <c r="G341" s="40">
        <v>80.033333333333331</v>
      </c>
      <c r="H341" s="40">
        <v>95.733333333333348</v>
      </c>
      <c r="I341" s="40">
        <v>98.51666666666668</v>
      </c>
      <c r="J341" s="40">
        <v>103.58333333333336</v>
      </c>
      <c r="K341" s="31">
        <v>93.45</v>
      </c>
      <c r="L341" s="31">
        <v>85.6</v>
      </c>
      <c r="M341" s="31">
        <v>1095.9702299999999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62.05</v>
      </c>
      <c r="D342" s="40">
        <v>61.683333333333337</v>
      </c>
      <c r="E342" s="40">
        <v>61.016666666666673</v>
      </c>
      <c r="F342" s="40">
        <v>59.983333333333334</v>
      </c>
      <c r="G342" s="40">
        <v>59.31666666666667</v>
      </c>
      <c r="H342" s="40">
        <v>62.716666666666676</v>
      </c>
      <c r="I342" s="40">
        <v>63.383333333333333</v>
      </c>
      <c r="J342" s="40">
        <v>64.416666666666686</v>
      </c>
      <c r="K342" s="31">
        <v>62.35</v>
      </c>
      <c r="L342" s="31">
        <v>60.65</v>
      </c>
      <c r="M342" s="31">
        <v>10.694800000000001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3573.7</v>
      </c>
      <c r="D343" s="40">
        <v>3540.7666666666664</v>
      </c>
      <c r="E343" s="40">
        <v>3482.9333333333329</v>
      </c>
      <c r="F343" s="40">
        <v>3392.1666666666665</v>
      </c>
      <c r="G343" s="40">
        <v>3334.333333333333</v>
      </c>
      <c r="H343" s="40">
        <v>3631.5333333333328</v>
      </c>
      <c r="I343" s="40">
        <v>3689.3666666666668</v>
      </c>
      <c r="J343" s="40">
        <v>3780.1333333333328</v>
      </c>
      <c r="K343" s="31">
        <v>3598.6</v>
      </c>
      <c r="L343" s="31">
        <v>3450</v>
      </c>
      <c r="M343" s="31">
        <v>3.6856100000000001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17914.75</v>
      </c>
      <c r="D344" s="40">
        <v>17964.916666666668</v>
      </c>
      <c r="E344" s="40">
        <v>17729.833333333336</v>
      </c>
      <c r="F344" s="40">
        <v>17544.916666666668</v>
      </c>
      <c r="G344" s="40">
        <v>17309.833333333336</v>
      </c>
      <c r="H344" s="40">
        <v>18149.833333333336</v>
      </c>
      <c r="I344" s="40">
        <v>18384.916666666672</v>
      </c>
      <c r="J344" s="40">
        <v>18569.833333333336</v>
      </c>
      <c r="K344" s="31">
        <v>18200</v>
      </c>
      <c r="L344" s="31">
        <v>17780</v>
      </c>
      <c r="M344" s="31">
        <v>1.3553599999999999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50.45</v>
      </c>
      <c r="D345" s="40">
        <v>49.116666666666667</v>
      </c>
      <c r="E345" s="40">
        <v>47.333333333333336</v>
      </c>
      <c r="F345" s="40">
        <v>44.216666666666669</v>
      </c>
      <c r="G345" s="40">
        <v>42.433333333333337</v>
      </c>
      <c r="H345" s="40">
        <v>52.233333333333334</v>
      </c>
      <c r="I345" s="40">
        <v>54.016666666666666</v>
      </c>
      <c r="J345" s="40">
        <v>57.133333333333333</v>
      </c>
      <c r="K345" s="31">
        <v>50.9</v>
      </c>
      <c r="L345" s="31">
        <v>46</v>
      </c>
      <c r="M345" s="31">
        <v>18.187390000000001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2584.5</v>
      </c>
      <c r="D346" s="40">
        <v>2581.75</v>
      </c>
      <c r="E346" s="40">
        <v>2547.5</v>
      </c>
      <c r="F346" s="40">
        <v>2510.5</v>
      </c>
      <c r="G346" s="40">
        <v>2476.25</v>
      </c>
      <c r="H346" s="40">
        <v>2618.75</v>
      </c>
      <c r="I346" s="40">
        <v>2653</v>
      </c>
      <c r="J346" s="40">
        <v>2690</v>
      </c>
      <c r="K346" s="31">
        <v>2616</v>
      </c>
      <c r="L346" s="31">
        <v>2544.75</v>
      </c>
      <c r="M346" s="31">
        <v>0.13422000000000001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400.75</v>
      </c>
      <c r="D347" s="40">
        <v>398.76666666666665</v>
      </c>
      <c r="E347" s="40">
        <v>394.18333333333328</v>
      </c>
      <c r="F347" s="40">
        <v>387.61666666666662</v>
      </c>
      <c r="G347" s="40">
        <v>383.03333333333325</v>
      </c>
      <c r="H347" s="40">
        <v>405.33333333333331</v>
      </c>
      <c r="I347" s="40">
        <v>409.91666666666669</v>
      </c>
      <c r="J347" s="40">
        <v>416.48333333333335</v>
      </c>
      <c r="K347" s="31">
        <v>403.35</v>
      </c>
      <c r="L347" s="31">
        <v>392.2</v>
      </c>
      <c r="M347" s="31">
        <v>9.2831799999999998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691.3</v>
      </c>
      <c r="D348" s="40">
        <v>700.4</v>
      </c>
      <c r="E348" s="40">
        <v>676.9</v>
      </c>
      <c r="F348" s="40">
        <v>662.5</v>
      </c>
      <c r="G348" s="40">
        <v>639</v>
      </c>
      <c r="H348" s="40">
        <v>714.8</v>
      </c>
      <c r="I348" s="40">
        <v>738.3</v>
      </c>
      <c r="J348" s="40">
        <v>752.69999999999993</v>
      </c>
      <c r="K348" s="31">
        <v>723.9</v>
      </c>
      <c r="L348" s="31">
        <v>686</v>
      </c>
      <c r="M348" s="31">
        <v>4.3524500000000002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114.75</v>
      </c>
      <c r="D349" s="40">
        <v>114.61666666666667</v>
      </c>
      <c r="E349" s="40">
        <v>113.43333333333335</v>
      </c>
      <c r="F349" s="40">
        <v>112.11666666666667</v>
      </c>
      <c r="G349" s="40">
        <v>110.93333333333335</v>
      </c>
      <c r="H349" s="40">
        <v>115.93333333333335</v>
      </c>
      <c r="I349" s="40">
        <v>117.11666666666669</v>
      </c>
      <c r="J349" s="40">
        <v>118.43333333333335</v>
      </c>
      <c r="K349" s="31">
        <v>115.8</v>
      </c>
      <c r="L349" s="31">
        <v>113.3</v>
      </c>
      <c r="M349" s="31">
        <v>141.42749000000001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163.5</v>
      </c>
      <c r="D350" s="40">
        <v>163.08333333333334</v>
      </c>
      <c r="E350" s="40">
        <v>161.76666666666668</v>
      </c>
      <c r="F350" s="40">
        <v>160.03333333333333</v>
      </c>
      <c r="G350" s="40">
        <v>158.71666666666667</v>
      </c>
      <c r="H350" s="40">
        <v>164.81666666666669</v>
      </c>
      <c r="I350" s="40">
        <v>166.13333333333335</v>
      </c>
      <c r="J350" s="40">
        <v>167.8666666666667</v>
      </c>
      <c r="K350" s="31">
        <v>164.4</v>
      </c>
      <c r="L350" s="31">
        <v>161.35</v>
      </c>
      <c r="M350" s="31">
        <v>5.1681999999999997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4384.8</v>
      </c>
      <c r="D351" s="40">
        <v>4462.3666666666659</v>
      </c>
      <c r="E351" s="40">
        <v>4274.7333333333318</v>
      </c>
      <c r="F351" s="40">
        <v>4164.6666666666661</v>
      </c>
      <c r="G351" s="40">
        <v>3977.0333333333319</v>
      </c>
      <c r="H351" s="40">
        <v>4572.4333333333316</v>
      </c>
      <c r="I351" s="40">
        <v>4760.0666666666648</v>
      </c>
      <c r="J351" s="40">
        <v>4870.1333333333314</v>
      </c>
      <c r="K351" s="31">
        <v>4650</v>
      </c>
      <c r="L351" s="31">
        <v>4352.3</v>
      </c>
      <c r="M351" s="31">
        <v>7.9158099999999996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334.85</v>
      </c>
      <c r="D352" s="40">
        <v>329.81666666666666</v>
      </c>
      <c r="E352" s="40">
        <v>307.58333333333331</v>
      </c>
      <c r="F352" s="40">
        <v>280.31666666666666</v>
      </c>
      <c r="G352" s="40">
        <v>258.08333333333331</v>
      </c>
      <c r="H352" s="40">
        <v>357.08333333333331</v>
      </c>
      <c r="I352" s="40">
        <v>379.31666666666666</v>
      </c>
      <c r="J352" s="40">
        <v>406.58333333333331</v>
      </c>
      <c r="K352" s="31">
        <v>352.05</v>
      </c>
      <c r="L352" s="31">
        <v>302.55</v>
      </c>
      <c r="M352" s="31">
        <v>38.593609999999998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2947.25</v>
      </c>
      <c r="D354" s="40">
        <v>2950.8833333333337</v>
      </c>
      <c r="E354" s="40">
        <v>2907.1666666666674</v>
      </c>
      <c r="F354" s="40">
        <v>2867.0833333333339</v>
      </c>
      <c r="G354" s="40">
        <v>2823.3666666666677</v>
      </c>
      <c r="H354" s="40">
        <v>2990.9666666666672</v>
      </c>
      <c r="I354" s="40">
        <v>3034.6833333333334</v>
      </c>
      <c r="J354" s="40">
        <v>3074.7666666666669</v>
      </c>
      <c r="K354" s="31">
        <v>2994.6</v>
      </c>
      <c r="L354" s="31">
        <v>2910.8</v>
      </c>
      <c r="M354" s="31">
        <v>2.1941000000000002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675.8</v>
      </c>
      <c r="D355" s="40">
        <v>678.6</v>
      </c>
      <c r="E355" s="40">
        <v>664.2</v>
      </c>
      <c r="F355" s="40">
        <v>652.6</v>
      </c>
      <c r="G355" s="40">
        <v>638.20000000000005</v>
      </c>
      <c r="H355" s="40">
        <v>690.2</v>
      </c>
      <c r="I355" s="40">
        <v>704.59999999999991</v>
      </c>
      <c r="J355" s="40">
        <v>716.2</v>
      </c>
      <c r="K355" s="31">
        <v>693</v>
      </c>
      <c r="L355" s="31">
        <v>667</v>
      </c>
      <c r="M355" s="31">
        <v>0.25089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313</v>
      </c>
      <c r="D356" s="40">
        <v>315.5</v>
      </c>
      <c r="E356" s="40">
        <v>308.39999999999998</v>
      </c>
      <c r="F356" s="40">
        <v>303.79999999999995</v>
      </c>
      <c r="G356" s="40">
        <v>296.69999999999993</v>
      </c>
      <c r="H356" s="40">
        <v>320.10000000000002</v>
      </c>
      <c r="I356" s="40">
        <v>327.20000000000005</v>
      </c>
      <c r="J356" s="40">
        <v>331.80000000000007</v>
      </c>
      <c r="K356" s="31">
        <v>322.60000000000002</v>
      </c>
      <c r="L356" s="31">
        <v>310.89999999999998</v>
      </c>
      <c r="M356" s="31">
        <v>4.1208799999999997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1361.3</v>
      </c>
      <c r="D357" s="40">
        <v>1354.15</v>
      </c>
      <c r="E357" s="40">
        <v>1325.3000000000002</v>
      </c>
      <c r="F357" s="40">
        <v>1289.3000000000002</v>
      </c>
      <c r="G357" s="40">
        <v>1260.4500000000003</v>
      </c>
      <c r="H357" s="40">
        <v>1390.15</v>
      </c>
      <c r="I357" s="40">
        <v>1419</v>
      </c>
      <c r="J357" s="40">
        <v>1455</v>
      </c>
      <c r="K357" s="31">
        <v>1383</v>
      </c>
      <c r="L357" s="31">
        <v>1318.15</v>
      </c>
      <c r="M357" s="31">
        <v>10.194050000000001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31526.400000000001</v>
      </c>
      <c r="D358" s="40">
        <v>31660.083333333332</v>
      </c>
      <c r="E358" s="40">
        <v>31219.816666666666</v>
      </c>
      <c r="F358" s="40">
        <v>30913.233333333334</v>
      </c>
      <c r="G358" s="40">
        <v>30472.966666666667</v>
      </c>
      <c r="H358" s="40">
        <v>31966.666666666664</v>
      </c>
      <c r="I358" s="40">
        <v>32406.933333333334</v>
      </c>
      <c r="J358" s="40">
        <v>32713.516666666663</v>
      </c>
      <c r="K358" s="31">
        <v>32100.35</v>
      </c>
      <c r="L358" s="31">
        <v>31353.5</v>
      </c>
      <c r="M358" s="31">
        <v>0.21475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3123</v>
      </c>
      <c r="D359" s="40">
        <v>3130.6166666666668</v>
      </c>
      <c r="E359" s="40">
        <v>3082.3833333333337</v>
      </c>
      <c r="F359" s="40">
        <v>3041.7666666666669</v>
      </c>
      <c r="G359" s="40">
        <v>2993.5333333333338</v>
      </c>
      <c r="H359" s="40">
        <v>3171.2333333333336</v>
      </c>
      <c r="I359" s="40">
        <v>3219.4666666666672</v>
      </c>
      <c r="J359" s="40">
        <v>3260.0833333333335</v>
      </c>
      <c r="K359" s="31">
        <v>3178.85</v>
      </c>
      <c r="L359" s="31">
        <v>3090</v>
      </c>
      <c r="M359" s="31">
        <v>1.56704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214.9</v>
      </c>
      <c r="D360" s="40">
        <v>215.83333333333334</v>
      </c>
      <c r="E360" s="40">
        <v>213.56666666666669</v>
      </c>
      <c r="F360" s="40">
        <v>212.23333333333335</v>
      </c>
      <c r="G360" s="40">
        <v>209.9666666666667</v>
      </c>
      <c r="H360" s="40">
        <v>217.16666666666669</v>
      </c>
      <c r="I360" s="40">
        <v>219.43333333333334</v>
      </c>
      <c r="J360" s="40">
        <v>220.76666666666668</v>
      </c>
      <c r="K360" s="31">
        <v>218.1</v>
      </c>
      <c r="L360" s="31">
        <v>214.5</v>
      </c>
      <c r="M360" s="31">
        <v>31.417770000000001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5846.05</v>
      </c>
      <c r="D361" s="40">
        <v>5908.666666666667</v>
      </c>
      <c r="E361" s="40">
        <v>5742.4833333333336</v>
      </c>
      <c r="F361" s="40">
        <v>5638.916666666667</v>
      </c>
      <c r="G361" s="40">
        <v>5472.7333333333336</v>
      </c>
      <c r="H361" s="40">
        <v>6012.2333333333336</v>
      </c>
      <c r="I361" s="40">
        <v>6178.4166666666661</v>
      </c>
      <c r="J361" s="40">
        <v>6281.9833333333336</v>
      </c>
      <c r="K361" s="31">
        <v>6074.85</v>
      </c>
      <c r="L361" s="31">
        <v>5805.1</v>
      </c>
      <c r="M361" s="31">
        <v>1.19661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262.7</v>
      </c>
      <c r="D362" s="40">
        <v>264.7833333333333</v>
      </c>
      <c r="E362" s="40">
        <v>258.16666666666663</v>
      </c>
      <c r="F362" s="40">
        <v>253.63333333333333</v>
      </c>
      <c r="G362" s="40">
        <v>247.01666666666665</v>
      </c>
      <c r="H362" s="40">
        <v>269.31666666666661</v>
      </c>
      <c r="I362" s="40">
        <v>275.93333333333328</v>
      </c>
      <c r="J362" s="40">
        <v>280.46666666666658</v>
      </c>
      <c r="K362" s="31">
        <v>271.39999999999998</v>
      </c>
      <c r="L362" s="31">
        <v>260.25</v>
      </c>
      <c r="M362" s="31">
        <v>27.895859999999999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834.15</v>
      </c>
      <c r="D363" s="40">
        <v>832.76666666666677</v>
      </c>
      <c r="E363" s="40">
        <v>819.53333333333353</v>
      </c>
      <c r="F363" s="40">
        <v>804.91666666666674</v>
      </c>
      <c r="G363" s="40">
        <v>791.68333333333351</v>
      </c>
      <c r="H363" s="40">
        <v>847.38333333333355</v>
      </c>
      <c r="I363" s="40">
        <v>860.6166666666669</v>
      </c>
      <c r="J363" s="40">
        <v>875.23333333333358</v>
      </c>
      <c r="K363" s="31">
        <v>846</v>
      </c>
      <c r="L363" s="31">
        <v>818.15</v>
      </c>
      <c r="M363" s="31">
        <v>2.7477399999999998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2296.5</v>
      </c>
      <c r="D364" s="40">
        <v>2301.1166666666668</v>
      </c>
      <c r="E364" s="40">
        <v>2284.2333333333336</v>
      </c>
      <c r="F364" s="40">
        <v>2271.9666666666667</v>
      </c>
      <c r="G364" s="40">
        <v>2255.0833333333335</v>
      </c>
      <c r="H364" s="40">
        <v>2313.3833333333337</v>
      </c>
      <c r="I364" s="40">
        <v>2330.2666666666669</v>
      </c>
      <c r="J364" s="40">
        <v>2342.5333333333338</v>
      </c>
      <c r="K364" s="31">
        <v>2318</v>
      </c>
      <c r="L364" s="31">
        <v>2288.85</v>
      </c>
      <c r="M364" s="31">
        <v>1.9703299999999999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2317.6999999999998</v>
      </c>
      <c r="D365" s="40">
        <v>2331.5</v>
      </c>
      <c r="E365" s="40">
        <v>2273.1999999999998</v>
      </c>
      <c r="F365" s="40">
        <v>2228.6999999999998</v>
      </c>
      <c r="G365" s="40">
        <v>2170.3999999999996</v>
      </c>
      <c r="H365" s="40">
        <v>2376</v>
      </c>
      <c r="I365" s="40">
        <v>2434.3000000000002</v>
      </c>
      <c r="J365" s="40">
        <v>2478.8000000000002</v>
      </c>
      <c r="K365" s="31">
        <v>2389.8000000000002</v>
      </c>
      <c r="L365" s="31">
        <v>2287</v>
      </c>
      <c r="M365" s="31">
        <v>15.61725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994.3</v>
      </c>
      <c r="D366" s="40">
        <v>1006.9499999999999</v>
      </c>
      <c r="E366" s="40">
        <v>969.89999999999986</v>
      </c>
      <c r="F366" s="40">
        <v>945.49999999999989</v>
      </c>
      <c r="G366" s="40">
        <v>908.44999999999982</v>
      </c>
      <c r="H366" s="40">
        <v>1031.3499999999999</v>
      </c>
      <c r="I366" s="40">
        <v>1068.3999999999999</v>
      </c>
      <c r="J366" s="40">
        <v>1092.8</v>
      </c>
      <c r="K366" s="31">
        <v>1044</v>
      </c>
      <c r="L366" s="31">
        <v>982.55</v>
      </c>
      <c r="M366" s="31">
        <v>2.1647699999999999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1814.75</v>
      </c>
      <c r="D367" s="40">
        <v>1801.2</v>
      </c>
      <c r="E367" s="40">
        <v>1775.5500000000002</v>
      </c>
      <c r="F367" s="40">
        <v>1736.3500000000001</v>
      </c>
      <c r="G367" s="40">
        <v>1710.7000000000003</v>
      </c>
      <c r="H367" s="40">
        <v>1840.4</v>
      </c>
      <c r="I367" s="40">
        <v>1866.0500000000002</v>
      </c>
      <c r="J367" s="40">
        <v>1905.25</v>
      </c>
      <c r="K367" s="31">
        <v>1826.85</v>
      </c>
      <c r="L367" s="31">
        <v>1762</v>
      </c>
      <c r="M367" s="31">
        <v>2.5410400000000002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1501.75</v>
      </c>
      <c r="D368" s="40">
        <v>1503.9666666666665</v>
      </c>
      <c r="E368" s="40">
        <v>1477.9333333333329</v>
      </c>
      <c r="F368" s="40">
        <v>1454.1166666666666</v>
      </c>
      <c r="G368" s="40">
        <v>1428.083333333333</v>
      </c>
      <c r="H368" s="40">
        <v>1527.7833333333328</v>
      </c>
      <c r="I368" s="40">
        <v>1553.8166666666662</v>
      </c>
      <c r="J368" s="40">
        <v>1577.6333333333328</v>
      </c>
      <c r="K368" s="31">
        <v>1530</v>
      </c>
      <c r="L368" s="31">
        <v>1480.15</v>
      </c>
      <c r="M368" s="31">
        <v>1.01311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127.6</v>
      </c>
      <c r="D369" s="40">
        <v>127.2</v>
      </c>
      <c r="E369" s="40">
        <v>126.05000000000001</v>
      </c>
      <c r="F369" s="40">
        <v>124.50000000000001</v>
      </c>
      <c r="G369" s="40">
        <v>123.35000000000002</v>
      </c>
      <c r="H369" s="40">
        <v>128.75</v>
      </c>
      <c r="I369" s="40">
        <v>129.9</v>
      </c>
      <c r="J369" s="40">
        <v>131.44999999999999</v>
      </c>
      <c r="K369" s="31">
        <v>128.35</v>
      </c>
      <c r="L369" s="31">
        <v>125.65</v>
      </c>
      <c r="M369" s="31">
        <v>33.211680000000001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167.4</v>
      </c>
      <c r="D370" s="40">
        <v>169.36666666666667</v>
      </c>
      <c r="E370" s="40">
        <v>165.18333333333334</v>
      </c>
      <c r="F370" s="40">
        <v>162.96666666666667</v>
      </c>
      <c r="G370" s="40">
        <v>158.78333333333333</v>
      </c>
      <c r="H370" s="40">
        <v>171.58333333333334</v>
      </c>
      <c r="I370" s="40">
        <v>175.76666666666668</v>
      </c>
      <c r="J370" s="40">
        <v>177.98333333333335</v>
      </c>
      <c r="K370" s="31">
        <v>173.55</v>
      </c>
      <c r="L370" s="31">
        <v>167.15</v>
      </c>
      <c r="M370" s="31">
        <v>214.57248999999999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340.7</v>
      </c>
      <c r="D371" s="40">
        <v>339</v>
      </c>
      <c r="E371" s="40">
        <v>335.5</v>
      </c>
      <c r="F371" s="40">
        <v>330.3</v>
      </c>
      <c r="G371" s="40">
        <v>326.8</v>
      </c>
      <c r="H371" s="40">
        <v>344.2</v>
      </c>
      <c r="I371" s="40">
        <v>347.7</v>
      </c>
      <c r="J371" s="40">
        <v>352.9</v>
      </c>
      <c r="K371" s="31">
        <v>342.5</v>
      </c>
      <c r="L371" s="31">
        <v>333.8</v>
      </c>
      <c r="M371" s="31">
        <v>7.9272499999999999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684.2</v>
      </c>
      <c r="D372" s="40">
        <v>686.13333333333333</v>
      </c>
      <c r="E372" s="40">
        <v>676.06666666666661</v>
      </c>
      <c r="F372" s="40">
        <v>667.93333333333328</v>
      </c>
      <c r="G372" s="40">
        <v>657.86666666666656</v>
      </c>
      <c r="H372" s="40">
        <v>694.26666666666665</v>
      </c>
      <c r="I372" s="40">
        <v>704.33333333333348</v>
      </c>
      <c r="J372" s="40">
        <v>712.4666666666667</v>
      </c>
      <c r="K372" s="31">
        <v>696.2</v>
      </c>
      <c r="L372" s="31">
        <v>678</v>
      </c>
      <c r="M372" s="31">
        <v>4.06799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137.5</v>
      </c>
      <c r="D373" s="40">
        <v>141.31666666666666</v>
      </c>
      <c r="E373" s="40">
        <v>133.18333333333334</v>
      </c>
      <c r="F373" s="40">
        <v>128.86666666666667</v>
      </c>
      <c r="G373" s="40">
        <v>120.73333333333335</v>
      </c>
      <c r="H373" s="40">
        <v>145.63333333333333</v>
      </c>
      <c r="I373" s="40">
        <v>153.76666666666665</v>
      </c>
      <c r="J373" s="40">
        <v>158.08333333333331</v>
      </c>
      <c r="K373" s="31">
        <v>149.44999999999999</v>
      </c>
      <c r="L373" s="31">
        <v>137</v>
      </c>
      <c r="M373" s="31">
        <v>30.309640000000002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5402.6</v>
      </c>
      <c r="D374" s="40">
        <v>5417.8666666666668</v>
      </c>
      <c r="E374" s="40">
        <v>5370.7333333333336</v>
      </c>
      <c r="F374" s="40">
        <v>5338.8666666666668</v>
      </c>
      <c r="G374" s="40">
        <v>5291.7333333333336</v>
      </c>
      <c r="H374" s="40">
        <v>5449.7333333333336</v>
      </c>
      <c r="I374" s="40">
        <v>5496.8666666666668</v>
      </c>
      <c r="J374" s="40">
        <v>5528.7333333333336</v>
      </c>
      <c r="K374" s="31">
        <v>5465</v>
      </c>
      <c r="L374" s="31">
        <v>5386</v>
      </c>
      <c r="M374" s="31">
        <v>4.6679999999999999E-2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12771.05</v>
      </c>
      <c r="D375" s="40">
        <v>12783.1</v>
      </c>
      <c r="E375" s="40">
        <v>12738.95</v>
      </c>
      <c r="F375" s="40">
        <v>12706.85</v>
      </c>
      <c r="G375" s="40">
        <v>12662.7</v>
      </c>
      <c r="H375" s="40">
        <v>12815.2</v>
      </c>
      <c r="I375" s="40">
        <v>12859.349999999999</v>
      </c>
      <c r="J375" s="40">
        <v>12891.45</v>
      </c>
      <c r="K375" s="31">
        <v>12827.25</v>
      </c>
      <c r="L375" s="31">
        <v>12751</v>
      </c>
      <c r="M375" s="31">
        <v>1.9619999999999999E-2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39.4</v>
      </c>
      <c r="D376" s="40">
        <v>39.116666666666667</v>
      </c>
      <c r="E376" s="40">
        <v>38.533333333333331</v>
      </c>
      <c r="F376" s="40">
        <v>37.666666666666664</v>
      </c>
      <c r="G376" s="40">
        <v>37.083333333333329</v>
      </c>
      <c r="H376" s="40">
        <v>39.983333333333334</v>
      </c>
      <c r="I376" s="40">
        <v>40.566666666666663</v>
      </c>
      <c r="J376" s="40">
        <v>41.433333333333337</v>
      </c>
      <c r="K376" s="31">
        <v>39.700000000000003</v>
      </c>
      <c r="L376" s="31">
        <v>38.25</v>
      </c>
      <c r="M376" s="31">
        <v>638.54549999999995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818.75</v>
      </c>
      <c r="D377" s="40">
        <v>816.0333333333333</v>
      </c>
      <c r="E377" s="40">
        <v>804.06666666666661</v>
      </c>
      <c r="F377" s="40">
        <v>789.38333333333333</v>
      </c>
      <c r="G377" s="40">
        <v>777.41666666666663</v>
      </c>
      <c r="H377" s="40">
        <v>830.71666666666658</v>
      </c>
      <c r="I377" s="40">
        <v>842.68333333333328</v>
      </c>
      <c r="J377" s="40">
        <v>857.36666666666656</v>
      </c>
      <c r="K377" s="31">
        <v>828</v>
      </c>
      <c r="L377" s="31">
        <v>801.35</v>
      </c>
      <c r="M377" s="31">
        <v>1.55843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191.3</v>
      </c>
      <c r="D378" s="40">
        <v>192.11666666666667</v>
      </c>
      <c r="E378" s="40">
        <v>189.78333333333336</v>
      </c>
      <c r="F378" s="40">
        <v>188.26666666666668</v>
      </c>
      <c r="G378" s="40">
        <v>185.93333333333337</v>
      </c>
      <c r="H378" s="40">
        <v>193.63333333333335</v>
      </c>
      <c r="I378" s="40">
        <v>195.96666666666667</v>
      </c>
      <c r="J378" s="40">
        <v>197.48333333333335</v>
      </c>
      <c r="K378" s="31">
        <v>194.45</v>
      </c>
      <c r="L378" s="31">
        <v>190.6</v>
      </c>
      <c r="M378" s="31">
        <v>78.131770000000003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151.4</v>
      </c>
      <c r="D379" s="40">
        <v>149.31666666666666</v>
      </c>
      <c r="E379" s="40">
        <v>146.63333333333333</v>
      </c>
      <c r="F379" s="40">
        <v>141.86666666666667</v>
      </c>
      <c r="G379" s="40">
        <v>139.18333333333334</v>
      </c>
      <c r="H379" s="40">
        <v>154.08333333333331</v>
      </c>
      <c r="I379" s="40">
        <v>156.76666666666665</v>
      </c>
      <c r="J379" s="40">
        <v>161.5333333333333</v>
      </c>
      <c r="K379" s="31">
        <v>152</v>
      </c>
      <c r="L379" s="31">
        <v>144.55000000000001</v>
      </c>
      <c r="M379" s="31">
        <v>61.12724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279</v>
      </c>
      <c r="D380" s="40">
        <v>279.48333333333335</v>
      </c>
      <c r="E380" s="40">
        <v>276.9666666666667</v>
      </c>
      <c r="F380" s="40">
        <v>274.93333333333334</v>
      </c>
      <c r="G380" s="40">
        <v>272.41666666666669</v>
      </c>
      <c r="H380" s="40">
        <v>281.51666666666671</v>
      </c>
      <c r="I380" s="40">
        <v>284.03333333333336</v>
      </c>
      <c r="J380" s="40">
        <v>286.06666666666672</v>
      </c>
      <c r="K380" s="31">
        <v>282</v>
      </c>
      <c r="L380" s="31">
        <v>277.45</v>
      </c>
      <c r="M380" s="31">
        <v>2.5145900000000001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880.45</v>
      </c>
      <c r="D381" s="40">
        <v>869.68333333333339</v>
      </c>
      <c r="E381" s="40">
        <v>846.31666666666683</v>
      </c>
      <c r="F381" s="40">
        <v>812.18333333333339</v>
      </c>
      <c r="G381" s="40">
        <v>788.81666666666683</v>
      </c>
      <c r="H381" s="40">
        <v>903.81666666666683</v>
      </c>
      <c r="I381" s="40">
        <v>927.18333333333339</v>
      </c>
      <c r="J381" s="40">
        <v>961.31666666666683</v>
      </c>
      <c r="K381" s="31">
        <v>893.05</v>
      </c>
      <c r="L381" s="31">
        <v>835.55</v>
      </c>
      <c r="M381" s="31">
        <v>16.235810000000001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29.8</v>
      </c>
      <c r="D382" s="40">
        <v>29.883333333333336</v>
      </c>
      <c r="E382" s="40">
        <v>29.666666666666671</v>
      </c>
      <c r="F382" s="40">
        <v>29.533333333333335</v>
      </c>
      <c r="G382" s="40">
        <v>29.31666666666667</v>
      </c>
      <c r="H382" s="40">
        <v>30.016666666666673</v>
      </c>
      <c r="I382" s="40">
        <v>30.233333333333334</v>
      </c>
      <c r="J382" s="40">
        <v>30.366666666666674</v>
      </c>
      <c r="K382" s="31">
        <v>30.1</v>
      </c>
      <c r="L382" s="31">
        <v>29.75</v>
      </c>
      <c r="M382" s="31">
        <v>15.07391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265.45</v>
      </c>
      <c r="D383" s="40">
        <v>263.38333333333338</v>
      </c>
      <c r="E383" s="40">
        <v>257.26666666666677</v>
      </c>
      <c r="F383" s="40">
        <v>249.08333333333337</v>
      </c>
      <c r="G383" s="40">
        <v>242.96666666666675</v>
      </c>
      <c r="H383" s="40">
        <v>271.56666666666678</v>
      </c>
      <c r="I383" s="40">
        <v>277.68333333333345</v>
      </c>
      <c r="J383" s="40">
        <v>285.86666666666679</v>
      </c>
      <c r="K383" s="31">
        <v>269.5</v>
      </c>
      <c r="L383" s="31">
        <v>255.2</v>
      </c>
      <c r="M383" s="31">
        <v>72.721029999999999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617.35</v>
      </c>
      <c r="D384" s="40">
        <v>614.26666666666665</v>
      </c>
      <c r="E384" s="40">
        <v>609.5333333333333</v>
      </c>
      <c r="F384" s="40">
        <v>601.7166666666667</v>
      </c>
      <c r="G384" s="40">
        <v>596.98333333333335</v>
      </c>
      <c r="H384" s="40">
        <v>622.08333333333326</v>
      </c>
      <c r="I384" s="40">
        <v>626.81666666666661</v>
      </c>
      <c r="J384" s="40">
        <v>634.63333333333321</v>
      </c>
      <c r="K384" s="31">
        <v>619</v>
      </c>
      <c r="L384" s="31">
        <v>606.45000000000005</v>
      </c>
      <c r="M384" s="31">
        <v>2.2754699999999999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318.10000000000002</v>
      </c>
      <c r="D385" s="40">
        <v>318.86666666666667</v>
      </c>
      <c r="E385" s="40">
        <v>315.73333333333335</v>
      </c>
      <c r="F385" s="40">
        <v>313.36666666666667</v>
      </c>
      <c r="G385" s="40">
        <v>310.23333333333335</v>
      </c>
      <c r="H385" s="40">
        <v>321.23333333333335</v>
      </c>
      <c r="I385" s="40">
        <v>324.36666666666667</v>
      </c>
      <c r="J385" s="40">
        <v>326.73333333333335</v>
      </c>
      <c r="K385" s="31">
        <v>322</v>
      </c>
      <c r="L385" s="31">
        <v>316.5</v>
      </c>
      <c r="M385" s="31">
        <v>2.8807800000000001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80.75</v>
      </c>
      <c r="D386" s="40">
        <v>80.899999999999991</v>
      </c>
      <c r="E386" s="40">
        <v>80.399999999999977</v>
      </c>
      <c r="F386" s="40">
        <v>80.049999999999983</v>
      </c>
      <c r="G386" s="40">
        <v>79.549999999999969</v>
      </c>
      <c r="H386" s="40">
        <v>81.249999999999986</v>
      </c>
      <c r="I386" s="40">
        <v>81.750000000000014</v>
      </c>
      <c r="J386" s="40">
        <v>82.1</v>
      </c>
      <c r="K386" s="31">
        <v>81.400000000000006</v>
      </c>
      <c r="L386" s="31">
        <v>80.55</v>
      </c>
      <c r="M386" s="31">
        <v>16.972470000000001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2082.6999999999998</v>
      </c>
      <c r="D387" s="40">
        <v>2086.5666666666666</v>
      </c>
      <c r="E387" s="40">
        <v>2056.1333333333332</v>
      </c>
      <c r="F387" s="40">
        <v>2029.5666666666666</v>
      </c>
      <c r="G387" s="40">
        <v>1999.1333333333332</v>
      </c>
      <c r="H387" s="40">
        <v>2113.1333333333332</v>
      </c>
      <c r="I387" s="40">
        <v>2143.5666666666666</v>
      </c>
      <c r="J387" s="40">
        <v>2170.1333333333332</v>
      </c>
      <c r="K387" s="31">
        <v>2117</v>
      </c>
      <c r="L387" s="31">
        <v>2060</v>
      </c>
      <c r="M387" s="31">
        <v>0.3659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453.5</v>
      </c>
      <c r="D388" s="40">
        <v>458.86666666666662</v>
      </c>
      <c r="E388" s="40">
        <v>444.73333333333323</v>
      </c>
      <c r="F388" s="40">
        <v>435.96666666666664</v>
      </c>
      <c r="G388" s="40">
        <v>421.83333333333326</v>
      </c>
      <c r="H388" s="40">
        <v>467.63333333333321</v>
      </c>
      <c r="I388" s="40">
        <v>481.76666666666654</v>
      </c>
      <c r="J388" s="40">
        <v>490.53333333333319</v>
      </c>
      <c r="K388" s="31">
        <v>473</v>
      </c>
      <c r="L388" s="31">
        <v>450.1</v>
      </c>
      <c r="M388" s="31">
        <v>13.51708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324.7</v>
      </c>
      <c r="D389" s="40">
        <v>323.33333333333331</v>
      </c>
      <c r="E389" s="40">
        <v>319.66666666666663</v>
      </c>
      <c r="F389" s="40">
        <v>314.63333333333333</v>
      </c>
      <c r="G389" s="40">
        <v>310.96666666666664</v>
      </c>
      <c r="H389" s="40">
        <v>328.36666666666662</v>
      </c>
      <c r="I389" s="40">
        <v>332.03333333333325</v>
      </c>
      <c r="J389" s="40">
        <v>337.06666666666661</v>
      </c>
      <c r="K389" s="31">
        <v>327</v>
      </c>
      <c r="L389" s="31">
        <v>318.3</v>
      </c>
      <c r="M389" s="31">
        <v>8.1778399999999998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1154.8</v>
      </c>
      <c r="D390" s="40">
        <v>1158.2666666666667</v>
      </c>
      <c r="E390" s="40">
        <v>1144.5333333333333</v>
      </c>
      <c r="F390" s="40">
        <v>1134.2666666666667</v>
      </c>
      <c r="G390" s="40">
        <v>1120.5333333333333</v>
      </c>
      <c r="H390" s="40">
        <v>1168.5333333333333</v>
      </c>
      <c r="I390" s="40">
        <v>1182.2666666666664</v>
      </c>
      <c r="J390" s="40">
        <v>1192.5333333333333</v>
      </c>
      <c r="K390" s="31">
        <v>1172</v>
      </c>
      <c r="L390" s="31">
        <v>1148</v>
      </c>
      <c r="M390" s="31">
        <v>1.01586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2053.25</v>
      </c>
      <c r="D391" s="40">
        <v>2057.0166666666664</v>
      </c>
      <c r="E391" s="40">
        <v>2039.6333333333328</v>
      </c>
      <c r="F391" s="40">
        <v>2026.0166666666664</v>
      </c>
      <c r="G391" s="40">
        <v>2008.6333333333328</v>
      </c>
      <c r="H391" s="40">
        <v>2070.6333333333328</v>
      </c>
      <c r="I391" s="40">
        <v>2088.016666666666</v>
      </c>
      <c r="J391" s="40">
        <v>2101.6333333333328</v>
      </c>
      <c r="K391" s="31">
        <v>2074.4</v>
      </c>
      <c r="L391" s="31">
        <v>2043.4</v>
      </c>
      <c r="M391" s="31">
        <v>63.528860000000002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136.25</v>
      </c>
      <c r="D392" s="40">
        <v>134.91666666666666</v>
      </c>
      <c r="E392" s="40">
        <v>130.33333333333331</v>
      </c>
      <c r="F392" s="40">
        <v>124.41666666666666</v>
      </c>
      <c r="G392" s="40">
        <v>119.83333333333331</v>
      </c>
      <c r="H392" s="40">
        <v>140.83333333333331</v>
      </c>
      <c r="I392" s="40">
        <v>145.41666666666663</v>
      </c>
      <c r="J392" s="40">
        <v>151.33333333333331</v>
      </c>
      <c r="K392" s="31">
        <v>139.5</v>
      </c>
      <c r="L392" s="31">
        <v>129</v>
      </c>
      <c r="M392" s="31">
        <v>2.14703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1238.25</v>
      </c>
      <c r="D393" s="40">
        <v>1232.8999999999999</v>
      </c>
      <c r="E393" s="40">
        <v>1223.7999999999997</v>
      </c>
      <c r="F393" s="40">
        <v>1209.3499999999999</v>
      </c>
      <c r="G393" s="40">
        <v>1200.2499999999998</v>
      </c>
      <c r="H393" s="40">
        <v>1247.3499999999997</v>
      </c>
      <c r="I393" s="40">
        <v>1256.4499999999996</v>
      </c>
      <c r="J393" s="40">
        <v>1270.8999999999996</v>
      </c>
      <c r="K393" s="31">
        <v>1242</v>
      </c>
      <c r="L393" s="31">
        <v>1218.45</v>
      </c>
      <c r="M393" s="31">
        <v>1.0255700000000001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2074.5</v>
      </c>
      <c r="D394" s="40">
        <v>2091.5</v>
      </c>
      <c r="E394" s="40">
        <v>2045</v>
      </c>
      <c r="F394" s="40">
        <v>2015.5</v>
      </c>
      <c r="G394" s="40">
        <v>1969</v>
      </c>
      <c r="H394" s="40">
        <v>2121</v>
      </c>
      <c r="I394" s="40">
        <v>2167.5</v>
      </c>
      <c r="J394" s="40">
        <v>2197</v>
      </c>
      <c r="K394" s="31">
        <v>2138</v>
      </c>
      <c r="L394" s="31">
        <v>2062</v>
      </c>
      <c r="M394" s="31">
        <v>7.6902100000000004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1017.45</v>
      </c>
      <c r="D395" s="40">
        <v>1017.6999999999999</v>
      </c>
      <c r="E395" s="40">
        <v>1009.8</v>
      </c>
      <c r="F395" s="40">
        <v>1002.15</v>
      </c>
      <c r="G395" s="40">
        <v>994.25</v>
      </c>
      <c r="H395" s="40">
        <v>1025.3499999999999</v>
      </c>
      <c r="I395" s="40">
        <v>1033.2499999999998</v>
      </c>
      <c r="J395" s="40">
        <v>1040.8999999999999</v>
      </c>
      <c r="K395" s="31">
        <v>1025.5999999999999</v>
      </c>
      <c r="L395" s="31">
        <v>1010.05</v>
      </c>
      <c r="M395" s="31">
        <v>11.04932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1128.8499999999999</v>
      </c>
      <c r="D396" s="40">
        <v>1133.6333333333332</v>
      </c>
      <c r="E396" s="40">
        <v>1119.2666666666664</v>
      </c>
      <c r="F396" s="40">
        <v>1109.6833333333332</v>
      </c>
      <c r="G396" s="40">
        <v>1095.3166666666664</v>
      </c>
      <c r="H396" s="40">
        <v>1143.2166666666665</v>
      </c>
      <c r="I396" s="40">
        <v>1157.5833333333333</v>
      </c>
      <c r="J396" s="40">
        <v>1167.1666666666665</v>
      </c>
      <c r="K396" s="31">
        <v>1148</v>
      </c>
      <c r="L396" s="31">
        <v>1124.05</v>
      </c>
      <c r="M396" s="31">
        <v>15.55904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481.35</v>
      </c>
      <c r="D397" s="40">
        <v>484.7833333333333</v>
      </c>
      <c r="E397" s="40">
        <v>476.56666666666661</v>
      </c>
      <c r="F397" s="40">
        <v>471.7833333333333</v>
      </c>
      <c r="G397" s="40">
        <v>463.56666666666661</v>
      </c>
      <c r="H397" s="40">
        <v>489.56666666666661</v>
      </c>
      <c r="I397" s="40">
        <v>497.7833333333333</v>
      </c>
      <c r="J397" s="40">
        <v>502.56666666666661</v>
      </c>
      <c r="K397" s="31">
        <v>493</v>
      </c>
      <c r="L397" s="31">
        <v>480</v>
      </c>
      <c r="M397" s="31">
        <v>4.20059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27.4</v>
      </c>
      <c r="D398" s="40">
        <v>27.45</v>
      </c>
      <c r="E398" s="40">
        <v>27.25</v>
      </c>
      <c r="F398" s="40">
        <v>27.1</v>
      </c>
      <c r="G398" s="40">
        <v>26.900000000000002</v>
      </c>
      <c r="H398" s="40">
        <v>27.599999999999998</v>
      </c>
      <c r="I398" s="40">
        <v>27.799999999999994</v>
      </c>
      <c r="J398" s="40">
        <v>27.949999999999996</v>
      </c>
      <c r="K398" s="31">
        <v>27.65</v>
      </c>
      <c r="L398" s="31">
        <v>27.3</v>
      </c>
      <c r="M398" s="31">
        <v>8.8426799999999997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2867.9</v>
      </c>
      <c r="D399" s="40">
        <v>2872.9666666666667</v>
      </c>
      <c r="E399" s="40">
        <v>2845.9333333333334</v>
      </c>
      <c r="F399" s="40">
        <v>2823.9666666666667</v>
      </c>
      <c r="G399" s="40">
        <v>2796.9333333333334</v>
      </c>
      <c r="H399" s="40">
        <v>2894.9333333333334</v>
      </c>
      <c r="I399" s="40">
        <v>2921.9666666666672</v>
      </c>
      <c r="J399" s="40">
        <v>2943.9333333333334</v>
      </c>
      <c r="K399" s="31">
        <v>2900</v>
      </c>
      <c r="L399" s="31">
        <v>2851</v>
      </c>
      <c r="M399" s="31">
        <v>0.21729999999999999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7931.65</v>
      </c>
      <c r="D400" s="40">
        <v>7902.2166666666672</v>
      </c>
      <c r="E400" s="40">
        <v>7694.4333333333343</v>
      </c>
      <c r="F400" s="40">
        <v>7457.2166666666672</v>
      </c>
      <c r="G400" s="40">
        <v>7249.4333333333343</v>
      </c>
      <c r="H400" s="40">
        <v>8139.4333333333343</v>
      </c>
      <c r="I400" s="40">
        <v>8347.2166666666672</v>
      </c>
      <c r="J400" s="40">
        <v>8584.4333333333343</v>
      </c>
      <c r="K400" s="31">
        <v>8110</v>
      </c>
      <c r="L400" s="31">
        <v>7665</v>
      </c>
      <c r="M400" s="31">
        <v>4.2408000000000001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8100.9</v>
      </c>
      <c r="D401" s="40">
        <v>8092.4333333333334</v>
      </c>
      <c r="E401" s="40">
        <v>7985.4666666666672</v>
      </c>
      <c r="F401" s="40">
        <v>7870.0333333333338</v>
      </c>
      <c r="G401" s="40">
        <v>7763.0666666666675</v>
      </c>
      <c r="H401" s="40">
        <v>8207.8666666666668</v>
      </c>
      <c r="I401" s="40">
        <v>8314.8333333333321</v>
      </c>
      <c r="J401" s="40">
        <v>8430.2666666666664</v>
      </c>
      <c r="K401" s="31">
        <v>8199.4</v>
      </c>
      <c r="L401" s="31">
        <v>7977</v>
      </c>
      <c r="M401" s="31">
        <v>0.45683000000000001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6837.55</v>
      </c>
      <c r="D402" s="40">
        <v>6812.4833333333327</v>
      </c>
      <c r="E402" s="40">
        <v>6724.9666666666653</v>
      </c>
      <c r="F402" s="40">
        <v>6612.3833333333323</v>
      </c>
      <c r="G402" s="40">
        <v>6524.866666666665</v>
      </c>
      <c r="H402" s="40">
        <v>6925.0666666666657</v>
      </c>
      <c r="I402" s="40">
        <v>7012.5833333333339</v>
      </c>
      <c r="J402" s="40">
        <v>7125.1666666666661</v>
      </c>
      <c r="K402" s="31">
        <v>6900</v>
      </c>
      <c r="L402" s="31">
        <v>6699.9</v>
      </c>
      <c r="M402" s="31">
        <v>7.9969999999999999E-2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142.55000000000001</v>
      </c>
      <c r="D403" s="40">
        <v>138.26666666666668</v>
      </c>
      <c r="E403" s="40">
        <v>129.38333333333335</v>
      </c>
      <c r="F403" s="40">
        <v>116.21666666666667</v>
      </c>
      <c r="G403" s="40">
        <v>107.33333333333334</v>
      </c>
      <c r="H403" s="40">
        <v>151.43333333333337</v>
      </c>
      <c r="I403" s="40">
        <v>160.31666666666669</v>
      </c>
      <c r="J403" s="40">
        <v>173.48333333333338</v>
      </c>
      <c r="K403" s="31">
        <v>147.15</v>
      </c>
      <c r="L403" s="31">
        <v>125.1</v>
      </c>
      <c r="M403" s="31">
        <v>90.241590000000002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298.35000000000002</v>
      </c>
      <c r="D404" s="40">
        <v>298.88333333333338</v>
      </c>
      <c r="E404" s="40">
        <v>294.51666666666677</v>
      </c>
      <c r="F404" s="40">
        <v>290.68333333333339</v>
      </c>
      <c r="G404" s="40">
        <v>286.31666666666678</v>
      </c>
      <c r="H404" s="40">
        <v>302.71666666666675</v>
      </c>
      <c r="I404" s="40">
        <v>307.08333333333343</v>
      </c>
      <c r="J404" s="40">
        <v>310.91666666666674</v>
      </c>
      <c r="K404" s="31">
        <v>303.25</v>
      </c>
      <c r="L404" s="31">
        <v>295.05</v>
      </c>
      <c r="M404" s="31">
        <v>7.9216300000000004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348.55</v>
      </c>
      <c r="D405" s="40">
        <v>349.51666666666665</v>
      </c>
      <c r="E405" s="40">
        <v>340.0333333333333</v>
      </c>
      <c r="F405" s="40">
        <v>331.51666666666665</v>
      </c>
      <c r="G405" s="40">
        <v>322.0333333333333</v>
      </c>
      <c r="H405" s="40">
        <v>358.0333333333333</v>
      </c>
      <c r="I405" s="40">
        <v>367.51666666666665</v>
      </c>
      <c r="J405" s="40">
        <v>376.0333333333333</v>
      </c>
      <c r="K405" s="31">
        <v>359</v>
      </c>
      <c r="L405" s="31">
        <v>341</v>
      </c>
      <c r="M405" s="31">
        <v>4.6331100000000003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2374.65</v>
      </c>
      <c r="D406" s="40">
        <v>2376.7166666666667</v>
      </c>
      <c r="E406" s="40">
        <v>2361.2333333333336</v>
      </c>
      <c r="F406" s="40">
        <v>2347.8166666666671</v>
      </c>
      <c r="G406" s="40">
        <v>2332.3333333333339</v>
      </c>
      <c r="H406" s="40">
        <v>2390.1333333333332</v>
      </c>
      <c r="I406" s="40">
        <v>2405.6166666666659</v>
      </c>
      <c r="J406" s="40">
        <v>2419.0333333333328</v>
      </c>
      <c r="K406" s="31">
        <v>2392.1999999999998</v>
      </c>
      <c r="L406" s="31">
        <v>2363.3000000000002</v>
      </c>
      <c r="M406" s="31">
        <v>0.29361999999999999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627.04999999999995</v>
      </c>
      <c r="D407" s="40">
        <v>628.66666666666663</v>
      </c>
      <c r="E407" s="40">
        <v>620.38333333333321</v>
      </c>
      <c r="F407" s="40">
        <v>613.71666666666658</v>
      </c>
      <c r="G407" s="40">
        <v>605.43333333333317</v>
      </c>
      <c r="H407" s="40">
        <v>635.33333333333326</v>
      </c>
      <c r="I407" s="40">
        <v>643.61666666666679</v>
      </c>
      <c r="J407" s="40">
        <v>650.2833333333333</v>
      </c>
      <c r="K407" s="31">
        <v>636.95000000000005</v>
      </c>
      <c r="L407" s="31">
        <v>622</v>
      </c>
      <c r="M407" s="31">
        <v>3.0693100000000002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109.55</v>
      </c>
      <c r="D408" s="40">
        <v>109.71666666666665</v>
      </c>
      <c r="E408" s="40">
        <v>108.73333333333331</v>
      </c>
      <c r="F408" s="40">
        <v>107.91666666666666</v>
      </c>
      <c r="G408" s="40">
        <v>106.93333333333331</v>
      </c>
      <c r="H408" s="40">
        <v>110.5333333333333</v>
      </c>
      <c r="I408" s="40">
        <v>111.51666666666665</v>
      </c>
      <c r="J408" s="40">
        <v>112.3333333333333</v>
      </c>
      <c r="K408" s="31">
        <v>110.7</v>
      </c>
      <c r="L408" s="31">
        <v>108.9</v>
      </c>
      <c r="M408" s="31">
        <v>10.17507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266.89999999999998</v>
      </c>
      <c r="D409" s="40">
        <v>266.56666666666666</v>
      </c>
      <c r="E409" s="40">
        <v>242.5333333333333</v>
      </c>
      <c r="F409" s="40">
        <v>218.16666666666663</v>
      </c>
      <c r="G409" s="40">
        <v>194.13333333333327</v>
      </c>
      <c r="H409" s="40">
        <v>290.93333333333334</v>
      </c>
      <c r="I409" s="40">
        <v>314.96666666666675</v>
      </c>
      <c r="J409" s="40">
        <v>339.33333333333337</v>
      </c>
      <c r="K409" s="31">
        <v>290.60000000000002</v>
      </c>
      <c r="L409" s="31">
        <v>242.2</v>
      </c>
      <c r="M409" s="31">
        <v>41.756180000000001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27638.95</v>
      </c>
      <c r="D410" s="40">
        <v>27672.133333333331</v>
      </c>
      <c r="E410" s="40">
        <v>27466.816666666662</v>
      </c>
      <c r="F410" s="40">
        <v>27294.683333333331</v>
      </c>
      <c r="G410" s="40">
        <v>27089.366666666661</v>
      </c>
      <c r="H410" s="40">
        <v>27844.266666666663</v>
      </c>
      <c r="I410" s="40">
        <v>28049.583333333328</v>
      </c>
      <c r="J410" s="40">
        <v>28221.716666666664</v>
      </c>
      <c r="K410" s="31">
        <v>27877.45</v>
      </c>
      <c r="L410" s="31">
        <v>27500</v>
      </c>
      <c r="M410" s="31">
        <v>0.26530999999999999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1814.1</v>
      </c>
      <c r="D411" s="40">
        <v>1788.1166666666668</v>
      </c>
      <c r="E411" s="40">
        <v>1737.9833333333336</v>
      </c>
      <c r="F411" s="40">
        <v>1661.8666666666668</v>
      </c>
      <c r="G411" s="40">
        <v>1611.7333333333336</v>
      </c>
      <c r="H411" s="40">
        <v>1864.2333333333336</v>
      </c>
      <c r="I411" s="40">
        <v>1914.3666666666668</v>
      </c>
      <c r="J411" s="40">
        <v>1990.4833333333336</v>
      </c>
      <c r="K411" s="31">
        <v>1838.25</v>
      </c>
      <c r="L411" s="31">
        <v>1712</v>
      </c>
      <c r="M411" s="31">
        <v>0.71075999999999995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1371</v>
      </c>
      <c r="D412" s="40">
        <v>1369.5</v>
      </c>
      <c r="E412" s="40">
        <v>1355.5</v>
      </c>
      <c r="F412" s="40">
        <v>1340</v>
      </c>
      <c r="G412" s="40">
        <v>1326</v>
      </c>
      <c r="H412" s="40">
        <v>1385</v>
      </c>
      <c r="I412" s="40">
        <v>1399</v>
      </c>
      <c r="J412" s="40">
        <v>1414.5</v>
      </c>
      <c r="K412" s="31">
        <v>1383.5</v>
      </c>
      <c r="L412" s="31">
        <v>1354</v>
      </c>
      <c r="M412" s="31">
        <v>7.7768699999999997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1953.65</v>
      </c>
      <c r="D413" s="40">
        <v>1953.5833333333333</v>
      </c>
      <c r="E413" s="40">
        <v>1938.7166666666665</v>
      </c>
      <c r="F413" s="40">
        <v>1923.7833333333333</v>
      </c>
      <c r="G413" s="40">
        <v>1908.9166666666665</v>
      </c>
      <c r="H413" s="40">
        <v>1968.5166666666664</v>
      </c>
      <c r="I413" s="40">
        <v>1983.3833333333332</v>
      </c>
      <c r="J413" s="40">
        <v>1998.3166666666664</v>
      </c>
      <c r="K413" s="31">
        <v>1968.45</v>
      </c>
      <c r="L413" s="31">
        <v>1938.65</v>
      </c>
      <c r="M413" s="31">
        <v>4.05647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589.85</v>
      </c>
      <c r="D414" s="40">
        <v>589.58333333333337</v>
      </c>
      <c r="E414" s="40">
        <v>580.26666666666677</v>
      </c>
      <c r="F414" s="40">
        <v>570.68333333333339</v>
      </c>
      <c r="G414" s="40">
        <v>561.36666666666679</v>
      </c>
      <c r="H414" s="40">
        <v>599.16666666666674</v>
      </c>
      <c r="I414" s="40">
        <v>608.48333333333335</v>
      </c>
      <c r="J414" s="40">
        <v>618.06666666666672</v>
      </c>
      <c r="K414" s="31">
        <v>598.9</v>
      </c>
      <c r="L414" s="31">
        <v>580</v>
      </c>
      <c r="M414" s="31">
        <v>3.2504200000000001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1627.35</v>
      </c>
      <c r="D415" s="40">
        <v>1632.0833333333333</v>
      </c>
      <c r="E415" s="40">
        <v>1607.1666666666665</v>
      </c>
      <c r="F415" s="40">
        <v>1586.9833333333333</v>
      </c>
      <c r="G415" s="40">
        <v>1562.0666666666666</v>
      </c>
      <c r="H415" s="40">
        <v>1652.2666666666664</v>
      </c>
      <c r="I415" s="40">
        <v>1677.1833333333329</v>
      </c>
      <c r="J415" s="40">
        <v>1697.3666666666663</v>
      </c>
      <c r="K415" s="31">
        <v>1657</v>
      </c>
      <c r="L415" s="31">
        <v>1611.9</v>
      </c>
      <c r="M415" s="31">
        <v>0.11495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1631.5</v>
      </c>
      <c r="D416" s="40">
        <v>1641.5666666666666</v>
      </c>
      <c r="E416" s="40">
        <v>1591.9333333333332</v>
      </c>
      <c r="F416" s="40">
        <v>1552.3666666666666</v>
      </c>
      <c r="G416" s="40">
        <v>1502.7333333333331</v>
      </c>
      <c r="H416" s="40">
        <v>1681.1333333333332</v>
      </c>
      <c r="I416" s="40">
        <v>1730.7666666666664</v>
      </c>
      <c r="J416" s="40">
        <v>1770.3333333333333</v>
      </c>
      <c r="K416" s="31">
        <v>1691.2</v>
      </c>
      <c r="L416" s="31">
        <v>1602</v>
      </c>
      <c r="M416" s="31">
        <v>0.92161000000000004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769.7</v>
      </c>
      <c r="D417" s="40">
        <v>769.69999999999993</v>
      </c>
      <c r="E417" s="40">
        <v>761.99999999999989</v>
      </c>
      <c r="F417" s="40">
        <v>754.3</v>
      </c>
      <c r="G417" s="40">
        <v>746.59999999999991</v>
      </c>
      <c r="H417" s="40">
        <v>777.39999999999986</v>
      </c>
      <c r="I417" s="40">
        <v>785.09999999999991</v>
      </c>
      <c r="J417" s="40">
        <v>792.79999999999984</v>
      </c>
      <c r="K417" s="31">
        <v>777.4</v>
      </c>
      <c r="L417" s="31">
        <v>762</v>
      </c>
      <c r="M417" s="31">
        <v>2.78999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656.65</v>
      </c>
      <c r="D418" s="40">
        <v>661.9666666666667</v>
      </c>
      <c r="E418" s="40">
        <v>644.93333333333339</v>
      </c>
      <c r="F418" s="40">
        <v>633.2166666666667</v>
      </c>
      <c r="G418" s="40">
        <v>616.18333333333339</v>
      </c>
      <c r="H418" s="40">
        <v>673.68333333333339</v>
      </c>
      <c r="I418" s="40">
        <v>690.7166666666667</v>
      </c>
      <c r="J418" s="40">
        <v>702.43333333333339</v>
      </c>
      <c r="K418" s="31">
        <v>679</v>
      </c>
      <c r="L418" s="31">
        <v>650.25</v>
      </c>
      <c r="M418" s="31">
        <v>0.63332999999999995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74.2</v>
      </c>
      <c r="D419" s="40">
        <v>74.533333333333346</v>
      </c>
      <c r="E419" s="40">
        <v>73.116666666666688</v>
      </c>
      <c r="F419" s="40">
        <v>72.033333333333346</v>
      </c>
      <c r="G419" s="40">
        <v>70.616666666666688</v>
      </c>
      <c r="H419" s="40">
        <v>75.616666666666688</v>
      </c>
      <c r="I419" s="40">
        <v>77.033333333333346</v>
      </c>
      <c r="J419" s="40">
        <v>78.116666666666688</v>
      </c>
      <c r="K419" s="31">
        <v>75.95</v>
      </c>
      <c r="L419" s="31">
        <v>73.45</v>
      </c>
      <c r="M419" s="31">
        <v>22.260490000000001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112.45</v>
      </c>
      <c r="D420" s="40">
        <v>111.48333333333333</v>
      </c>
      <c r="E420" s="40">
        <v>109.96666666666667</v>
      </c>
      <c r="F420" s="40">
        <v>107.48333333333333</v>
      </c>
      <c r="G420" s="40">
        <v>105.96666666666667</v>
      </c>
      <c r="H420" s="40">
        <v>113.96666666666667</v>
      </c>
      <c r="I420" s="40">
        <v>115.48333333333335</v>
      </c>
      <c r="J420" s="40">
        <v>117.96666666666667</v>
      </c>
      <c r="K420" s="31">
        <v>113</v>
      </c>
      <c r="L420" s="31">
        <v>109</v>
      </c>
      <c r="M420" s="31">
        <v>4.4671500000000002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441.55</v>
      </c>
      <c r="D421" s="40">
        <v>436.88333333333338</v>
      </c>
      <c r="E421" s="40">
        <v>430.16666666666674</v>
      </c>
      <c r="F421" s="40">
        <v>418.78333333333336</v>
      </c>
      <c r="G421" s="40">
        <v>412.06666666666672</v>
      </c>
      <c r="H421" s="40">
        <v>448.26666666666677</v>
      </c>
      <c r="I421" s="40">
        <v>454.98333333333335</v>
      </c>
      <c r="J421" s="40">
        <v>466.36666666666679</v>
      </c>
      <c r="K421" s="31">
        <v>443.6</v>
      </c>
      <c r="L421" s="31">
        <v>425.5</v>
      </c>
      <c r="M421" s="31">
        <v>352.63605999999999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141.94999999999999</v>
      </c>
      <c r="D422" s="40">
        <v>139.86666666666665</v>
      </c>
      <c r="E422" s="40">
        <v>136.3833333333333</v>
      </c>
      <c r="F422" s="40">
        <v>130.81666666666666</v>
      </c>
      <c r="G422" s="40">
        <v>127.33333333333331</v>
      </c>
      <c r="H422" s="40">
        <v>145.43333333333328</v>
      </c>
      <c r="I422" s="40">
        <v>148.91666666666663</v>
      </c>
      <c r="J422" s="40">
        <v>154.48333333333326</v>
      </c>
      <c r="K422" s="31">
        <v>143.35</v>
      </c>
      <c r="L422" s="31">
        <v>134.30000000000001</v>
      </c>
      <c r="M422" s="31">
        <v>1468.2398700000001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293.14999999999998</v>
      </c>
      <c r="D423" s="40">
        <v>290.31666666666666</v>
      </c>
      <c r="E423" s="40">
        <v>283.33333333333331</v>
      </c>
      <c r="F423" s="40">
        <v>273.51666666666665</v>
      </c>
      <c r="G423" s="40">
        <v>266.5333333333333</v>
      </c>
      <c r="H423" s="40">
        <v>300.13333333333333</v>
      </c>
      <c r="I423" s="40">
        <v>307.11666666666667</v>
      </c>
      <c r="J423" s="40">
        <v>316.93333333333334</v>
      </c>
      <c r="K423" s="31">
        <v>297.3</v>
      </c>
      <c r="L423" s="31">
        <v>280.5</v>
      </c>
      <c r="M423" s="31">
        <v>24.888100000000001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292.10000000000002</v>
      </c>
      <c r="D424" s="40">
        <v>295.08333333333331</v>
      </c>
      <c r="E424" s="40">
        <v>287.16666666666663</v>
      </c>
      <c r="F424" s="40">
        <v>282.23333333333329</v>
      </c>
      <c r="G424" s="40">
        <v>274.31666666666661</v>
      </c>
      <c r="H424" s="40">
        <v>300.01666666666665</v>
      </c>
      <c r="I424" s="40">
        <v>307.93333333333328</v>
      </c>
      <c r="J424" s="40">
        <v>312.86666666666667</v>
      </c>
      <c r="K424" s="31">
        <v>303</v>
      </c>
      <c r="L424" s="31">
        <v>290.14999999999998</v>
      </c>
      <c r="M424" s="31">
        <v>5.4136899999999999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774</v>
      </c>
      <c r="D425" s="40">
        <v>761.81666666666661</v>
      </c>
      <c r="E425" s="40">
        <v>743.73333333333323</v>
      </c>
      <c r="F425" s="40">
        <v>713.46666666666658</v>
      </c>
      <c r="G425" s="40">
        <v>695.38333333333321</v>
      </c>
      <c r="H425" s="40">
        <v>792.08333333333326</v>
      </c>
      <c r="I425" s="40">
        <v>810.16666666666674</v>
      </c>
      <c r="J425" s="40">
        <v>840.43333333333328</v>
      </c>
      <c r="K425" s="31">
        <v>779.9</v>
      </c>
      <c r="L425" s="31">
        <v>731.55</v>
      </c>
      <c r="M425" s="31">
        <v>5.5376700000000003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744.85</v>
      </c>
      <c r="D426" s="40">
        <v>746.69999999999993</v>
      </c>
      <c r="E426" s="40">
        <v>741.14999999999986</v>
      </c>
      <c r="F426" s="40">
        <v>737.44999999999993</v>
      </c>
      <c r="G426" s="40">
        <v>731.89999999999986</v>
      </c>
      <c r="H426" s="40">
        <v>750.39999999999986</v>
      </c>
      <c r="I426" s="40">
        <v>755.94999999999982</v>
      </c>
      <c r="J426" s="40">
        <v>759.64999999999986</v>
      </c>
      <c r="K426" s="31">
        <v>752.25</v>
      </c>
      <c r="L426" s="31">
        <v>743</v>
      </c>
      <c r="M426" s="31">
        <v>0.79549999999999998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425.25</v>
      </c>
      <c r="D427" s="40">
        <v>427.63333333333338</v>
      </c>
      <c r="E427" s="40">
        <v>420.61666666666679</v>
      </c>
      <c r="F427" s="40">
        <v>415.98333333333341</v>
      </c>
      <c r="G427" s="40">
        <v>408.96666666666681</v>
      </c>
      <c r="H427" s="40">
        <v>432.26666666666677</v>
      </c>
      <c r="I427" s="40">
        <v>439.2833333333333</v>
      </c>
      <c r="J427" s="40">
        <v>443.91666666666674</v>
      </c>
      <c r="K427" s="31">
        <v>434.65</v>
      </c>
      <c r="L427" s="31">
        <v>423</v>
      </c>
      <c r="M427" s="31">
        <v>2.0600299999999998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245.45</v>
      </c>
      <c r="D428" s="40">
        <v>245.03333333333333</v>
      </c>
      <c r="E428" s="40">
        <v>240.26666666666665</v>
      </c>
      <c r="F428" s="40">
        <v>235.08333333333331</v>
      </c>
      <c r="G428" s="40">
        <v>230.31666666666663</v>
      </c>
      <c r="H428" s="40">
        <v>250.21666666666667</v>
      </c>
      <c r="I428" s="40">
        <v>254.98333333333338</v>
      </c>
      <c r="J428" s="40">
        <v>260.16666666666669</v>
      </c>
      <c r="K428" s="31">
        <v>249.8</v>
      </c>
      <c r="L428" s="31">
        <v>239.85</v>
      </c>
      <c r="M428" s="31">
        <v>12.71087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703</v>
      </c>
      <c r="D429" s="40">
        <v>696.55000000000007</v>
      </c>
      <c r="E429" s="40">
        <v>687.15000000000009</v>
      </c>
      <c r="F429" s="40">
        <v>671.30000000000007</v>
      </c>
      <c r="G429" s="40">
        <v>661.90000000000009</v>
      </c>
      <c r="H429" s="40">
        <v>712.40000000000009</v>
      </c>
      <c r="I429" s="40">
        <v>721.8</v>
      </c>
      <c r="J429" s="40">
        <v>737.65000000000009</v>
      </c>
      <c r="K429" s="31">
        <v>705.95</v>
      </c>
      <c r="L429" s="31">
        <v>680.7</v>
      </c>
      <c r="M429" s="31">
        <v>43.974429999999998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545.15</v>
      </c>
      <c r="D430" s="40">
        <v>544.2166666666667</v>
      </c>
      <c r="E430" s="40">
        <v>535.03333333333342</v>
      </c>
      <c r="F430" s="40">
        <v>524.91666666666674</v>
      </c>
      <c r="G430" s="40">
        <v>515.73333333333346</v>
      </c>
      <c r="H430" s="40">
        <v>554.33333333333337</v>
      </c>
      <c r="I430" s="40">
        <v>563.51666666666677</v>
      </c>
      <c r="J430" s="40">
        <v>573.63333333333333</v>
      </c>
      <c r="K430" s="31">
        <v>553.4</v>
      </c>
      <c r="L430" s="31">
        <v>534.1</v>
      </c>
      <c r="M430" s="31">
        <v>33.625540000000001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3702.4</v>
      </c>
      <c r="D431" s="40">
        <v>3721.9666666666667</v>
      </c>
      <c r="E431" s="40">
        <v>3643.0333333333333</v>
      </c>
      <c r="F431" s="40">
        <v>3583.6666666666665</v>
      </c>
      <c r="G431" s="40">
        <v>3504.7333333333331</v>
      </c>
      <c r="H431" s="40">
        <v>3781.3333333333335</v>
      </c>
      <c r="I431" s="40">
        <v>3860.2666666666669</v>
      </c>
      <c r="J431" s="40">
        <v>3919.6333333333337</v>
      </c>
      <c r="K431" s="31">
        <v>3800.9</v>
      </c>
      <c r="L431" s="31">
        <v>3662.6</v>
      </c>
      <c r="M431" s="31">
        <v>8.8999999999999996E-2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2622.9</v>
      </c>
      <c r="D432" s="40">
        <v>2625.8833333333332</v>
      </c>
      <c r="E432" s="40">
        <v>2611.7666666666664</v>
      </c>
      <c r="F432" s="40">
        <v>2600.6333333333332</v>
      </c>
      <c r="G432" s="40">
        <v>2586.5166666666664</v>
      </c>
      <c r="H432" s="40">
        <v>2637.0166666666664</v>
      </c>
      <c r="I432" s="40">
        <v>2651.1333333333332</v>
      </c>
      <c r="J432" s="40">
        <v>2662.2666666666664</v>
      </c>
      <c r="K432" s="31">
        <v>2640</v>
      </c>
      <c r="L432" s="31">
        <v>2614.75</v>
      </c>
      <c r="M432" s="31">
        <v>7.4399999999999994E-2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750.4</v>
      </c>
      <c r="D433" s="40">
        <v>745.66666666666663</v>
      </c>
      <c r="E433" s="40">
        <v>738.2833333333333</v>
      </c>
      <c r="F433" s="40">
        <v>726.16666666666663</v>
      </c>
      <c r="G433" s="40">
        <v>718.7833333333333</v>
      </c>
      <c r="H433" s="40">
        <v>757.7833333333333</v>
      </c>
      <c r="I433" s="40">
        <v>765.16666666666674</v>
      </c>
      <c r="J433" s="40">
        <v>777.2833333333333</v>
      </c>
      <c r="K433" s="31">
        <v>753.05</v>
      </c>
      <c r="L433" s="31">
        <v>733.55</v>
      </c>
      <c r="M433" s="31">
        <v>1.4195899999999999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394.7</v>
      </c>
      <c r="D434" s="40">
        <v>389.7833333333333</v>
      </c>
      <c r="E434" s="40">
        <v>380.61666666666662</v>
      </c>
      <c r="F434" s="40">
        <v>366.5333333333333</v>
      </c>
      <c r="G434" s="40">
        <v>357.36666666666662</v>
      </c>
      <c r="H434" s="40">
        <v>403.86666666666662</v>
      </c>
      <c r="I434" s="40">
        <v>413.03333333333336</v>
      </c>
      <c r="J434" s="40">
        <v>427.11666666666662</v>
      </c>
      <c r="K434" s="31">
        <v>398.95</v>
      </c>
      <c r="L434" s="31">
        <v>375.7</v>
      </c>
      <c r="M434" s="31">
        <v>22.710450000000002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340.05</v>
      </c>
      <c r="D435" s="40">
        <v>340.98333333333329</v>
      </c>
      <c r="E435" s="40">
        <v>323.96666666666658</v>
      </c>
      <c r="F435" s="40">
        <v>307.88333333333327</v>
      </c>
      <c r="G435" s="40">
        <v>290.86666666666656</v>
      </c>
      <c r="H435" s="40">
        <v>357.06666666666661</v>
      </c>
      <c r="I435" s="40">
        <v>374.08333333333337</v>
      </c>
      <c r="J435" s="40">
        <v>390.16666666666663</v>
      </c>
      <c r="K435" s="31">
        <v>358</v>
      </c>
      <c r="L435" s="31">
        <v>324.89999999999998</v>
      </c>
      <c r="M435" s="31">
        <v>33.689700000000002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2079.15</v>
      </c>
      <c r="D436" s="40">
        <v>2071.7999999999997</v>
      </c>
      <c r="E436" s="40">
        <v>2053.5999999999995</v>
      </c>
      <c r="F436" s="40">
        <v>2028.0499999999997</v>
      </c>
      <c r="G436" s="40">
        <v>2009.8499999999995</v>
      </c>
      <c r="H436" s="40">
        <v>2097.3499999999995</v>
      </c>
      <c r="I436" s="40">
        <v>2115.5499999999993</v>
      </c>
      <c r="J436" s="40">
        <v>2141.0999999999995</v>
      </c>
      <c r="K436" s="31">
        <v>2090</v>
      </c>
      <c r="L436" s="31">
        <v>2046.25</v>
      </c>
      <c r="M436" s="31">
        <v>0.53086999999999995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715.9</v>
      </c>
      <c r="D437" s="40">
        <v>722.30000000000007</v>
      </c>
      <c r="E437" s="40">
        <v>706.60000000000014</v>
      </c>
      <c r="F437" s="40">
        <v>697.30000000000007</v>
      </c>
      <c r="G437" s="40">
        <v>681.60000000000014</v>
      </c>
      <c r="H437" s="40">
        <v>731.60000000000014</v>
      </c>
      <c r="I437" s="40">
        <v>747.30000000000018</v>
      </c>
      <c r="J437" s="40">
        <v>756.60000000000014</v>
      </c>
      <c r="K437" s="31">
        <v>738</v>
      </c>
      <c r="L437" s="31">
        <v>713</v>
      </c>
      <c r="M437" s="31">
        <v>0.16597999999999999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504.05</v>
      </c>
      <c r="D438" s="40">
        <v>501.61666666666662</v>
      </c>
      <c r="E438" s="40">
        <v>497.43333333333322</v>
      </c>
      <c r="F438" s="40">
        <v>490.81666666666661</v>
      </c>
      <c r="G438" s="40">
        <v>486.63333333333321</v>
      </c>
      <c r="H438" s="40">
        <v>508.23333333333323</v>
      </c>
      <c r="I438" s="40">
        <v>512.41666666666663</v>
      </c>
      <c r="J438" s="40">
        <v>519.0333333333333</v>
      </c>
      <c r="K438" s="31">
        <v>505.8</v>
      </c>
      <c r="L438" s="31">
        <v>495</v>
      </c>
      <c r="M438" s="31">
        <v>2.1358899999999998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6.35</v>
      </c>
      <c r="D439" s="40">
        <v>6.416666666666667</v>
      </c>
      <c r="E439" s="40">
        <v>6.2833333333333341</v>
      </c>
      <c r="F439" s="40">
        <v>6.2166666666666668</v>
      </c>
      <c r="G439" s="40">
        <v>6.0833333333333339</v>
      </c>
      <c r="H439" s="40">
        <v>6.4833333333333343</v>
      </c>
      <c r="I439" s="40">
        <v>6.6166666666666671</v>
      </c>
      <c r="J439" s="40">
        <v>6.6833333333333345</v>
      </c>
      <c r="K439" s="31">
        <v>6.55</v>
      </c>
      <c r="L439" s="31">
        <v>6.35</v>
      </c>
      <c r="M439" s="31">
        <v>570.05948999999998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175.4</v>
      </c>
      <c r="D440" s="40">
        <v>166.35</v>
      </c>
      <c r="E440" s="40">
        <v>156.85</v>
      </c>
      <c r="F440" s="40">
        <v>138.30000000000001</v>
      </c>
      <c r="G440" s="40">
        <v>128.80000000000001</v>
      </c>
      <c r="H440" s="40">
        <v>184.89999999999998</v>
      </c>
      <c r="I440" s="40">
        <v>194.39999999999998</v>
      </c>
      <c r="J440" s="40">
        <v>212.94999999999996</v>
      </c>
      <c r="K440" s="31">
        <v>175.85</v>
      </c>
      <c r="L440" s="31">
        <v>147.80000000000001</v>
      </c>
      <c r="M440" s="31">
        <v>70.417469999999994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940.7</v>
      </c>
      <c r="D441" s="40">
        <v>948.2166666666667</v>
      </c>
      <c r="E441" s="40">
        <v>930.48333333333335</v>
      </c>
      <c r="F441" s="40">
        <v>920.26666666666665</v>
      </c>
      <c r="G441" s="40">
        <v>902.5333333333333</v>
      </c>
      <c r="H441" s="40">
        <v>958.43333333333339</v>
      </c>
      <c r="I441" s="40">
        <v>976.16666666666674</v>
      </c>
      <c r="J441" s="40">
        <v>986.38333333333344</v>
      </c>
      <c r="K441" s="31">
        <v>965.95</v>
      </c>
      <c r="L441" s="31">
        <v>938</v>
      </c>
      <c r="M441" s="31">
        <v>1.74783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625.70000000000005</v>
      </c>
      <c r="D442" s="40">
        <v>629.73333333333335</v>
      </c>
      <c r="E442" s="40">
        <v>616.9666666666667</v>
      </c>
      <c r="F442" s="40">
        <v>608.23333333333335</v>
      </c>
      <c r="G442" s="40">
        <v>595.4666666666667</v>
      </c>
      <c r="H442" s="40">
        <v>638.4666666666667</v>
      </c>
      <c r="I442" s="40">
        <v>651.23333333333335</v>
      </c>
      <c r="J442" s="40">
        <v>659.9666666666667</v>
      </c>
      <c r="K442" s="31">
        <v>642.5</v>
      </c>
      <c r="L442" s="31">
        <v>621</v>
      </c>
      <c r="M442" s="31">
        <v>3.9882300000000002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1548.15</v>
      </c>
      <c r="D443" s="40">
        <v>1575.6166666666668</v>
      </c>
      <c r="E443" s="40">
        <v>1511.1833333333336</v>
      </c>
      <c r="F443" s="40">
        <v>1474.2166666666669</v>
      </c>
      <c r="G443" s="40">
        <v>1409.7833333333338</v>
      </c>
      <c r="H443" s="40">
        <v>1612.5833333333335</v>
      </c>
      <c r="I443" s="40">
        <v>1677.0166666666669</v>
      </c>
      <c r="J443" s="40">
        <v>1713.9833333333333</v>
      </c>
      <c r="K443" s="31">
        <v>1640.05</v>
      </c>
      <c r="L443" s="31">
        <v>1538.65</v>
      </c>
      <c r="M443" s="31">
        <v>1.17645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587.70000000000005</v>
      </c>
      <c r="D444" s="40">
        <v>586.55000000000007</v>
      </c>
      <c r="E444" s="40">
        <v>579.15000000000009</v>
      </c>
      <c r="F444" s="40">
        <v>570.6</v>
      </c>
      <c r="G444" s="40">
        <v>563.20000000000005</v>
      </c>
      <c r="H444" s="40">
        <v>595.10000000000014</v>
      </c>
      <c r="I444" s="40">
        <v>602.5</v>
      </c>
      <c r="J444" s="40">
        <v>611.05000000000018</v>
      </c>
      <c r="K444" s="31">
        <v>593.95000000000005</v>
      </c>
      <c r="L444" s="31">
        <v>578</v>
      </c>
      <c r="M444" s="31">
        <v>0.26196000000000003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8788.6</v>
      </c>
      <c r="D445" s="40">
        <v>8843.1166666666668</v>
      </c>
      <c r="E445" s="40">
        <v>8695.4833333333336</v>
      </c>
      <c r="F445" s="40">
        <v>8602.3666666666668</v>
      </c>
      <c r="G445" s="40">
        <v>8454.7333333333336</v>
      </c>
      <c r="H445" s="40">
        <v>8936.2333333333336</v>
      </c>
      <c r="I445" s="40">
        <v>9083.8666666666686</v>
      </c>
      <c r="J445" s="40">
        <v>9176.9833333333336</v>
      </c>
      <c r="K445" s="31">
        <v>8990.75</v>
      </c>
      <c r="L445" s="31">
        <v>8750</v>
      </c>
      <c r="M445" s="31">
        <v>6.6189999999999999E-2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38.9</v>
      </c>
      <c r="D446" s="40">
        <v>38.733333333333327</v>
      </c>
      <c r="E446" s="40">
        <v>38.266666666666652</v>
      </c>
      <c r="F446" s="40">
        <v>37.633333333333326</v>
      </c>
      <c r="G446" s="40">
        <v>37.16666666666665</v>
      </c>
      <c r="H446" s="40">
        <v>39.366666666666653</v>
      </c>
      <c r="I446" s="40">
        <v>39.833333333333336</v>
      </c>
      <c r="J446" s="40">
        <v>40.466666666666654</v>
      </c>
      <c r="K446" s="31">
        <v>39.200000000000003</v>
      </c>
      <c r="L446" s="31">
        <v>38.1</v>
      </c>
      <c r="M446" s="31">
        <v>49.691209999999998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561.85</v>
      </c>
      <c r="D447" s="40">
        <v>567.21666666666658</v>
      </c>
      <c r="E447" s="40">
        <v>552.93333333333317</v>
      </c>
      <c r="F447" s="40">
        <v>544.01666666666654</v>
      </c>
      <c r="G447" s="40">
        <v>529.73333333333312</v>
      </c>
      <c r="H447" s="40">
        <v>576.13333333333321</v>
      </c>
      <c r="I447" s="40">
        <v>590.41666666666674</v>
      </c>
      <c r="J447" s="40">
        <v>599.33333333333326</v>
      </c>
      <c r="K447" s="31">
        <v>581.5</v>
      </c>
      <c r="L447" s="31">
        <v>558.29999999999995</v>
      </c>
      <c r="M447" s="31">
        <v>22.366859999999999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927.65</v>
      </c>
      <c r="D448" s="40">
        <v>925.58333333333337</v>
      </c>
      <c r="E448" s="40">
        <v>916.16666666666674</v>
      </c>
      <c r="F448" s="40">
        <v>904.68333333333339</v>
      </c>
      <c r="G448" s="40">
        <v>895.26666666666677</v>
      </c>
      <c r="H448" s="40">
        <v>937.06666666666672</v>
      </c>
      <c r="I448" s="40">
        <v>946.48333333333346</v>
      </c>
      <c r="J448" s="40">
        <v>957.9666666666667</v>
      </c>
      <c r="K448" s="31">
        <v>935</v>
      </c>
      <c r="L448" s="31">
        <v>914.1</v>
      </c>
      <c r="M448" s="31">
        <v>0.67559999999999998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18330</v>
      </c>
      <c r="D449" s="40">
        <v>18316.016666666666</v>
      </c>
      <c r="E449" s="40">
        <v>18147.033333333333</v>
      </c>
      <c r="F449" s="40">
        <v>17964.066666666666</v>
      </c>
      <c r="G449" s="40">
        <v>17795.083333333332</v>
      </c>
      <c r="H449" s="40">
        <v>18498.983333333334</v>
      </c>
      <c r="I449" s="40">
        <v>18667.966666666664</v>
      </c>
      <c r="J449" s="40">
        <v>18850.933333333334</v>
      </c>
      <c r="K449" s="31">
        <v>18485</v>
      </c>
      <c r="L449" s="31">
        <v>18133.05</v>
      </c>
      <c r="M449" s="31">
        <v>1.167E-2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751.7</v>
      </c>
      <c r="D450" s="40">
        <v>747.9666666666667</v>
      </c>
      <c r="E450" s="40">
        <v>741.43333333333339</v>
      </c>
      <c r="F450" s="40">
        <v>731.16666666666674</v>
      </c>
      <c r="G450" s="40">
        <v>724.63333333333344</v>
      </c>
      <c r="H450" s="40">
        <v>758.23333333333335</v>
      </c>
      <c r="I450" s="40">
        <v>764.76666666666665</v>
      </c>
      <c r="J450" s="40">
        <v>775.0333333333333</v>
      </c>
      <c r="K450" s="31">
        <v>754.5</v>
      </c>
      <c r="L450" s="31">
        <v>737.7</v>
      </c>
      <c r="M450" s="31">
        <v>16.14348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211.5</v>
      </c>
      <c r="D451" s="40">
        <v>212.46666666666667</v>
      </c>
      <c r="E451" s="40">
        <v>205.18333333333334</v>
      </c>
      <c r="F451" s="40">
        <v>198.86666666666667</v>
      </c>
      <c r="G451" s="40">
        <v>191.58333333333334</v>
      </c>
      <c r="H451" s="40">
        <v>218.78333333333333</v>
      </c>
      <c r="I451" s="40">
        <v>226.06666666666669</v>
      </c>
      <c r="J451" s="40">
        <v>232.38333333333333</v>
      </c>
      <c r="K451" s="31">
        <v>219.75</v>
      </c>
      <c r="L451" s="31">
        <v>206.15</v>
      </c>
      <c r="M451" s="31">
        <v>144.63055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1426.6</v>
      </c>
      <c r="D452" s="40">
        <v>1434.8666666666668</v>
      </c>
      <c r="E452" s="40">
        <v>1402.1333333333337</v>
      </c>
      <c r="F452" s="40">
        <v>1377.666666666667</v>
      </c>
      <c r="G452" s="40">
        <v>1344.9333333333338</v>
      </c>
      <c r="H452" s="40">
        <v>1459.3333333333335</v>
      </c>
      <c r="I452" s="40">
        <v>1492.0666666666666</v>
      </c>
      <c r="J452" s="40">
        <v>1516.5333333333333</v>
      </c>
      <c r="K452" s="31">
        <v>1467.6</v>
      </c>
      <c r="L452" s="31">
        <v>1410.4</v>
      </c>
      <c r="M452" s="31">
        <v>7.34063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3195.8</v>
      </c>
      <c r="D453" s="40">
        <v>3203.85</v>
      </c>
      <c r="E453" s="40">
        <v>3182.25</v>
      </c>
      <c r="F453" s="40">
        <v>3168.7000000000003</v>
      </c>
      <c r="G453" s="40">
        <v>3147.1000000000004</v>
      </c>
      <c r="H453" s="40">
        <v>3217.3999999999996</v>
      </c>
      <c r="I453" s="40">
        <v>3238.9999999999991</v>
      </c>
      <c r="J453" s="40">
        <v>3252.5499999999993</v>
      </c>
      <c r="K453" s="31">
        <v>3225.45</v>
      </c>
      <c r="L453" s="31">
        <v>3190.3</v>
      </c>
      <c r="M453" s="31">
        <v>17.319970000000001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751.2</v>
      </c>
      <c r="D454" s="40">
        <v>753.19999999999993</v>
      </c>
      <c r="E454" s="40">
        <v>746.49999999999989</v>
      </c>
      <c r="F454" s="40">
        <v>741.8</v>
      </c>
      <c r="G454" s="40">
        <v>735.09999999999991</v>
      </c>
      <c r="H454" s="40">
        <v>757.89999999999986</v>
      </c>
      <c r="I454" s="40">
        <v>764.59999999999991</v>
      </c>
      <c r="J454" s="40">
        <v>769.29999999999984</v>
      </c>
      <c r="K454" s="31">
        <v>759.9</v>
      </c>
      <c r="L454" s="31">
        <v>748.5</v>
      </c>
      <c r="M454" s="31">
        <v>17.420570000000001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4276.95</v>
      </c>
      <c r="D455" s="40">
        <v>4251.9333333333334</v>
      </c>
      <c r="E455" s="40">
        <v>4215.5666666666666</v>
      </c>
      <c r="F455" s="40">
        <v>4154.1833333333334</v>
      </c>
      <c r="G455" s="40">
        <v>4117.8166666666666</v>
      </c>
      <c r="H455" s="40">
        <v>4313.3166666666666</v>
      </c>
      <c r="I455" s="40">
        <v>4349.6833333333334</v>
      </c>
      <c r="J455" s="40">
        <v>4411.0666666666666</v>
      </c>
      <c r="K455" s="31">
        <v>4288.3</v>
      </c>
      <c r="L455" s="31">
        <v>4190.55</v>
      </c>
      <c r="M455" s="31">
        <v>1.49624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1151.3</v>
      </c>
      <c r="D456" s="40">
        <v>1149.1500000000001</v>
      </c>
      <c r="E456" s="40">
        <v>1137.3000000000002</v>
      </c>
      <c r="F456" s="40">
        <v>1123.3000000000002</v>
      </c>
      <c r="G456" s="40">
        <v>1111.4500000000003</v>
      </c>
      <c r="H456" s="40">
        <v>1163.1500000000001</v>
      </c>
      <c r="I456" s="40">
        <v>1175</v>
      </c>
      <c r="J456" s="40">
        <v>1189</v>
      </c>
      <c r="K456" s="31">
        <v>1161</v>
      </c>
      <c r="L456" s="31">
        <v>1135.1500000000001</v>
      </c>
      <c r="M456" s="31">
        <v>0.26447999999999999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137.85</v>
      </c>
      <c r="D457" s="40">
        <v>137.13333333333335</v>
      </c>
      <c r="E457" s="40">
        <v>135.26666666666671</v>
      </c>
      <c r="F457" s="40">
        <v>132.68333333333337</v>
      </c>
      <c r="G457" s="40">
        <v>130.81666666666672</v>
      </c>
      <c r="H457" s="40">
        <v>139.7166666666667</v>
      </c>
      <c r="I457" s="40">
        <v>141.58333333333331</v>
      </c>
      <c r="J457" s="40">
        <v>144.16666666666669</v>
      </c>
      <c r="K457" s="31">
        <v>139</v>
      </c>
      <c r="L457" s="31">
        <v>134.55000000000001</v>
      </c>
      <c r="M457" s="31">
        <v>15.43477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292.89999999999998</v>
      </c>
      <c r="D458" s="40">
        <v>291.95</v>
      </c>
      <c r="E458" s="40">
        <v>288.5</v>
      </c>
      <c r="F458" s="40">
        <v>284.10000000000002</v>
      </c>
      <c r="G458" s="40">
        <v>280.65000000000003</v>
      </c>
      <c r="H458" s="40">
        <v>296.34999999999997</v>
      </c>
      <c r="I458" s="40">
        <v>299.7999999999999</v>
      </c>
      <c r="J458" s="40">
        <v>304.19999999999993</v>
      </c>
      <c r="K458" s="31">
        <v>295.39999999999998</v>
      </c>
      <c r="L458" s="31">
        <v>287.55</v>
      </c>
      <c r="M458" s="31">
        <v>577.33358999999996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122.75</v>
      </c>
      <c r="D459" s="40">
        <v>122.48333333333333</v>
      </c>
      <c r="E459" s="40">
        <v>120.96666666666667</v>
      </c>
      <c r="F459" s="40">
        <v>119.18333333333334</v>
      </c>
      <c r="G459" s="40">
        <v>117.66666666666667</v>
      </c>
      <c r="H459" s="40">
        <v>124.26666666666667</v>
      </c>
      <c r="I459" s="40">
        <v>125.78333333333335</v>
      </c>
      <c r="J459" s="40">
        <v>127.56666666666666</v>
      </c>
      <c r="K459" s="31">
        <v>124</v>
      </c>
      <c r="L459" s="31">
        <v>120.7</v>
      </c>
      <c r="M459" s="31">
        <v>163.66211000000001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1458.6</v>
      </c>
      <c r="D460" s="40">
        <v>1436.1333333333332</v>
      </c>
      <c r="E460" s="40">
        <v>1390.4666666666665</v>
      </c>
      <c r="F460" s="40">
        <v>1322.3333333333333</v>
      </c>
      <c r="G460" s="40">
        <v>1276.6666666666665</v>
      </c>
      <c r="H460" s="40">
        <v>1504.2666666666664</v>
      </c>
      <c r="I460" s="40">
        <v>1549.9333333333334</v>
      </c>
      <c r="J460" s="40">
        <v>1618.0666666666664</v>
      </c>
      <c r="K460" s="31">
        <v>1481.8</v>
      </c>
      <c r="L460" s="31">
        <v>1368</v>
      </c>
      <c r="M460" s="31">
        <v>300.61041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3929.25</v>
      </c>
      <c r="D461" s="40">
        <v>3901.1166666666668</v>
      </c>
      <c r="E461" s="40">
        <v>3822.2333333333336</v>
      </c>
      <c r="F461" s="40">
        <v>3715.2166666666667</v>
      </c>
      <c r="G461" s="40">
        <v>3636.3333333333335</v>
      </c>
      <c r="H461" s="40">
        <v>4008.1333333333337</v>
      </c>
      <c r="I461" s="40">
        <v>4087.0166666666669</v>
      </c>
      <c r="J461" s="40">
        <v>4194.0333333333338</v>
      </c>
      <c r="K461" s="31">
        <v>3980</v>
      </c>
      <c r="L461" s="31">
        <v>3794.1</v>
      </c>
      <c r="M461" s="31">
        <v>0.36532999999999999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1127.8</v>
      </c>
      <c r="D462" s="40">
        <v>1128.0833333333333</v>
      </c>
      <c r="E462" s="40">
        <v>1114.8166666666666</v>
      </c>
      <c r="F462" s="40">
        <v>1101.8333333333333</v>
      </c>
      <c r="G462" s="40">
        <v>1088.5666666666666</v>
      </c>
      <c r="H462" s="40">
        <v>1141.0666666666666</v>
      </c>
      <c r="I462" s="40">
        <v>1154.3333333333335</v>
      </c>
      <c r="J462" s="40">
        <v>1167.3166666666666</v>
      </c>
      <c r="K462" s="31">
        <v>1141.3499999999999</v>
      </c>
      <c r="L462" s="31">
        <v>1115.0999999999999</v>
      </c>
      <c r="M462" s="31">
        <v>38.21405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163.15</v>
      </c>
      <c r="D463" s="40">
        <v>163.75</v>
      </c>
      <c r="E463" s="40">
        <v>161.6</v>
      </c>
      <c r="F463" s="40">
        <v>160.04999999999998</v>
      </c>
      <c r="G463" s="40">
        <v>157.89999999999998</v>
      </c>
      <c r="H463" s="40">
        <v>165.3</v>
      </c>
      <c r="I463" s="40">
        <v>167.45</v>
      </c>
      <c r="J463" s="40">
        <v>169.00000000000003</v>
      </c>
      <c r="K463" s="31">
        <v>165.9</v>
      </c>
      <c r="L463" s="31">
        <v>162.19999999999999</v>
      </c>
      <c r="M463" s="31">
        <v>4.1305699999999996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1067.05</v>
      </c>
      <c r="D464" s="40">
        <v>1056.3500000000001</v>
      </c>
      <c r="E464" s="40">
        <v>1042.7000000000003</v>
      </c>
      <c r="F464" s="40">
        <v>1018.3500000000001</v>
      </c>
      <c r="G464" s="40">
        <v>1004.7000000000003</v>
      </c>
      <c r="H464" s="40">
        <v>1080.7000000000003</v>
      </c>
      <c r="I464" s="40">
        <v>1094.3500000000004</v>
      </c>
      <c r="J464" s="40">
        <v>1118.7000000000003</v>
      </c>
      <c r="K464" s="31">
        <v>1070</v>
      </c>
      <c r="L464" s="31">
        <v>1032</v>
      </c>
      <c r="M464" s="31">
        <v>6.7255200000000004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1420.5</v>
      </c>
      <c r="D465" s="40">
        <v>1419.3500000000001</v>
      </c>
      <c r="E465" s="40">
        <v>1406.7000000000003</v>
      </c>
      <c r="F465" s="40">
        <v>1392.9</v>
      </c>
      <c r="G465" s="40">
        <v>1380.2500000000002</v>
      </c>
      <c r="H465" s="40">
        <v>1433.1500000000003</v>
      </c>
      <c r="I465" s="40">
        <v>1445.8000000000004</v>
      </c>
      <c r="J465" s="40">
        <v>1459.6000000000004</v>
      </c>
      <c r="K465" s="31">
        <v>1432</v>
      </c>
      <c r="L465" s="31">
        <v>1405.55</v>
      </c>
      <c r="M465" s="31">
        <v>0.24007000000000001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1309.3</v>
      </c>
      <c r="D466" s="40">
        <v>1306.4333333333334</v>
      </c>
      <c r="E466" s="40">
        <v>1302.8666666666668</v>
      </c>
      <c r="F466" s="40">
        <v>1296.4333333333334</v>
      </c>
      <c r="G466" s="40">
        <v>1292.8666666666668</v>
      </c>
      <c r="H466" s="40">
        <v>1312.8666666666668</v>
      </c>
      <c r="I466" s="40">
        <v>1316.4333333333334</v>
      </c>
      <c r="J466" s="40">
        <v>1322.8666666666668</v>
      </c>
      <c r="K466" s="31">
        <v>1310</v>
      </c>
      <c r="L466" s="31">
        <v>1300</v>
      </c>
      <c r="M466" s="31">
        <v>1.7670600000000001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1577.6</v>
      </c>
      <c r="D467" s="40">
        <v>1598.0833333333333</v>
      </c>
      <c r="E467" s="40">
        <v>1532.1666666666665</v>
      </c>
      <c r="F467" s="40">
        <v>1486.7333333333333</v>
      </c>
      <c r="G467" s="40">
        <v>1420.8166666666666</v>
      </c>
      <c r="H467" s="40">
        <v>1643.5166666666664</v>
      </c>
      <c r="I467" s="40">
        <v>1709.4333333333329</v>
      </c>
      <c r="J467" s="40">
        <v>1754.8666666666663</v>
      </c>
      <c r="K467" s="31">
        <v>1664</v>
      </c>
      <c r="L467" s="31">
        <v>1552.65</v>
      </c>
      <c r="M467" s="31">
        <v>1.5522899999999999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1739.15</v>
      </c>
      <c r="D468" s="40">
        <v>1741.0833333333333</v>
      </c>
      <c r="E468" s="40">
        <v>1725.8666666666666</v>
      </c>
      <c r="F468" s="40">
        <v>1712.5833333333333</v>
      </c>
      <c r="G468" s="40">
        <v>1697.3666666666666</v>
      </c>
      <c r="H468" s="40">
        <v>1754.3666666666666</v>
      </c>
      <c r="I468" s="40">
        <v>1769.5833333333333</v>
      </c>
      <c r="J468" s="40">
        <v>1782.8666666666666</v>
      </c>
      <c r="K468" s="31">
        <v>1756.3</v>
      </c>
      <c r="L468" s="31">
        <v>1727.8</v>
      </c>
      <c r="M468" s="31">
        <v>13.46162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3037.4</v>
      </c>
      <c r="D469" s="40">
        <v>3048.3166666666671</v>
      </c>
      <c r="E469" s="40">
        <v>2995.2833333333342</v>
      </c>
      <c r="F469" s="40">
        <v>2953.166666666667</v>
      </c>
      <c r="G469" s="40">
        <v>2900.1333333333341</v>
      </c>
      <c r="H469" s="40">
        <v>3090.4333333333343</v>
      </c>
      <c r="I469" s="40">
        <v>3143.4666666666672</v>
      </c>
      <c r="J469" s="40">
        <v>3185.5833333333344</v>
      </c>
      <c r="K469" s="31">
        <v>3101.35</v>
      </c>
      <c r="L469" s="31">
        <v>3006.2</v>
      </c>
      <c r="M469" s="31">
        <v>1.42879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452.2</v>
      </c>
      <c r="D470" s="40">
        <v>453.18333333333334</v>
      </c>
      <c r="E470" s="40">
        <v>449.51666666666665</v>
      </c>
      <c r="F470" s="40">
        <v>446.83333333333331</v>
      </c>
      <c r="G470" s="40">
        <v>443.16666666666663</v>
      </c>
      <c r="H470" s="40">
        <v>455.86666666666667</v>
      </c>
      <c r="I470" s="40">
        <v>459.5333333333333</v>
      </c>
      <c r="J470" s="40">
        <v>462.2166666666667</v>
      </c>
      <c r="K470" s="31">
        <v>456.85</v>
      </c>
      <c r="L470" s="31">
        <v>450.5</v>
      </c>
      <c r="M470" s="31">
        <v>3.3111899999999999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914.9</v>
      </c>
      <c r="D471" s="40">
        <v>919.51666666666677</v>
      </c>
      <c r="E471" s="40">
        <v>905.88333333333355</v>
      </c>
      <c r="F471" s="40">
        <v>896.86666666666679</v>
      </c>
      <c r="G471" s="40">
        <v>883.23333333333358</v>
      </c>
      <c r="H471" s="40">
        <v>928.53333333333353</v>
      </c>
      <c r="I471" s="40">
        <v>942.16666666666674</v>
      </c>
      <c r="J471" s="40">
        <v>951.18333333333351</v>
      </c>
      <c r="K471" s="31">
        <v>933.15</v>
      </c>
      <c r="L471" s="31">
        <v>910.5</v>
      </c>
      <c r="M471" s="31">
        <v>3.5886800000000001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19.7</v>
      </c>
      <c r="D472" s="40">
        <v>19.583333333333332</v>
      </c>
      <c r="E472" s="40">
        <v>19.466666666666665</v>
      </c>
      <c r="F472" s="40">
        <v>19.233333333333334</v>
      </c>
      <c r="G472" s="40">
        <v>19.116666666666667</v>
      </c>
      <c r="H472" s="40">
        <v>19.816666666666663</v>
      </c>
      <c r="I472" s="40">
        <v>19.93333333333333</v>
      </c>
      <c r="J472" s="40">
        <v>20.166666666666661</v>
      </c>
      <c r="K472" s="31">
        <v>19.7</v>
      </c>
      <c r="L472" s="31">
        <v>19.350000000000001</v>
      </c>
      <c r="M472" s="31">
        <v>411.38981999999999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121.85</v>
      </c>
      <c r="D473" s="40">
        <v>123.10000000000001</v>
      </c>
      <c r="E473" s="40">
        <v>120.05000000000001</v>
      </c>
      <c r="F473" s="40">
        <v>118.25</v>
      </c>
      <c r="G473" s="40">
        <v>115.2</v>
      </c>
      <c r="H473" s="40">
        <v>124.90000000000002</v>
      </c>
      <c r="I473" s="40">
        <v>127.95</v>
      </c>
      <c r="J473" s="40">
        <v>129.75000000000003</v>
      </c>
      <c r="K473" s="31">
        <v>126.15</v>
      </c>
      <c r="L473" s="31">
        <v>121.3</v>
      </c>
      <c r="M473" s="31">
        <v>1.8527800000000001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1136.5</v>
      </c>
      <c r="D474" s="40">
        <v>1130.1166666666666</v>
      </c>
      <c r="E474" s="40">
        <v>1116.3833333333332</v>
      </c>
      <c r="F474" s="40">
        <v>1096.2666666666667</v>
      </c>
      <c r="G474" s="40">
        <v>1082.5333333333333</v>
      </c>
      <c r="H474" s="40">
        <v>1150.2333333333331</v>
      </c>
      <c r="I474" s="40">
        <v>1163.9666666666662</v>
      </c>
      <c r="J474" s="40">
        <v>1184.083333333333</v>
      </c>
      <c r="K474" s="31">
        <v>1143.8499999999999</v>
      </c>
      <c r="L474" s="31">
        <v>1110</v>
      </c>
      <c r="M474" s="31">
        <v>1.06748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13.8</v>
      </c>
      <c r="D475" s="40">
        <v>13.816666666666668</v>
      </c>
      <c r="E475" s="40">
        <v>13.683333333333337</v>
      </c>
      <c r="F475" s="40">
        <v>13.566666666666668</v>
      </c>
      <c r="G475" s="40">
        <v>13.433333333333337</v>
      </c>
      <c r="H475" s="40">
        <v>13.933333333333337</v>
      </c>
      <c r="I475" s="40">
        <v>14.066666666666666</v>
      </c>
      <c r="J475" s="40">
        <v>14.183333333333337</v>
      </c>
      <c r="K475" s="31">
        <v>13.95</v>
      </c>
      <c r="L475" s="31">
        <v>13.7</v>
      </c>
      <c r="M475" s="31">
        <v>45.889099999999999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539.65</v>
      </c>
      <c r="D476" s="40">
        <v>543.18333333333328</v>
      </c>
      <c r="E476" s="40">
        <v>532.66666666666652</v>
      </c>
      <c r="F476" s="40">
        <v>525.68333333333328</v>
      </c>
      <c r="G476" s="40">
        <v>515.16666666666652</v>
      </c>
      <c r="H476" s="40">
        <v>550.16666666666652</v>
      </c>
      <c r="I476" s="40">
        <v>560.68333333333317</v>
      </c>
      <c r="J476" s="40">
        <v>567.66666666666652</v>
      </c>
      <c r="K476" s="31">
        <v>553.70000000000005</v>
      </c>
      <c r="L476" s="31">
        <v>536.20000000000005</v>
      </c>
      <c r="M476" s="31">
        <v>4.3588500000000003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819.7</v>
      </c>
      <c r="D477" s="40">
        <v>817.55000000000007</v>
      </c>
      <c r="E477" s="40">
        <v>812.15000000000009</v>
      </c>
      <c r="F477" s="40">
        <v>804.6</v>
      </c>
      <c r="G477" s="40">
        <v>799.2</v>
      </c>
      <c r="H477" s="40">
        <v>825.10000000000014</v>
      </c>
      <c r="I477" s="40">
        <v>830.5</v>
      </c>
      <c r="J477" s="40">
        <v>838.05000000000018</v>
      </c>
      <c r="K477" s="31">
        <v>822.95</v>
      </c>
      <c r="L477" s="31">
        <v>810</v>
      </c>
      <c r="M477" s="31">
        <v>18.39368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991.6</v>
      </c>
      <c r="D478" s="40">
        <v>985.86666666666679</v>
      </c>
      <c r="E478" s="40">
        <v>971.78333333333353</v>
      </c>
      <c r="F478" s="40">
        <v>951.9666666666667</v>
      </c>
      <c r="G478" s="40">
        <v>937.88333333333344</v>
      </c>
      <c r="H478" s="40">
        <v>1005.6833333333336</v>
      </c>
      <c r="I478" s="40">
        <v>1019.7666666666669</v>
      </c>
      <c r="J478" s="40">
        <v>1039.5833333333337</v>
      </c>
      <c r="K478" s="31">
        <v>999.95</v>
      </c>
      <c r="L478" s="31">
        <v>966.05</v>
      </c>
      <c r="M478" s="31">
        <v>13.057079999999999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239.35</v>
      </c>
      <c r="D479" s="40">
        <v>240.16666666666666</v>
      </c>
      <c r="E479" s="40">
        <v>237.18333333333331</v>
      </c>
      <c r="F479" s="40">
        <v>235.01666666666665</v>
      </c>
      <c r="G479" s="40">
        <v>232.0333333333333</v>
      </c>
      <c r="H479" s="40">
        <v>242.33333333333331</v>
      </c>
      <c r="I479" s="40">
        <v>245.31666666666666</v>
      </c>
      <c r="J479" s="40">
        <v>247.48333333333332</v>
      </c>
      <c r="K479" s="31">
        <v>243.15</v>
      </c>
      <c r="L479" s="31">
        <v>238</v>
      </c>
      <c r="M479" s="31">
        <v>13.98807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28.85</v>
      </c>
      <c r="D480" s="40">
        <v>28.95</v>
      </c>
      <c r="E480" s="40">
        <v>28.7</v>
      </c>
      <c r="F480" s="40">
        <v>28.55</v>
      </c>
      <c r="G480" s="40">
        <v>28.3</v>
      </c>
      <c r="H480" s="40">
        <v>29.099999999999998</v>
      </c>
      <c r="I480" s="40">
        <v>29.349999999999998</v>
      </c>
      <c r="J480" s="40">
        <v>29.499999999999996</v>
      </c>
      <c r="K480" s="31">
        <v>29.2</v>
      </c>
      <c r="L480" s="31">
        <v>28.8</v>
      </c>
      <c r="M480" s="31">
        <v>21.3948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7700.45</v>
      </c>
      <c r="D481" s="40">
        <v>7685.1166666666659</v>
      </c>
      <c r="E481" s="40">
        <v>7651.3333333333321</v>
      </c>
      <c r="F481" s="40">
        <v>7602.2166666666662</v>
      </c>
      <c r="G481" s="40">
        <v>7568.4333333333325</v>
      </c>
      <c r="H481" s="40">
        <v>7734.2333333333318</v>
      </c>
      <c r="I481" s="40">
        <v>7768.0166666666664</v>
      </c>
      <c r="J481" s="40">
        <v>7817.1333333333314</v>
      </c>
      <c r="K481" s="31">
        <v>7718.9</v>
      </c>
      <c r="L481" s="31">
        <v>7636</v>
      </c>
      <c r="M481" s="31">
        <v>2.2783600000000002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37.85</v>
      </c>
      <c r="D482" s="40">
        <v>37.433333333333337</v>
      </c>
      <c r="E482" s="40">
        <v>36.066666666666677</v>
      </c>
      <c r="F482" s="40">
        <v>34.283333333333339</v>
      </c>
      <c r="G482" s="40">
        <v>32.916666666666679</v>
      </c>
      <c r="H482" s="40">
        <v>39.216666666666676</v>
      </c>
      <c r="I482" s="40">
        <v>40.583333333333336</v>
      </c>
      <c r="J482" s="40">
        <v>42.366666666666674</v>
      </c>
      <c r="K482" s="31">
        <v>38.799999999999997</v>
      </c>
      <c r="L482" s="31">
        <v>35.65</v>
      </c>
      <c r="M482" s="31">
        <v>340.63722999999999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1418.35</v>
      </c>
      <c r="D483" s="40">
        <v>1432.45</v>
      </c>
      <c r="E483" s="40">
        <v>1394.9</v>
      </c>
      <c r="F483" s="40">
        <v>1371.45</v>
      </c>
      <c r="G483" s="40">
        <v>1333.9</v>
      </c>
      <c r="H483" s="40">
        <v>1455.9</v>
      </c>
      <c r="I483" s="40">
        <v>1493.4499999999998</v>
      </c>
      <c r="J483" s="40">
        <v>1516.9</v>
      </c>
      <c r="K483" s="31">
        <v>1470</v>
      </c>
      <c r="L483" s="31">
        <v>1409</v>
      </c>
      <c r="M483" s="31">
        <v>10.11279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638</v>
      </c>
      <c r="D484" s="40">
        <v>638.13333333333333</v>
      </c>
      <c r="E484" s="40">
        <v>633.26666666666665</v>
      </c>
      <c r="F484" s="40">
        <v>628.5333333333333</v>
      </c>
      <c r="G484" s="40">
        <v>623.66666666666663</v>
      </c>
      <c r="H484" s="40">
        <v>642.86666666666667</v>
      </c>
      <c r="I484" s="40">
        <v>647.73333333333323</v>
      </c>
      <c r="J484" s="40">
        <v>652.4666666666667</v>
      </c>
      <c r="K484" s="31">
        <v>643</v>
      </c>
      <c r="L484" s="31">
        <v>633.4</v>
      </c>
      <c r="M484" s="31">
        <v>9.8482800000000008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248.75</v>
      </c>
      <c r="D485" s="40">
        <v>249.98333333333335</v>
      </c>
      <c r="E485" s="40">
        <v>246.4666666666667</v>
      </c>
      <c r="F485" s="40">
        <v>244.18333333333334</v>
      </c>
      <c r="G485" s="40">
        <v>240.66666666666669</v>
      </c>
      <c r="H485" s="40">
        <v>252.26666666666671</v>
      </c>
      <c r="I485" s="40">
        <v>255.78333333333336</v>
      </c>
      <c r="J485" s="40">
        <v>258.06666666666672</v>
      </c>
      <c r="K485" s="31">
        <v>253.5</v>
      </c>
      <c r="L485" s="31">
        <v>247.7</v>
      </c>
      <c r="M485" s="31">
        <v>4.1118699999999997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3853.95</v>
      </c>
      <c r="D486" s="40">
        <v>3750.65</v>
      </c>
      <c r="E486" s="40">
        <v>3513.3</v>
      </c>
      <c r="F486" s="40">
        <v>3172.65</v>
      </c>
      <c r="G486" s="40">
        <v>2935.3</v>
      </c>
      <c r="H486" s="40">
        <v>4091.3</v>
      </c>
      <c r="I486" s="40">
        <v>4328.6499999999996</v>
      </c>
      <c r="J486" s="40">
        <v>4669.3</v>
      </c>
      <c r="K486" s="31">
        <v>3988</v>
      </c>
      <c r="L486" s="31">
        <v>3410</v>
      </c>
      <c r="M486" s="31">
        <v>2.5996100000000002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407.55</v>
      </c>
      <c r="D487" s="40">
        <v>405.31666666666661</v>
      </c>
      <c r="E487" s="40">
        <v>400.63333333333321</v>
      </c>
      <c r="F487" s="40">
        <v>393.71666666666658</v>
      </c>
      <c r="G487" s="40">
        <v>389.03333333333319</v>
      </c>
      <c r="H487" s="40">
        <v>412.23333333333323</v>
      </c>
      <c r="I487" s="40">
        <v>416.91666666666663</v>
      </c>
      <c r="J487" s="40">
        <v>423.83333333333326</v>
      </c>
      <c r="K487" s="31">
        <v>410</v>
      </c>
      <c r="L487" s="31">
        <v>398.4</v>
      </c>
      <c r="M487" s="31">
        <v>1.60287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3492.7</v>
      </c>
      <c r="D488" s="40">
        <v>3500.2333333333336</v>
      </c>
      <c r="E488" s="40">
        <v>3457.4666666666672</v>
      </c>
      <c r="F488" s="40">
        <v>3422.2333333333336</v>
      </c>
      <c r="G488" s="40">
        <v>3379.4666666666672</v>
      </c>
      <c r="H488" s="40">
        <v>3535.4666666666672</v>
      </c>
      <c r="I488" s="40">
        <v>3578.2333333333336</v>
      </c>
      <c r="J488" s="40">
        <v>3613.4666666666672</v>
      </c>
      <c r="K488" s="31">
        <v>3543</v>
      </c>
      <c r="L488" s="31">
        <v>3465</v>
      </c>
      <c r="M488" s="31">
        <v>8.0019999999999994E-2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798.4</v>
      </c>
      <c r="D489" s="40">
        <v>797.08333333333337</v>
      </c>
      <c r="E489" s="40">
        <v>789.56666666666672</v>
      </c>
      <c r="F489" s="40">
        <v>780.73333333333335</v>
      </c>
      <c r="G489" s="40">
        <v>773.2166666666667</v>
      </c>
      <c r="H489" s="40">
        <v>805.91666666666674</v>
      </c>
      <c r="I489" s="40">
        <v>813.43333333333339</v>
      </c>
      <c r="J489" s="40">
        <v>822.26666666666677</v>
      </c>
      <c r="K489" s="31">
        <v>804.6</v>
      </c>
      <c r="L489" s="31">
        <v>788.25</v>
      </c>
      <c r="M489" s="31">
        <v>1.0541400000000001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36.450000000000003</v>
      </c>
      <c r="D490" s="40">
        <v>36.56666666666667</v>
      </c>
      <c r="E490" s="40">
        <v>36.13333333333334</v>
      </c>
      <c r="F490" s="40">
        <v>35.81666666666667</v>
      </c>
      <c r="G490" s="40">
        <v>35.38333333333334</v>
      </c>
      <c r="H490" s="40">
        <v>36.88333333333334</v>
      </c>
      <c r="I490" s="40">
        <v>37.316666666666663</v>
      </c>
      <c r="J490" s="40">
        <v>37.63333333333334</v>
      </c>
      <c r="K490" s="31">
        <v>37</v>
      </c>
      <c r="L490" s="31">
        <v>36.25</v>
      </c>
      <c r="M490" s="31">
        <v>16.43364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1367.6</v>
      </c>
      <c r="D491" s="40">
        <v>1374.75</v>
      </c>
      <c r="E491" s="40">
        <v>1347.5</v>
      </c>
      <c r="F491" s="40">
        <v>1327.4</v>
      </c>
      <c r="G491" s="40">
        <v>1300.1500000000001</v>
      </c>
      <c r="H491" s="40">
        <v>1394.85</v>
      </c>
      <c r="I491" s="40">
        <v>1422.1</v>
      </c>
      <c r="J491" s="40">
        <v>1442.1999999999998</v>
      </c>
      <c r="K491" s="31">
        <v>1402</v>
      </c>
      <c r="L491" s="31">
        <v>1354.65</v>
      </c>
      <c r="M491" s="31">
        <v>0.42082000000000003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1902.15</v>
      </c>
      <c r="D492" s="40">
        <v>1931.0666666666668</v>
      </c>
      <c r="E492" s="40">
        <v>1852.1833333333336</v>
      </c>
      <c r="F492" s="40">
        <v>1802.2166666666667</v>
      </c>
      <c r="G492" s="40">
        <v>1723.3333333333335</v>
      </c>
      <c r="H492" s="40">
        <v>1981.0333333333338</v>
      </c>
      <c r="I492" s="40">
        <v>2059.916666666667</v>
      </c>
      <c r="J492" s="40">
        <v>2109.8833333333341</v>
      </c>
      <c r="K492" s="31">
        <v>2009.95</v>
      </c>
      <c r="L492" s="31">
        <v>1881.1</v>
      </c>
      <c r="M492" s="31">
        <v>6.31393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340.75</v>
      </c>
      <c r="D493" s="40">
        <v>337.56666666666666</v>
      </c>
      <c r="E493" s="40">
        <v>332.43333333333334</v>
      </c>
      <c r="F493" s="40">
        <v>324.11666666666667</v>
      </c>
      <c r="G493" s="40">
        <v>318.98333333333335</v>
      </c>
      <c r="H493" s="40">
        <v>345.88333333333333</v>
      </c>
      <c r="I493" s="40">
        <v>351.01666666666665</v>
      </c>
      <c r="J493" s="40">
        <v>359.33333333333331</v>
      </c>
      <c r="K493" s="31">
        <v>342.7</v>
      </c>
      <c r="L493" s="31">
        <v>329.25</v>
      </c>
      <c r="M493" s="31">
        <v>3.4913099999999999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752.75</v>
      </c>
      <c r="D494" s="40">
        <v>755.25</v>
      </c>
      <c r="E494" s="40">
        <v>745.5</v>
      </c>
      <c r="F494" s="40">
        <v>738.25</v>
      </c>
      <c r="G494" s="40">
        <v>728.5</v>
      </c>
      <c r="H494" s="40">
        <v>762.5</v>
      </c>
      <c r="I494" s="40">
        <v>772.25</v>
      </c>
      <c r="J494" s="40">
        <v>779.5</v>
      </c>
      <c r="K494" s="31">
        <v>765</v>
      </c>
      <c r="L494" s="31">
        <v>748</v>
      </c>
      <c r="M494" s="31">
        <v>2.2069299999999998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288.60000000000002</v>
      </c>
      <c r="D495" s="40">
        <v>283.36666666666667</v>
      </c>
      <c r="E495" s="40">
        <v>275.83333333333337</v>
      </c>
      <c r="F495" s="40">
        <v>263.06666666666672</v>
      </c>
      <c r="G495" s="40">
        <v>255.53333333333342</v>
      </c>
      <c r="H495" s="40">
        <v>296.13333333333333</v>
      </c>
      <c r="I495" s="40">
        <v>303.66666666666663</v>
      </c>
      <c r="J495" s="40">
        <v>316.43333333333328</v>
      </c>
      <c r="K495" s="31">
        <v>290.89999999999998</v>
      </c>
      <c r="L495" s="31">
        <v>270.60000000000002</v>
      </c>
      <c r="M495" s="31">
        <v>310.05495999999999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3127.75</v>
      </c>
      <c r="D496" s="40">
        <v>3136.9166666666665</v>
      </c>
      <c r="E496" s="40">
        <v>3094.833333333333</v>
      </c>
      <c r="F496" s="40">
        <v>3061.9166666666665</v>
      </c>
      <c r="G496" s="40">
        <v>3019.833333333333</v>
      </c>
      <c r="H496" s="40">
        <v>3169.833333333333</v>
      </c>
      <c r="I496" s="40">
        <v>3211.9166666666661</v>
      </c>
      <c r="J496" s="40">
        <v>3244.833333333333</v>
      </c>
      <c r="K496" s="31">
        <v>3179</v>
      </c>
      <c r="L496" s="31">
        <v>3104</v>
      </c>
      <c r="M496" s="31">
        <v>0.48921999999999999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1955.05</v>
      </c>
      <c r="D497" s="40">
        <v>1944.0333333333335</v>
      </c>
      <c r="E497" s="40">
        <v>1916.0666666666671</v>
      </c>
      <c r="F497" s="40">
        <v>1877.0833333333335</v>
      </c>
      <c r="G497" s="40">
        <v>1849.116666666667</v>
      </c>
      <c r="H497" s="40">
        <v>1983.0166666666671</v>
      </c>
      <c r="I497" s="40">
        <v>2010.9833333333338</v>
      </c>
      <c r="J497" s="40">
        <v>2049.9666666666672</v>
      </c>
      <c r="K497" s="31">
        <v>1972</v>
      </c>
      <c r="L497" s="31">
        <v>1905.05</v>
      </c>
      <c r="M497" s="31">
        <v>0.72955000000000003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8.25</v>
      </c>
      <c r="D498" s="40">
        <v>8.3333333333333339</v>
      </c>
      <c r="E498" s="40">
        <v>8.0666666666666682</v>
      </c>
      <c r="F498" s="40">
        <v>7.8833333333333346</v>
      </c>
      <c r="G498" s="40">
        <v>7.6166666666666689</v>
      </c>
      <c r="H498" s="40">
        <v>8.5166666666666675</v>
      </c>
      <c r="I498" s="40">
        <v>8.7833333333333332</v>
      </c>
      <c r="J498" s="40">
        <v>8.9666666666666668</v>
      </c>
      <c r="K498" s="31">
        <v>8.6</v>
      </c>
      <c r="L498" s="31">
        <v>8.15</v>
      </c>
      <c r="M498" s="31">
        <v>2083.5747799999999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1031.25</v>
      </c>
      <c r="D499" s="40">
        <v>1027.8333333333333</v>
      </c>
      <c r="E499" s="40">
        <v>1022.4666666666665</v>
      </c>
      <c r="F499" s="40">
        <v>1013.6833333333332</v>
      </c>
      <c r="G499" s="40">
        <v>1008.3166666666664</v>
      </c>
      <c r="H499" s="40">
        <v>1036.6166666666666</v>
      </c>
      <c r="I499" s="40">
        <v>1041.9833333333333</v>
      </c>
      <c r="J499" s="40">
        <v>1050.7666666666667</v>
      </c>
      <c r="K499" s="31">
        <v>1033.2</v>
      </c>
      <c r="L499" s="31">
        <v>1019.05</v>
      </c>
      <c r="M499" s="31">
        <v>5.7493999999999996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7202</v>
      </c>
      <c r="D500" s="40">
        <v>7257.4000000000005</v>
      </c>
      <c r="E500" s="40">
        <v>7059.8000000000011</v>
      </c>
      <c r="F500" s="40">
        <v>6917.6</v>
      </c>
      <c r="G500" s="40">
        <v>6720.0000000000009</v>
      </c>
      <c r="H500" s="40">
        <v>7399.6000000000013</v>
      </c>
      <c r="I500" s="40">
        <v>7597.2000000000016</v>
      </c>
      <c r="J500" s="40">
        <v>7739.4000000000015</v>
      </c>
      <c r="K500" s="31">
        <v>7455</v>
      </c>
      <c r="L500" s="31">
        <v>7115.2</v>
      </c>
      <c r="M500" s="31">
        <v>0.12517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142.80000000000001</v>
      </c>
      <c r="D501" s="40">
        <v>145.56666666666669</v>
      </c>
      <c r="E501" s="40">
        <v>139.23333333333338</v>
      </c>
      <c r="F501" s="40">
        <v>135.66666666666669</v>
      </c>
      <c r="G501" s="40">
        <v>129.33333333333337</v>
      </c>
      <c r="H501" s="40">
        <v>149.13333333333338</v>
      </c>
      <c r="I501" s="40">
        <v>155.4666666666667</v>
      </c>
      <c r="J501" s="40">
        <v>159.03333333333339</v>
      </c>
      <c r="K501" s="31">
        <v>151.9</v>
      </c>
      <c r="L501" s="31">
        <v>142</v>
      </c>
      <c r="M501" s="31">
        <v>43.617170000000002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137.94999999999999</v>
      </c>
      <c r="D502" s="40">
        <v>139.78333333333333</v>
      </c>
      <c r="E502" s="40">
        <v>134.16666666666666</v>
      </c>
      <c r="F502" s="40">
        <v>130.38333333333333</v>
      </c>
      <c r="G502" s="40">
        <v>124.76666666666665</v>
      </c>
      <c r="H502" s="40">
        <v>143.56666666666666</v>
      </c>
      <c r="I502" s="40">
        <v>149.18333333333334</v>
      </c>
      <c r="J502" s="40">
        <v>152.96666666666667</v>
      </c>
      <c r="K502" s="31">
        <v>145.4</v>
      </c>
      <c r="L502" s="31">
        <v>136</v>
      </c>
      <c r="M502" s="31">
        <v>52.535939999999997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564.35</v>
      </c>
      <c r="D503" s="40">
        <v>563.79999999999995</v>
      </c>
      <c r="E503" s="40">
        <v>550.59999999999991</v>
      </c>
      <c r="F503" s="40">
        <v>536.84999999999991</v>
      </c>
      <c r="G503" s="40">
        <v>523.64999999999986</v>
      </c>
      <c r="H503" s="40">
        <v>577.54999999999995</v>
      </c>
      <c r="I503" s="40">
        <v>590.75</v>
      </c>
      <c r="J503" s="40">
        <v>604.5</v>
      </c>
      <c r="K503" s="31">
        <v>577</v>
      </c>
      <c r="L503" s="31">
        <v>550.04999999999995</v>
      </c>
      <c r="M503" s="31">
        <v>8.9929400000000008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2139.9</v>
      </c>
      <c r="D504" s="40">
        <v>2135.9833333333336</v>
      </c>
      <c r="E504" s="40">
        <v>2083.916666666667</v>
      </c>
      <c r="F504" s="40">
        <v>2027.9333333333334</v>
      </c>
      <c r="G504" s="40">
        <v>1975.8666666666668</v>
      </c>
      <c r="H504" s="40">
        <v>2191.9666666666672</v>
      </c>
      <c r="I504" s="40">
        <v>2244.0333333333338</v>
      </c>
      <c r="J504" s="40">
        <v>2300.0166666666673</v>
      </c>
      <c r="K504" s="31">
        <v>2188.0500000000002</v>
      </c>
      <c r="L504" s="31">
        <v>2080</v>
      </c>
      <c r="M504" s="31">
        <v>0.76412000000000002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590.45000000000005</v>
      </c>
      <c r="D505" s="40">
        <v>592.11666666666667</v>
      </c>
      <c r="E505" s="40">
        <v>586.23333333333335</v>
      </c>
      <c r="F505" s="40">
        <v>582.01666666666665</v>
      </c>
      <c r="G505" s="40">
        <v>576.13333333333333</v>
      </c>
      <c r="H505" s="40">
        <v>596.33333333333337</v>
      </c>
      <c r="I505" s="40">
        <v>602.21666666666681</v>
      </c>
      <c r="J505" s="40">
        <v>606.43333333333339</v>
      </c>
      <c r="K505" s="31">
        <v>598</v>
      </c>
      <c r="L505" s="31">
        <v>587.9</v>
      </c>
      <c r="M505" s="31">
        <v>58.344700000000003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519.25</v>
      </c>
      <c r="D506" s="40">
        <v>521.18333333333328</v>
      </c>
      <c r="E506" s="40">
        <v>515.81666666666661</v>
      </c>
      <c r="F506" s="40">
        <v>512.38333333333333</v>
      </c>
      <c r="G506" s="40">
        <v>507.01666666666665</v>
      </c>
      <c r="H506" s="40">
        <v>524.61666666666656</v>
      </c>
      <c r="I506" s="40">
        <v>529.98333333333312</v>
      </c>
      <c r="J506" s="40">
        <v>533.41666666666652</v>
      </c>
      <c r="K506" s="31">
        <v>526.54999999999995</v>
      </c>
      <c r="L506" s="31">
        <v>517.75</v>
      </c>
      <c r="M506" s="31">
        <v>2.8704200000000002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12.85</v>
      </c>
      <c r="D507" s="40">
        <v>12.9</v>
      </c>
      <c r="E507" s="40">
        <v>12.75</v>
      </c>
      <c r="F507" s="40">
        <v>12.65</v>
      </c>
      <c r="G507" s="40">
        <v>12.5</v>
      </c>
      <c r="H507" s="40">
        <v>13</v>
      </c>
      <c r="I507" s="40">
        <v>13.150000000000002</v>
      </c>
      <c r="J507" s="40">
        <v>13.25</v>
      </c>
      <c r="K507" s="31">
        <v>13.05</v>
      </c>
      <c r="L507" s="31">
        <v>12.8</v>
      </c>
      <c r="M507" s="31">
        <v>744.98391000000004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199.1</v>
      </c>
      <c r="D508" s="40">
        <v>199.91666666666666</v>
      </c>
      <c r="E508" s="40">
        <v>197.68333333333331</v>
      </c>
      <c r="F508" s="40">
        <v>196.26666666666665</v>
      </c>
      <c r="G508" s="40">
        <v>194.0333333333333</v>
      </c>
      <c r="H508" s="40">
        <v>201.33333333333331</v>
      </c>
      <c r="I508" s="40">
        <v>203.56666666666666</v>
      </c>
      <c r="J508" s="40">
        <v>204.98333333333332</v>
      </c>
      <c r="K508" s="31">
        <v>202.15</v>
      </c>
      <c r="L508" s="31">
        <v>198.5</v>
      </c>
      <c r="M508" s="31">
        <v>39.0794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422.9</v>
      </c>
      <c r="D509" s="40">
        <v>419.09999999999997</v>
      </c>
      <c r="E509" s="40">
        <v>409.79999999999995</v>
      </c>
      <c r="F509" s="40">
        <v>396.7</v>
      </c>
      <c r="G509" s="40">
        <v>387.4</v>
      </c>
      <c r="H509" s="40">
        <v>432.19999999999993</v>
      </c>
      <c r="I509" s="40">
        <v>441.5</v>
      </c>
      <c r="J509" s="40">
        <v>454.59999999999991</v>
      </c>
      <c r="K509" s="31">
        <v>428.4</v>
      </c>
      <c r="L509" s="31">
        <v>406</v>
      </c>
      <c r="M509" s="31">
        <v>30.012429999999998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2159.25</v>
      </c>
      <c r="D510" s="40">
        <v>2163.4</v>
      </c>
      <c r="E510" s="40">
        <v>2146.9500000000003</v>
      </c>
      <c r="F510" s="40">
        <v>2134.65</v>
      </c>
      <c r="G510" s="40">
        <v>2118.2000000000003</v>
      </c>
      <c r="H510" s="40">
        <v>2175.7000000000003</v>
      </c>
      <c r="I510" s="40">
        <v>2192.15</v>
      </c>
      <c r="J510" s="40">
        <v>2204.4500000000003</v>
      </c>
      <c r="K510" s="31">
        <v>2179.85</v>
      </c>
      <c r="L510" s="31">
        <v>2151.1</v>
      </c>
      <c r="M510" s="31">
        <v>9.0800000000000006E-2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2182.5</v>
      </c>
      <c r="D511" s="40">
        <v>2141.2000000000003</v>
      </c>
      <c r="E511" s="40">
        <v>2092.4000000000005</v>
      </c>
      <c r="F511" s="40">
        <v>2002.3000000000002</v>
      </c>
      <c r="G511" s="40">
        <v>1953.5000000000005</v>
      </c>
      <c r="H511" s="40">
        <v>2231.3000000000006</v>
      </c>
      <c r="I511" s="40">
        <v>2280.1000000000008</v>
      </c>
      <c r="J511" s="40">
        <v>2370.2000000000007</v>
      </c>
      <c r="K511" s="31">
        <v>2190</v>
      </c>
      <c r="L511" s="31">
        <v>2051.1</v>
      </c>
      <c r="M511" s="31">
        <v>0.20585999999999999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55"/>
      <c r="B5" s="456"/>
      <c r="C5" s="455"/>
      <c r="D5" s="456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57" t="s">
        <v>589</v>
      </c>
      <c r="C7" s="456"/>
      <c r="D7" s="7">
        <f>Main!B10</f>
        <v>44407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44406</v>
      </c>
      <c r="B10" s="32">
        <v>542865</v>
      </c>
      <c r="C10" s="31" t="s">
        <v>1129</v>
      </c>
      <c r="D10" s="31" t="s">
        <v>1130</v>
      </c>
      <c r="E10" s="31" t="s">
        <v>598</v>
      </c>
      <c r="F10" s="92">
        <v>50000</v>
      </c>
      <c r="G10" s="32">
        <v>13.46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44406</v>
      </c>
      <c r="B11" s="32">
        <v>542865</v>
      </c>
      <c r="C11" s="31" t="s">
        <v>1129</v>
      </c>
      <c r="D11" s="31" t="s">
        <v>1059</v>
      </c>
      <c r="E11" s="31" t="s">
        <v>598</v>
      </c>
      <c r="F11" s="92">
        <v>110000</v>
      </c>
      <c r="G11" s="32">
        <v>13.04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44406</v>
      </c>
      <c r="B12" s="32">
        <v>542865</v>
      </c>
      <c r="C12" s="31" t="s">
        <v>1129</v>
      </c>
      <c r="D12" s="31" t="s">
        <v>1059</v>
      </c>
      <c r="E12" s="31" t="s">
        <v>599</v>
      </c>
      <c r="F12" s="92">
        <v>100000</v>
      </c>
      <c r="G12" s="32">
        <v>13.1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44406</v>
      </c>
      <c r="B13" s="32">
        <v>542865</v>
      </c>
      <c r="C13" s="31" t="s">
        <v>1129</v>
      </c>
      <c r="D13" s="31" t="s">
        <v>1131</v>
      </c>
      <c r="E13" s="31" t="s">
        <v>599</v>
      </c>
      <c r="F13" s="92">
        <v>50000</v>
      </c>
      <c r="G13" s="32">
        <v>13.08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44406</v>
      </c>
      <c r="B14" s="32">
        <v>542865</v>
      </c>
      <c r="C14" s="31" t="s">
        <v>1129</v>
      </c>
      <c r="D14" s="31" t="s">
        <v>1132</v>
      </c>
      <c r="E14" s="31" t="s">
        <v>598</v>
      </c>
      <c r="F14" s="92">
        <v>50000</v>
      </c>
      <c r="G14" s="32">
        <v>13.1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44406</v>
      </c>
      <c r="B15" s="32">
        <v>542865</v>
      </c>
      <c r="C15" s="31" t="s">
        <v>1129</v>
      </c>
      <c r="D15" s="31" t="s">
        <v>1133</v>
      </c>
      <c r="E15" s="31" t="s">
        <v>598</v>
      </c>
      <c r="F15" s="92">
        <v>50000</v>
      </c>
      <c r="G15" s="32">
        <v>13.1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44406</v>
      </c>
      <c r="B16" s="32">
        <v>542865</v>
      </c>
      <c r="C16" s="31" t="s">
        <v>1129</v>
      </c>
      <c r="D16" s="31" t="s">
        <v>1134</v>
      </c>
      <c r="E16" s="31" t="s">
        <v>599</v>
      </c>
      <c r="F16" s="92">
        <v>50000</v>
      </c>
      <c r="G16" s="32">
        <v>13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44406</v>
      </c>
      <c r="B17" s="32">
        <v>538566</v>
      </c>
      <c r="C17" s="31" t="s">
        <v>1087</v>
      </c>
      <c r="D17" s="31" t="s">
        <v>1088</v>
      </c>
      <c r="E17" s="31" t="s">
        <v>598</v>
      </c>
      <c r="F17" s="92">
        <v>200029</v>
      </c>
      <c r="G17" s="32">
        <v>1650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44406</v>
      </c>
      <c r="B18" s="32">
        <v>541702</v>
      </c>
      <c r="C18" s="31" t="s">
        <v>1135</v>
      </c>
      <c r="D18" s="31" t="s">
        <v>1136</v>
      </c>
      <c r="E18" s="31" t="s">
        <v>598</v>
      </c>
      <c r="F18" s="92">
        <v>14</v>
      </c>
      <c r="G18" s="32">
        <v>7.04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44406</v>
      </c>
      <c r="B19" s="32">
        <v>541702</v>
      </c>
      <c r="C19" s="31" t="s">
        <v>1135</v>
      </c>
      <c r="D19" s="31" t="s">
        <v>1137</v>
      </c>
      <c r="E19" s="31" t="s">
        <v>598</v>
      </c>
      <c r="F19" s="92">
        <v>19500</v>
      </c>
      <c r="G19" s="32">
        <v>7.04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44406</v>
      </c>
      <c r="B20" s="32">
        <v>541702</v>
      </c>
      <c r="C20" s="31" t="s">
        <v>1135</v>
      </c>
      <c r="D20" s="31" t="s">
        <v>1136</v>
      </c>
      <c r="E20" s="31" t="s">
        <v>599</v>
      </c>
      <c r="F20" s="92">
        <v>47493</v>
      </c>
      <c r="G20" s="32">
        <v>7.04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44406</v>
      </c>
      <c r="B21" s="32">
        <v>541865</v>
      </c>
      <c r="C21" s="31" t="s">
        <v>1138</v>
      </c>
      <c r="D21" s="31" t="s">
        <v>1139</v>
      </c>
      <c r="E21" s="31" t="s">
        <v>598</v>
      </c>
      <c r="F21" s="92">
        <v>61592</v>
      </c>
      <c r="G21" s="32">
        <v>137.61000000000001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44406</v>
      </c>
      <c r="B22" s="32">
        <v>530187</v>
      </c>
      <c r="C22" s="31" t="s">
        <v>1140</v>
      </c>
      <c r="D22" s="31" t="s">
        <v>1141</v>
      </c>
      <c r="E22" s="31" t="s">
        <v>599</v>
      </c>
      <c r="F22" s="92">
        <v>147808</v>
      </c>
      <c r="G22" s="32">
        <v>1.67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44406</v>
      </c>
      <c r="B23" s="32">
        <v>531719</v>
      </c>
      <c r="C23" s="31" t="s">
        <v>1142</v>
      </c>
      <c r="D23" s="31" t="s">
        <v>1143</v>
      </c>
      <c r="E23" s="31" t="s">
        <v>599</v>
      </c>
      <c r="F23" s="92">
        <v>88253</v>
      </c>
      <c r="G23" s="32">
        <v>680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44406</v>
      </c>
      <c r="B24" s="32">
        <v>531752</v>
      </c>
      <c r="C24" s="31" t="s">
        <v>1144</v>
      </c>
      <c r="D24" s="31" t="s">
        <v>1145</v>
      </c>
      <c r="E24" s="31" t="s">
        <v>598</v>
      </c>
      <c r="F24" s="92">
        <v>6400000</v>
      </c>
      <c r="G24" s="32">
        <v>1.06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44406</v>
      </c>
      <c r="B25" s="32">
        <v>531752</v>
      </c>
      <c r="C25" s="31" t="s">
        <v>1144</v>
      </c>
      <c r="D25" s="31" t="s">
        <v>1146</v>
      </c>
      <c r="E25" s="31" t="s">
        <v>599</v>
      </c>
      <c r="F25" s="92">
        <v>9900000</v>
      </c>
      <c r="G25" s="32">
        <v>1.06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44406</v>
      </c>
      <c r="B26" s="32">
        <v>531752</v>
      </c>
      <c r="C26" s="31" t="s">
        <v>1144</v>
      </c>
      <c r="D26" s="31" t="s">
        <v>600</v>
      </c>
      <c r="E26" s="31" t="s">
        <v>598</v>
      </c>
      <c r="F26" s="92">
        <v>8</v>
      </c>
      <c r="G26" s="32">
        <v>1.04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44406</v>
      </c>
      <c r="B27" s="32">
        <v>531752</v>
      </c>
      <c r="C27" s="31" t="s">
        <v>1144</v>
      </c>
      <c r="D27" s="31" t="s">
        <v>600</v>
      </c>
      <c r="E27" s="31" t="s">
        <v>599</v>
      </c>
      <c r="F27" s="92">
        <v>10622045</v>
      </c>
      <c r="G27" s="32">
        <v>1.06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44406</v>
      </c>
      <c r="B28" s="32">
        <v>532113</v>
      </c>
      <c r="C28" s="31" t="s">
        <v>1147</v>
      </c>
      <c r="D28" s="31" t="s">
        <v>1148</v>
      </c>
      <c r="E28" s="31" t="s">
        <v>598</v>
      </c>
      <c r="F28" s="92">
        <v>65213</v>
      </c>
      <c r="G28" s="32">
        <v>2.15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44406</v>
      </c>
      <c r="B29" s="32">
        <v>532113</v>
      </c>
      <c r="C29" s="31" t="s">
        <v>1147</v>
      </c>
      <c r="D29" s="31" t="s">
        <v>1149</v>
      </c>
      <c r="E29" s="31" t="s">
        <v>599</v>
      </c>
      <c r="F29" s="92">
        <v>61523</v>
      </c>
      <c r="G29" s="32">
        <v>2.15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44406</v>
      </c>
      <c r="B30" s="32">
        <v>533543</v>
      </c>
      <c r="C30" s="31" t="s">
        <v>1150</v>
      </c>
      <c r="D30" s="31" t="s">
        <v>1151</v>
      </c>
      <c r="E30" s="31" t="s">
        <v>598</v>
      </c>
      <c r="F30" s="92">
        <v>150000</v>
      </c>
      <c r="G30" s="32">
        <v>89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44406</v>
      </c>
      <c r="B31" s="32">
        <v>533543</v>
      </c>
      <c r="C31" s="31" t="s">
        <v>1150</v>
      </c>
      <c r="D31" s="31" t="s">
        <v>1152</v>
      </c>
      <c r="E31" s="31" t="s">
        <v>599</v>
      </c>
      <c r="F31" s="92">
        <v>150000</v>
      </c>
      <c r="G31" s="32">
        <v>89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44406</v>
      </c>
      <c r="B32" s="32">
        <v>539197</v>
      </c>
      <c r="C32" s="31" t="s">
        <v>1153</v>
      </c>
      <c r="D32" s="31" t="s">
        <v>600</v>
      </c>
      <c r="E32" s="31" t="s">
        <v>598</v>
      </c>
      <c r="F32" s="92">
        <v>747834</v>
      </c>
      <c r="G32" s="32">
        <v>0.92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44406</v>
      </c>
      <c r="B33" s="32">
        <v>540811</v>
      </c>
      <c r="C33" s="31" t="s">
        <v>1039</v>
      </c>
      <c r="D33" s="31" t="s">
        <v>1154</v>
      </c>
      <c r="E33" s="31" t="s">
        <v>599</v>
      </c>
      <c r="F33" s="92">
        <v>50000</v>
      </c>
      <c r="G33" s="32">
        <v>11.5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44406</v>
      </c>
      <c r="B34" s="32">
        <v>543312</v>
      </c>
      <c r="C34" s="31" t="s">
        <v>1155</v>
      </c>
      <c r="D34" s="31" t="s">
        <v>1156</v>
      </c>
      <c r="E34" s="31" t="s">
        <v>598</v>
      </c>
      <c r="F34" s="92">
        <v>12000</v>
      </c>
      <c r="G34" s="32">
        <v>17.5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44406</v>
      </c>
      <c r="B35" s="32">
        <v>543312</v>
      </c>
      <c r="C35" s="31" t="s">
        <v>1155</v>
      </c>
      <c r="D35" s="31" t="s">
        <v>1157</v>
      </c>
      <c r="E35" s="31" t="s">
        <v>598</v>
      </c>
      <c r="F35" s="92">
        <v>12000</v>
      </c>
      <c r="G35" s="32">
        <v>17.5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44406</v>
      </c>
      <c r="B36" s="32">
        <v>543312</v>
      </c>
      <c r="C36" s="31" t="s">
        <v>1155</v>
      </c>
      <c r="D36" s="31" t="s">
        <v>1158</v>
      </c>
      <c r="E36" s="31" t="s">
        <v>599</v>
      </c>
      <c r="F36" s="92">
        <v>24000</v>
      </c>
      <c r="G36" s="32">
        <v>17.5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44406</v>
      </c>
      <c r="B37" s="32">
        <v>543312</v>
      </c>
      <c r="C37" s="31" t="s">
        <v>1155</v>
      </c>
      <c r="D37" s="31" t="s">
        <v>1159</v>
      </c>
      <c r="E37" s="31" t="s">
        <v>598</v>
      </c>
      <c r="F37" s="92">
        <v>12000</v>
      </c>
      <c r="G37" s="32">
        <v>15.73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44406</v>
      </c>
      <c r="B38" s="32">
        <v>543312</v>
      </c>
      <c r="C38" s="31" t="s">
        <v>1155</v>
      </c>
      <c r="D38" s="31" t="s">
        <v>1159</v>
      </c>
      <c r="E38" s="31" t="s">
        <v>599</v>
      </c>
      <c r="F38" s="92">
        <v>12000</v>
      </c>
      <c r="G38" s="32">
        <v>17.55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44406</v>
      </c>
      <c r="B39" s="32">
        <v>539032</v>
      </c>
      <c r="C39" s="31" t="s">
        <v>1160</v>
      </c>
      <c r="D39" s="31" t="s">
        <v>1161</v>
      </c>
      <c r="E39" s="31" t="s">
        <v>599</v>
      </c>
      <c r="F39" s="92">
        <v>51304</v>
      </c>
      <c r="G39" s="32">
        <v>10.220000000000001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44406</v>
      </c>
      <c r="B40" s="32">
        <v>500655</v>
      </c>
      <c r="C40" s="31" t="s">
        <v>1162</v>
      </c>
      <c r="D40" s="31" t="s">
        <v>1163</v>
      </c>
      <c r="E40" s="31" t="s">
        <v>598</v>
      </c>
      <c r="F40" s="92">
        <v>141871</v>
      </c>
      <c r="G40" s="32">
        <v>1005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44406</v>
      </c>
      <c r="B41" s="32">
        <v>540134</v>
      </c>
      <c r="C41" s="31" t="s">
        <v>1164</v>
      </c>
      <c r="D41" s="31" t="s">
        <v>1165</v>
      </c>
      <c r="E41" s="31" t="s">
        <v>598</v>
      </c>
      <c r="F41" s="92">
        <v>38948</v>
      </c>
      <c r="G41" s="32">
        <v>3.44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44406</v>
      </c>
      <c r="B42" s="32">
        <v>540134</v>
      </c>
      <c r="C42" s="31" t="s">
        <v>1164</v>
      </c>
      <c r="D42" s="31" t="s">
        <v>1166</v>
      </c>
      <c r="E42" s="31" t="s">
        <v>599</v>
      </c>
      <c r="F42" s="92">
        <v>51639</v>
      </c>
      <c r="G42" s="32">
        <v>3.49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44406</v>
      </c>
      <c r="B43" s="32">
        <v>509051</v>
      </c>
      <c r="C43" s="31" t="s">
        <v>1167</v>
      </c>
      <c r="D43" s="31" t="s">
        <v>600</v>
      </c>
      <c r="E43" s="31" t="s">
        <v>599</v>
      </c>
      <c r="F43" s="92">
        <v>5442996</v>
      </c>
      <c r="G43" s="32">
        <v>1.58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44406</v>
      </c>
      <c r="B44" s="32">
        <v>542323</v>
      </c>
      <c r="C44" s="31" t="s">
        <v>1168</v>
      </c>
      <c r="D44" s="31" t="s">
        <v>1169</v>
      </c>
      <c r="E44" s="31" t="s">
        <v>599</v>
      </c>
      <c r="F44" s="92">
        <v>101627</v>
      </c>
      <c r="G44" s="32">
        <v>129.86000000000001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44406</v>
      </c>
      <c r="B45" s="32">
        <v>539767</v>
      </c>
      <c r="C45" s="31" t="s">
        <v>1170</v>
      </c>
      <c r="D45" s="31" t="s">
        <v>1171</v>
      </c>
      <c r="E45" s="31" t="s">
        <v>598</v>
      </c>
      <c r="F45" s="92">
        <v>21310</v>
      </c>
      <c r="G45" s="32">
        <v>12.38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44406</v>
      </c>
      <c r="B46" s="32">
        <v>538019</v>
      </c>
      <c r="C46" s="31" t="s">
        <v>1060</v>
      </c>
      <c r="D46" s="31" t="s">
        <v>1089</v>
      </c>
      <c r="E46" s="31" t="s">
        <v>599</v>
      </c>
      <c r="F46" s="92">
        <v>110000</v>
      </c>
      <c r="G46" s="32">
        <v>3.51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44406</v>
      </c>
      <c r="B47" s="32">
        <v>539291</v>
      </c>
      <c r="C47" s="31" t="s">
        <v>1172</v>
      </c>
      <c r="D47" s="31" t="s">
        <v>1173</v>
      </c>
      <c r="E47" s="31" t="s">
        <v>599</v>
      </c>
      <c r="F47" s="92">
        <v>22927</v>
      </c>
      <c r="G47" s="32">
        <v>11.7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44406</v>
      </c>
      <c r="B48" s="32">
        <v>521080</v>
      </c>
      <c r="C48" s="31" t="s">
        <v>1174</v>
      </c>
      <c r="D48" s="31" t="s">
        <v>1175</v>
      </c>
      <c r="E48" s="31" t="s">
        <v>598</v>
      </c>
      <c r="F48" s="92">
        <v>78898</v>
      </c>
      <c r="G48" s="32">
        <v>4.2300000000000004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44406</v>
      </c>
      <c r="B49" s="32">
        <v>512217</v>
      </c>
      <c r="C49" s="31" t="s">
        <v>1061</v>
      </c>
      <c r="D49" s="31" t="s">
        <v>1090</v>
      </c>
      <c r="E49" s="31" t="s">
        <v>599</v>
      </c>
      <c r="F49" s="92">
        <v>49928</v>
      </c>
      <c r="G49" s="32">
        <v>5.1100000000000003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44406</v>
      </c>
      <c r="B50" s="32">
        <v>538540</v>
      </c>
      <c r="C50" s="31" t="s">
        <v>1176</v>
      </c>
      <c r="D50" s="31" t="s">
        <v>1177</v>
      </c>
      <c r="E50" s="31" t="s">
        <v>599</v>
      </c>
      <c r="F50" s="92">
        <v>500000</v>
      </c>
      <c r="G50" s="32">
        <v>0.57999999999999996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44406</v>
      </c>
      <c r="B51" s="32">
        <v>511672</v>
      </c>
      <c r="C51" s="31" t="s">
        <v>1091</v>
      </c>
      <c r="D51" s="31" t="s">
        <v>1178</v>
      </c>
      <c r="E51" s="31" t="s">
        <v>599</v>
      </c>
      <c r="F51" s="92">
        <v>300000</v>
      </c>
      <c r="G51" s="32">
        <v>55.4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44406</v>
      </c>
      <c r="B52" s="32">
        <v>539833</v>
      </c>
      <c r="C52" s="31" t="s">
        <v>1179</v>
      </c>
      <c r="D52" s="31" t="s">
        <v>1180</v>
      </c>
      <c r="E52" s="31" t="s">
        <v>598</v>
      </c>
      <c r="F52" s="92">
        <v>412100</v>
      </c>
      <c r="G52" s="32">
        <v>0.5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44406</v>
      </c>
      <c r="B53" s="32">
        <v>539833</v>
      </c>
      <c r="C53" s="31" t="s">
        <v>1179</v>
      </c>
      <c r="D53" s="31" t="s">
        <v>1181</v>
      </c>
      <c r="E53" s="31" t="s">
        <v>598</v>
      </c>
      <c r="F53" s="92">
        <v>485365</v>
      </c>
      <c r="G53" s="32">
        <v>0.5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44406</v>
      </c>
      <c r="B54" s="32">
        <v>513472</v>
      </c>
      <c r="C54" s="31" t="s">
        <v>1182</v>
      </c>
      <c r="D54" s="31" t="s">
        <v>1183</v>
      </c>
      <c r="E54" s="31" t="s">
        <v>599</v>
      </c>
      <c r="F54" s="92">
        <v>42500</v>
      </c>
      <c r="G54" s="32">
        <v>68.989999999999995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44406</v>
      </c>
      <c r="B55" s="32">
        <v>539217</v>
      </c>
      <c r="C55" s="31" t="s">
        <v>1092</v>
      </c>
      <c r="D55" s="31" t="s">
        <v>1184</v>
      </c>
      <c r="E55" s="31" t="s">
        <v>599</v>
      </c>
      <c r="F55" s="92">
        <v>3600000</v>
      </c>
      <c r="G55" s="32">
        <v>2.31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44406</v>
      </c>
      <c r="B56" s="32">
        <v>539217</v>
      </c>
      <c r="C56" s="31" t="s">
        <v>1092</v>
      </c>
      <c r="D56" s="31" t="s">
        <v>1185</v>
      </c>
      <c r="E56" s="31" t="s">
        <v>599</v>
      </c>
      <c r="F56" s="92">
        <v>1500000</v>
      </c>
      <c r="G56" s="32">
        <v>2.31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44406</v>
      </c>
      <c r="B57" s="32">
        <v>539217</v>
      </c>
      <c r="C57" s="31" t="s">
        <v>1092</v>
      </c>
      <c r="D57" s="31" t="s">
        <v>1094</v>
      </c>
      <c r="E57" s="31" t="s">
        <v>599</v>
      </c>
      <c r="F57" s="92">
        <v>3050000</v>
      </c>
      <c r="G57" s="32">
        <v>2.2999999999999998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44406</v>
      </c>
      <c r="B58" s="32">
        <v>539217</v>
      </c>
      <c r="C58" s="31" t="s">
        <v>1092</v>
      </c>
      <c r="D58" s="31" t="s">
        <v>1038</v>
      </c>
      <c r="E58" s="31" t="s">
        <v>599</v>
      </c>
      <c r="F58" s="92">
        <v>829534</v>
      </c>
      <c r="G58" s="32">
        <v>2.2799999999999998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44406</v>
      </c>
      <c r="B59" s="32">
        <v>539217</v>
      </c>
      <c r="C59" s="31" t="s">
        <v>1092</v>
      </c>
      <c r="D59" s="31" t="s">
        <v>1038</v>
      </c>
      <c r="E59" s="31" t="s">
        <v>599</v>
      </c>
      <c r="F59" s="92">
        <v>829534</v>
      </c>
      <c r="G59" s="32">
        <v>2.31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44406</v>
      </c>
      <c r="B60" s="32">
        <v>539217</v>
      </c>
      <c r="C60" s="31" t="s">
        <v>1092</v>
      </c>
      <c r="D60" s="31" t="s">
        <v>1093</v>
      </c>
      <c r="E60" s="31" t="s">
        <v>599</v>
      </c>
      <c r="F60" s="92">
        <v>500000</v>
      </c>
      <c r="G60" s="32">
        <v>2.31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44406</v>
      </c>
      <c r="B61" s="32">
        <v>531411</v>
      </c>
      <c r="C61" s="31" t="s">
        <v>1186</v>
      </c>
      <c r="D61" s="31" t="s">
        <v>600</v>
      </c>
      <c r="E61" s="31" t="s">
        <v>599</v>
      </c>
      <c r="F61" s="92">
        <v>10</v>
      </c>
      <c r="G61" s="32">
        <v>2.46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44406</v>
      </c>
      <c r="B62" s="32">
        <v>531411</v>
      </c>
      <c r="C62" s="20" t="s">
        <v>1186</v>
      </c>
      <c r="D62" s="20" t="s">
        <v>600</v>
      </c>
      <c r="E62" s="31" t="s">
        <v>599</v>
      </c>
      <c r="F62" s="92">
        <v>983438</v>
      </c>
      <c r="G62" s="32">
        <v>2.46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44406</v>
      </c>
      <c r="B63" s="32">
        <v>521188</v>
      </c>
      <c r="C63" s="31" t="s">
        <v>1187</v>
      </c>
      <c r="D63" s="31" t="s">
        <v>1188</v>
      </c>
      <c r="E63" s="31" t="s">
        <v>599</v>
      </c>
      <c r="F63" s="92">
        <v>19442</v>
      </c>
      <c r="G63" s="32">
        <v>8.59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44406</v>
      </c>
      <c r="B64" s="32" t="s">
        <v>1062</v>
      </c>
      <c r="C64" s="31" t="s">
        <v>1063</v>
      </c>
      <c r="D64" s="31" t="s">
        <v>1189</v>
      </c>
      <c r="E64" s="31" t="s">
        <v>598</v>
      </c>
      <c r="F64" s="92">
        <v>25600</v>
      </c>
      <c r="G64" s="32">
        <v>69.95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44406</v>
      </c>
      <c r="B65" s="32" t="s">
        <v>1096</v>
      </c>
      <c r="C65" s="31" t="s">
        <v>1097</v>
      </c>
      <c r="D65" s="31" t="s">
        <v>602</v>
      </c>
      <c r="E65" s="31" t="s">
        <v>598</v>
      </c>
      <c r="F65" s="92">
        <v>2157407</v>
      </c>
      <c r="G65" s="32">
        <v>109.33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44406</v>
      </c>
      <c r="B66" s="32" t="s">
        <v>1190</v>
      </c>
      <c r="C66" s="31" t="s">
        <v>1191</v>
      </c>
      <c r="D66" s="31" t="s">
        <v>1104</v>
      </c>
      <c r="E66" s="31" t="s">
        <v>598</v>
      </c>
      <c r="F66" s="92">
        <v>98780</v>
      </c>
      <c r="G66" s="32">
        <v>178.67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44406</v>
      </c>
      <c r="B67" s="32" t="s">
        <v>1190</v>
      </c>
      <c r="C67" s="31" t="s">
        <v>1191</v>
      </c>
      <c r="D67" s="31" t="s">
        <v>1192</v>
      </c>
      <c r="E67" s="31" t="s">
        <v>598</v>
      </c>
      <c r="F67" s="92">
        <v>139452</v>
      </c>
      <c r="G67" s="32">
        <v>178.36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44406</v>
      </c>
      <c r="B68" s="32" t="s">
        <v>1190</v>
      </c>
      <c r="C68" s="31" t="s">
        <v>1191</v>
      </c>
      <c r="D68" s="31" t="s">
        <v>602</v>
      </c>
      <c r="E68" s="31" t="s">
        <v>598</v>
      </c>
      <c r="F68" s="92">
        <v>350323</v>
      </c>
      <c r="G68" s="32">
        <v>177.95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44406</v>
      </c>
      <c r="B69" s="32" t="s">
        <v>1193</v>
      </c>
      <c r="C69" s="31" t="s">
        <v>1194</v>
      </c>
      <c r="D69" s="31" t="s">
        <v>1195</v>
      </c>
      <c r="E69" s="31" t="s">
        <v>598</v>
      </c>
      <c r="F69" s="92">
        <v>2579379</v>
      </c>
      <c r="G69" s="32">
        <v>50.56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44406</v>
      </c>
      <c r="B70" s="32" t="s">
        <v>1196</v>
      </c>
      <c r="C70" s="31" t="s">
        <v>1197</v>
      </c>
      <c r="D70" s="31" t="s">
        <v>1198</v>
      </c>
      <c r="E70" s="31" t="s">
        <v>598</v>
      </c>
      <c r="F70" s="92">
        <v>155000</v>
      </c>
      <c r="G70" s="32">
        <v>54.78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44406</v>
      </c>
      <c r="B71" s="32" t="s">
        <v>664</v>
      </c>
      <c r="C71" s="31" t="s">
        <v>1199</v>
      </c>
      <c r="D71" s="31" t="s">
        <v>602</v>
      </c>
      <c r="E71" s="31" t="s">
        <v>598</v>
      </c>
      <c r="F71" s="92">
        <v>127780</v>
      </c>
      <c r="G71" s="32">
        <v>662.96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44406</v>
      </c>
      <c r="B72" s="32" t="s">
        <v>1200</v>
      </c>
      <c r="C72" s="31" t="s">
        <v>1201</v>
      </c>
      <c r="D72" s="31" t="s">
        <v>600</v>
      </c>
      <c r="E72" s="31" t="s">
        <v>598</v>
      </c>
      <c r="F72" s="92">
        <v>156599</v>
      </c>
      <c r="G72" s="32">
        <v>273.31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44406</v>
      </c>
      <c r="B73" s="32" t="s">
        <v>125</v>
      </c>
      <c r="C73" s="31" t="s">
        <v>1202</v>
      </c>
      <c r="D73" s="31" t="s">
        <v>1203</v>
      </c>
      <c r="E73" s="31" t="s">
        <v>598</v>
      </c>
      <c r="F73" s="92">
        <v>3760300</v>
      </c>
      <c r="G73" s="32">
        <v>278.44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44406</v>
      </c>
      <c r="B74" s="32" t="s">
        <v>1204</v>
      </c>
      <c r="C74" s="31" t="s">
        <v>1205</v>
      </c>
      <c r="D74" s="31" t="s">
        <v>1206</v>
      </c>
      <c r="E74" s="31" t="s">
        <v>598</v>
      </c>
      <c r="F74" s="92">
        <v>49992</v>
      </c>
      <c r="G74" s="32">
        <v>14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44406</v>
      </c>
      <c r="B75" s="32" t="s">
        <v>1207</v>
      </c>
      <c r="C75" s="31" t="s">
        <v>1208</v>
      </c>
      <c r="D75" s="31" t="s">
        <v>1209</v>
      </c>
      <c r="E75" s="31" t="s">
        <v>598</v>
      </c>
      <c r="F75" s="92">
        <v>153000</v>
      </c>
      <c r="G75" s="32">
        <v>40.950000000000003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44406</v>
      </c>
      <c r="B76" s="32" t="s">
        <v>448</v>
      </c>
      <c r="C76" s="31" t="s">
        <v>1210</v>
      </c>
      <c r="D76" s="31" t="s">
        <v>1211</v>
      </c>
      <c r="E76" s="31" t="s">
        <v>598</v>
      </c>
      <c r="F76" s="92">
        <v>5000000</v>
      </c>
      <c r="G76" s="32">
        <v>46.51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44406</v>
      </c>
      <c r="B77" s="32" t="s">
        <v>1099</v>
      </c>
      <c r="C77" s="31" t="s">
        <v>1100</v>
      </c>
      <c r="D77" s="31" t="s">
        <v>1212</v>
      </c>
      <c r="E77" s="31" t="s">
        <v>598</v>
      </c>
      <c r="F77" s="92">
        <v>75000</v>
      </c>
      <c r="G77" s="32">
        <v>69.95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44406</v>
      </c>
      <c r="B78" s="32" t="s">
        <v>1099</v>
      </c>
      <c r="C78" s="31" t="s">
        <v>1100</v>
      </c>
      <c r="D78" s="31" t="s">
        <v>1101</v>
      </c>
      <c r="E78" s="31" t="s">
        <v>598</v>
      </c>
      <c r="F78" s="92">
        <v>46566</v>
      </c>
      <c r="G78" s="32">
        <v>70.099999999999994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44406</v>
      </c>
      <c r="B79" s="32" t="s">
        <v>1102</v>
      </c>
      <c r="C79" s="31" t="s">
        <v>1103</v>
      </c>
      <c r="D79" s="31" t="s">
        <v>1098</v>
      </c>
      <c r="E79" s="31" t="s">
        <v>598</v>
      </c>
      <c r="F79" s="92">
        <v>145375</v>
      </c>
      <c r="G79" s="32">
        <v>75.760000000000005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44406</v>
      </c>
      <c r="B80" s="32" t="s">
        <v>1213</v>
      </c>
      <c r="C80" s="31" t="s">
        <v>1214</v>
      </c>
      <c r="D80" s="31" t="s">
        <v>1215</v>
      </c>
      <c r="E80" s="31" t="s">
        <v>598</v>
      </c>
      <c r="F80" s="92">
        <v>60382</v>
      </c>
      <c r="G80" s="32">
        <v>1242.3599999999999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44406</v>
      </c>
      <c r="B81" s="32" t="s">
        <v>1213</v>
      </c>
      <c r="C81" s="31" t="s">
        <v>1214</v>
      </c>
      <c r="D81" s="31" t="s">
        <v>1216</v>
      </c>
      <c r="E81" s="31" t="s">
        <v>598</v>
      </c>
      <c r="F81" s="92">
        <v>23641</v>
      </c>
      <c r="G81" s="32">
        <v>1243.5899999999999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44406</v>
      </c>
      <c r="B82" s="32" t="s">
        <v>1213</v>
      </c>
      <c r="C82" s="31" t="s">
        <v>1214</v>
      </c>
      <c r="D82" s="31" t="s">
        <v>602</v>
      </c>
      <c r="E82" s="31" t="s">
        <v>598</v>
      </c>
      <c r="F82" s="92">
        <v>24960</v>
      </c>
      <c r="G82" s="32">
        <v>1233.3499999999999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44406</v>
      </c>
      <c r="B83" s="32" t="s">
        <v>1217</v>
      </c>
      <c r="C83" s="31" t="s">
        <v>850</v>
      </c>
      <c r="D83" s="31" t="s">
        <v>602</v>
      </c>
      <c r="E83" s="31" t="s">
        <v>598</v>
      </c>
      <c r="F83" s="92">
        <v>863268</v>
      </c>
      <c r="G83" s="32">
        <v>41.08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44406</v>
      </c>
      <c r="B84" s="32" t="s">
        <v>1218</v>
      </c>
      <c r="C84" s="31" t="s">
        <v>1219</v>
      </c>
      <c r="D84" s="31" t="s">
        <v>602</v>
      </c>
      <c r="E84" s="31" t="s">
        <v>598</v>
      </c>
      <c r="F84" s="92">
        <v>200838</v>
      </c>
      <c r="G84" s="32">
        <v>67.7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44406</v>
      </c>
      <c r="B85" s="32" t="s">
        <v>1218</v>
      </c>
      <c r="C85" s="31" t="s">
        <v>1219</v>
      </c>
      <c r="D85" s="31" t="s">
        <v>1220</v>
      </c>
      <c r="E85" s="31" t="s">
        <v>598</v>
      </c>
      <c r="F85" s="92">
        <v>199817</v>
      </c>
      <c r="G85" s="32">
        <v>68.650000000000006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44406</v>
      </c>
      <c r="B86" s="32" t="s">
        <v>1221</v>
      </c>
      <c r="C86" s="31" t="s">
        <v>1222</v>
      </c>
      <c r="D86" s="31" t="s">
        <v>1223</v>
      </c>
      <c r="E86" s="31" t="s">
        <v>598</v>
      </c>
      <c r="F86" s="92">
        <v>90249</v>
      </c>
      <c r="G86" s="32">
        <v>178.26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44406</v>
      </c>
      <c r="B87" s="32" t="s">
        <v>1067</v>
      </c>
      <c r="C87" s="31" t="s">
        <v>1068</v>
      </c>
      <c r="D87" s="31" t="s">
        <v>1069</v>
      </c>
      <c r="E87" s="31" t="s">
        <v>598</v>
      </c>
      <c r="F87" s="92">
        <v>127475</v>
      </c>
      <c r="G87" s="32">
        <v>31.35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44406</v>
      </c>
      <c r="B88" s="32" t="s">
        <v>1067</v>
      </c>
      <c r="C88" s="31" t="s">
        <v>1068</v>
      </c>
      <c r="D88" s="31" t="s">
        <v>1104</v>
      </c>
      <c r="E88" s="31" t="s">
        <v>598</v>
      </c>
      <c r="F88" s="92">
        <v>95668</v>
      </c>
      <c r="G88" s="32">
        <v>31.44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44406</v>
      </c>
      <c r="B89" s="32" t="s">
        <v>1224</v>
      </c>
      <c r="C89" s="31" t="s">
        <v>1225</v>
      </c>
      <c r="D89" s="31" t="s">
        <v>602</v>
      </c>
      <c r="E89" s="31" t="s">
        <v>598</v>
      </c>
      <c r="F89" s="92">
        <v>130352</v>
      </c>
      <c r="G89" s="32">
        <v>172.79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44406</v>
      </c>
      <c r="B90" s="32" t="s">
        <v>1226</v>
      </c>
      <c r="C90" s="31" t="s">
        <v>1227</v>
      </c>
      <c r="D90" s="31" t="s">
        <v>602</v>
      </c>
      <c r="E90" s="31" t="s">
        <v>598</v>
      </c>
      <c r="F90" s="92">
        <v>963447</v>
      </c>
      <c r="G90" s="32">
        <v>93.8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44406</v>
      </c>
      <c r="B91" s="32" t="s">
        <v>552</v>
      </c>
      <c r="C91" s="31" t="s">
        <v>1070</v>
      </c>
      <c r="D91" s="31" t="s">
        <v>602</v>
      </c>
      <c r="E91" s="31" t="s">
        <v>598</v>
      </c>
      <c r="F91" s="92">
        <v>1101701</v>
      </c>
      <c r="G91" s="32">
        <v>213.07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44406</v>
      </c>
      <c r="B92" s="32" t="s">
        <v>552</v>
      </c>
      <c r="C92" s="31" t="s">
        <v>1070</v>
      </c>
      <c r="D92" s="31" t="s">
        <v>1050</v>
      </c>
      <c r="E92" s="31" t="s">
        <v>598</v>
      </c>
      <c r="F92" s="92">
        <v>1059577</v>
      </c>
      <c r="G92" s="32">
        <v>213.03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44406</v>
      </c>
      <c r="B93" s="32" t="s">
        <v>1228</v>
      </c>
      <c r="C93" s="31" t="s">
        <v>1229</v>
      </c>
      <c r="D93" s="31" t="s">
        <v>1066</v>
      </c>
      <c r="E93" s="31" t="s">
        <v>598</v>
      </c>
      <c r="F93" s="92">
        <v>140469</v>
      </c>
      <c r="G93" s="32">
        <v>2325.08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44406</v>
      </c>
      <c r="B94" s="32" t="s">
        <v>1228</v>
      </c>
      <c r="C94" s="31" t="s">
        <v>1229</v>
      </c>
      <c r="D94" s="31" t="s">
        <v>1192</v>
      </c>
      <c r="E94" s="31" t="s">
        <v>598</v>
      </c>
      <c r="F94" s="92">
        <v>581308</v>
      </c>
      <c r="G94" s="32">
        <v>2337.65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44406</v>
      </c>
      <c r="B95" s="32" t="s">
        <v>1228</v>
      </c>
      <c r="C95" s="31" t="s">
        <v>1229</v>
      </c>
      <c r="D95" s="31" t="s">
        <v>1230</v>
      </c>
      <c r="E95" s="31" t="s">
        <v>598</v>
      </c>
      <c r="F95" s="92">
        <v>247676</v>
      </c>
      <c r="G95" s="32">
        <v>2317.81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44406</v>
      </c>
      <c r="B96" s="32" t="s">
        <v>1228</v>
      </c>
      <c r="C96" s="31" t="s">
        <v>1229</v>
      </c>
      <c r="D96" s="31" t="s">
        <v>1231</v>
      </c>
      <c r="E96" s="31" t="s">
        <v>598</v>
      </c>
      <c r="F96" s="92">
        <v>650000</v>
      </c>
      <c r="G96" s="32">
        <v>2171.7399999999998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44406</v>
      </c>
      <c r="B97" s="32" t="s">
        <v>1228</v>
      </c>
      <c r="C97" s="31" t="s">
        <v>1229</v>
      </c>
      <c r="D97" s="31" t="s">
        <v>1232</v>
      </c>
      <c r="E97" s="31" t="s">
        <v>598</v>
      </c>
      <c r="F97" s="92">
        <v>149145</v>
      </c>
      <c r="G97" s="32">
        <v>2329.0700000000002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44406</v>
      </c>
      <c r="B98" s="32" t="s">
        <v>1233</v>
      </c>
      <c r="C98" s="31" t="s">
        <v>1234</v>
      </c>
      <c r="D98" s="31" t="s">
        <v>600</v>
      </c>
      <c r="E98" s="31" t="s">
        <v>598</v>
      </c>
      <c r="F98" s="92">
        <v>6500015</v>
      </c>
      <c r="G98" s="32">
        <v>6.25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44406</v>
      </c>
      <c r="B99" s="32" t="s">
        <v>1235</v>
      </c>
      <c r="C99" s="31" t="s">
        <v>1236</v>
      </c>
      <c r="D99" s="31" t="s">
        <v>1237</v>
      </c>
      <c r="E99" s="31" t="s">
        <v>598</v>
      </c>
      <c r="F99" s="92">
        <v>305000</v>
      </c>
      <c r="G99" s="32">
        <v>2.2999999999999998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44406</v>
      </c>
      <c r="B100" s="32" t="s">
        <v>1238</v>
      </c>
      <c r="C100" s="31" t="s">
        <v>1239</v>
      </c>
      <c r="D100" s="31" t="s">
        <v>1240</v>
      </c>
      <c r="E100" s="31" t="s">
        <v>598</v>
      </c>
      <c r="F100" s="92">
        <v>101000</v>
      </c>
      <c r="G100" s="32">
        <v>144.96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44406</v>
      </c>
      <c r="B101" s="32" t="s">
        <v>1238</v>
      </c>
      <c r="C101" s="31" t="s">
        <v>1239</v>
      </c>
      <c r="D101" s="31" t="s">
        <v>1220</v>
      </c>
      <c r="E101" s="31" t="s">
        <v>598</v>
      </c>
      <c r="F101" s="92">
        <v>290047</v>
      </c>
      <c r="G101" s="32">
        <v>144.71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44406</v>
      </c>
      <c r="B102" s="32" t="s">
        <v>1241</v>
      </c>
      <c r="C102" s="31" t="s">
        <v>1242</v>
      </c>
      <c r="D102" s="31" t="s">
        <v>1243</v>
      </c>
      <c r="E102" s="31" t="s">
        <v>598</v>
      </c>
      <c r="F102" s="92">
        <v>400000</v>
      </c>
      <c r="G102" s="32">
        <v>117.9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44406</v>
      </c>
      <c r="B103" s="32" t="s">
        <v>1244</v>
      </c>
      <c r="C103" s="31" t="s">
        <v>1245</v>
      </c>
      <c r="D103" s="31" t="s">
        <v>1246</v>
      </c>
      <c r="E103" s="31" t="s">
        <v>598</v>
      </c>
      <c r="F103" s="92">
        <v>2891576</v>
      </c>
      <c r="G103" s="32">
        <v>0.85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44406</v>
      </c>
      <c r="B104" s="32" t="s">
        <v>1105</v>
      </c>
      <c r="C104" s="31" t="s">
        <v>1106</v>
      </c>
      <c r="D104" s="31" t="s">
        <v>1107</v>
      </c>
      <c r="E104" s="31" t="s">
        <v>599</v>
      </c>
      <c r="F104" s="92">
        <v>150000</v>
      </c>
      <c r="G104" s="32">
        <v>54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44406</v>
      </c>
      <c r="B105" s="32" t="s">
        <v>1071</v>
      </c>
      <c r="C105" s="31" t="s">
        <v>1072</v>
      </c>
      <c r="D105" s="31" t="s">
        <v>1073</v>
      </c>
      <c r="E105" s="31" t="s">
        <v>599</v>
      </c>
      <c r="F105" s="92">
        <v>821371</v>
      </c>
      <c r="G105" s="32">
        <v>18.96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44406</v>
      </c>
      <c r="B106" s="32" t="s">
        <v>1062</v>
      </c>
      <c r="C106" s="31" t="s">
        <v>1063</v>
      </c>
      <c r="D106" s="31" t="s">
        <v>1189</v>
      </c>
      <c r="E106" s="31" t="s">
        <v>599</v>
      </c>
      <c r="F106" s="92">
        <v>25600</v>
      </c>
      <c r="G106" s="32">
        <v>69.94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44406</v>
      </c>
      <c r="B107" s="32" t="s">
        <v>1064</v>
      </c>
      <c r="C107" s="31" t="s">
        <v>1065</v>
      </c>
      <c r="D107" s="31" t="s">
        <v>1095</v>
      </c>
      <c r="E107" s="31" t="s">
        <v>599</v>
      </c>
      <c r="F107" s="92">
        <v>40115</v>
      </c>
      <c r="G107" s="32">
        <v>89.54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44406</v>
      </c>
      <c r="B108" s="32" t="s">
        <v>1096</v>
      </c>
      <c r="C108" s="31" t="s">
        <v>1097</v>
      </c>
      <c r="D108" s="31" t="s">
        <v>602</v>
      </c>
      <c r="E108" s="31" t="s">
        <v>599</v>
      </c>
      <c r="F108" s="92">
        <v>2157407</v>
      </c>
      <c r="G108" s="32">
        <v>109.39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44406</v>
      </c>
      <c r="B109" s="32" t="s">
        <v>1051</v>
      </c>
      <c r="C109" s="31" t="s">
        <v>1052</v>
      </c>
      <c r="D109" s="31" t="s">
        <v>1053</v>
      </c>
      <c r="E109" s="31" t="s">
        <v>599</v>
      </c>
      <c r="F109" s="92">
        <v>390000</v>
      </c>
      <c r="G109" s="32">
        <v>5.35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44406</v>
      </c>
      <c r="B110" s="32" t="s">
        <v>1190</v>
      </c>
      <c r="C110" s="31" t="s">
        <v>1191</v>
      </c>
      <c r="D110" s="31" t="s">
        <v>1104</v>
      </c>
      <c r="E110" s="31" t="s">
        <v>599</v>
      </c>
      <c r="F110" s="92">
        <v>93534</v>
      </c>
      <c r="G110" s="32">
        <v>177.12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44406</v>
      </c>
      <c r="B111" s="32" t="s">
        <v>1190</v>
      </c>
      <c r="C111" s="31" t="s">
        <v>1191</v>
      </c>
      <c r="D111" s="31" t="s">
        <v>1192</v>
      </c>
      <c r="E111" s="31" t="s">
        <v>599</v>
      </c>
      <c r="F111" s="92">
        <v>139452</v>
      </c>
      <c r="G111" s="32">
        <v>178.5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44406</v>
      </c>
      <c r="B112" s="32" t="s">
        <v>1190</v>
      </c>
      <c r="C112" s="31" t="s">
        <v>1191</v>
      </c>
      <c r="D112" s="31" t="s">
        <v>602</v>
      </c>
      <c r="E112" s="31" t="s">
        <v>599</v>
      </c>
      <c r="F112" s="92">
        <v>350323</v>
      </c>
      <c r="G112" s="32">
        <v>178.07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44406</v>
      </c>
      <c r="B113" s="32" t="s">
        <v>1193</v>
      </c>
      <c r="C113" s="31" t="s">
        <v>1194</v>
      </c>
      <c r="D113" s="31" t="s">
        <v>1195</v>
      </c>
      <c r="E113" s="31" t="s">
        <v>599</v>
      </c>
      <c r="F113" s="92">
        <v>2345576</v>
      </c>
      <c r="G113" s="32">
        <v>50.25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44406</v>
      </c>
      <c r="B114" s="32" t="s">
        <v>664</v>
      </c>
      <c r="C114" s="31" t="s">
        <v>1199</v>
      </c>
      <c r="D114" s="31" t="s">
        <v>602</v>
      </c>
      <c r="E114" s="31" t="s">
        <v>599</v>
      </c>
      <c r="F114" s="92">
        <v>127780</v>
      </c>
      <c r="G114" s="32">
        <v>662.87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44406</v>
      </c>
      <c r="B115" s="32" t="s">
        <v>1200</v>
      </c>
      <c r="C115" s="31" t="s">
        <v>1201</v>
      </c>
      <c r="D115" s="31" t="s">
        <v>600</v>
      </c>
      <c r="E115" s="31" t="s">
        <v>599</v>
      </c>
      <c r="F115" s="92">
        <v>156604</v>
      </c>
      <c r="G115" s="32">
        <v>273.39999999999998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44406</v>
      </c>
      <c r="B116" s="32" t="s">
        <v>125</v>
      </c>
      <c r="C116" s="31" t="s">
        <v>1202</v>
      </c>
      <c r="D116" s="31" t="s">
        <v>1203</v>
      </c>
      <c r="E116" s="31" t="s">
        <v>599</v>
      </c>
      <c r="F116" s="92">
        <v>368900</v>
      </c>
      <c r="G116" s="32">
        <v>280.72000000000003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44406</v>
      </c>
      <c r="B117" s="32" t="s">
        <v>1207</v>
      </c>
      <c r="C117" s="31" t="s">
        <v>1208</v>
      </c>
      <c r="D117" s="31" t="s">
        <v>1247</v>
      </c>
      <c r="E117" s="31" t="s">
        <v>599</v>
      </c>
      <c r="F117" s="92">
        <v>27000</v>
      </c>
      <c r="G117" s="32">
        <v>40.950000000000003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44406</v>
      </c>
      <c r="B118" s="32" t="s">
        <v>1207</v>
      </c>
      <c r="C118" s="31" t="s">
        <v>1208</v>
      </c>
      <c r="D118" s="31" t="s">
        <v>1248</v>
      </c>
      <c r="E118" s="31" t="s">
        <v>599</v>
      </c>
      <c r="F118" s="92">
        <v>37500</v>
      </c>
      <c r="G118" s="32">
        <v>40.950000000000003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44406</v>
      </c>
      <c r="B119" s="32" t="s">
        <v>1207</v>
      </c>
      <c r="C119" s="31" t="s">
        <v>1208</v>
      </c>
      <c r="D119" s="31" t="s">
        <v>1249</v>
      </c>
      <c r="E119" s="31" t="s">
        <v>599</v>
      </c>
      <c r="F119" s="92">
        <v>52500</v>
      </c>
      <c r="G119" s="32">
        <v>40.950000000000003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44406</v>
      </c>
      <c r="B120" s="32" t="s">
        <v>448</v>
      </c>
      <c r="C120" s="31" t="s">
        <v>1210</v>
      </c>
      <c r="D120" s="31" t="s">
        <v>1250</v>
      </c>
      <c r="E120" s="31" t="s">
        <v>599</v>
      </c>
      <c r="F120" s="92">
        <v>5000000</v>
      </c>
      <c r="G120" s="32">
        <v>46.51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44406</v>
      </c>
      <c r="B121" s="32" t="s">
        <v>1099</v>
      </c>
      <c r="C121" s="31" t="s">
        <v>1100</v>
      </c>
      <c r="D121" s="31" t="s">
        <v>1101</v>
      </c>
      <c r="E121" s="31" t="s">
        <v>599</v>
      </c>
      <c r="F121" s="92">
        <v>95307</v>
      </c>
      <c r="G121" s="32">
        <v>69.989999999999995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44406</v>
      </c>
      <c r="B122" s="32" t="s">
        <v>1102</v>
      </c>
      <c r="C122" s="31" t="s">
        <v>1103</v>
      </c>
      <c r="D122" s="31" t="s">
        <v>1098</v>
      </c>
      <c r="E122" s="31" t="s">
        <v>599</v>
      </c>
      <c r="F122" s="92">
        <v>14</v>
      </c>
      <c r="G122" s="32">
        <v>75.5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44406</v>
      </c>
      <c r="B123" s="32" t="s">
        <v>1213</v>
      </c>
      <c r="C123" s="31" t="s">
        <v>1214</v>
      </c>
      <c r="D123" s="31" t="s">
        <v>602</v>
      </c>
      <c r="E123" s="31" t="s">
        <v>599</v>
      </c>
      <c r="F123" s="92">
        <v>24960</v>
      </c>
      <c r="G123" s="32">
        <v>1232.98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44406</v>
      </c>
      <c r="B124" s="32" t="s">
        <v>1213</v>
      </c>
      <c r="C124" s="31" t="s">
        <v>1214</v>
      </c>
      <c r="D124" s="31" t="s">
        <v>1216</v>
      </c>
      <c r="E124" s="31" t="s">
        <v>599</v>
      </c>
      <c r="F124" s="92">
        <v>23641</v>
      </c>
      <c r="G124" s="32">
        <v>1228.1600000000001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44406</v>
      </c>
      <c r="B125" s="32" t="s">
        <v>1213</v>
      </c>
      <c r="C125" s="31" t="s">
        <v>1214</v>
      </c>
      <c r="D125" s="31" t="s">
        <v>1215</v>
      </c>
      <c r="E125" s="31" t="s">
        <v>599</v>
      </c>
      <c r="F125" s="92">
        <v>60382</v>
      </c>
      <c r="G125" s="32">
        <v>1238.43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44406</v>
      </c>
      <c r="B126" s="32" t="s">
        <v>1217</v>
      </c>
      <c r="C126" s="31" t="s">
        <v>850</v>
      </c>
      <c r="D126" s="31" t="s">
        <v>602</v>
      </c>
      <c r="E126" s="31" t="s">
        <v>599</v>
      </c>
      <c r="F126" s="92">
        <v>863268</v>
      </c>
      <c r="G126" s="32">
        <v>41.1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44406</v>
      </c>
      <c r="B127" s="32" t="s">
        <v>1218</v>
      </c>
      <c r="C127" s="31" t="s">
        <v>1219</v>
      </c>
      <c r="D127" s="31" t="s">
        <v>602</v>
      </c>
      <c r="E127" s="31" t="s">
        <v>599</v>
      </c>
      <c r="F127" s="92">
        <v>200838</v>
      </c>
      <c r="G127" s="32">
        <v>67.819999999999993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44406</v>
      </c>
      <c r="B128" s="32" t="s">
        <v>1218</v>
      </c>
      <c r="C128" s="31" t="s">
        <v>1219</v>
      </c>
      <c r="D128" s="31" t="s">
        <v>1220</v>
      </c>
      <c r="E128" s="31" t="s">
        <v>599</v>
      </c>
      <c r="F128" s="92">
        <v>199817</v>
      </c>
      <c r="G128" s="32">
        <v>68.599999999999994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44406</v>
      </c>
      <c r="B129" s="32" t="s">
        <v>1221</v>
      </c>
      <c r="C129" s="31" t="s">
        <v>1222</v>
      </c>
      <c r="D129" s="31" t="s">
        <v>1223</v>
      </c>
      <c r="E129" s="31" t="s">
        <v>599</v>
      </c>
      <c r="F129" s="92">
        <v>89984</v>
      </c>
      <c r="G129" s="32">
        <v>178.58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44406</v>
      </c>
      <c r="B130" s="32" t="s">
        <v>1067</v>
      </c>
      <c r="C130" s="31" t="s">
        <v>1068</v>
      </c>
      <c r="D130" s="31" t="s">
        <v>1069</v>
      </c>
      <c r="E130" s="31" t="s">
        <v>599</v>
      </c>
      <c r="F130" s="92">
        <v>127475</v>
      </c>
      <c r="G130" s="32">
        <v>31.42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44406</v>
      </c>
      <c r="B131" s="32" t="s">
        <v>1067</v>
      </c>
      <c r="C131" s="31" t="s">
        <v>1068</v>
      </c>
      <c r="D131" s="31" t="s">
        <v>1104</v>
      </c>
      <c r="E131" s="31" t="s">
        <v>599</v>
      </c>
      <c r="F131" s="92">
        <v>95668</v>
      </c>
      <c r="G131" s="32">
        <v>31.3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44406</v>
      </c>
      <c r="B132" s="32" t="s">
        <v>1224</v>
      </c>
      <c r="C132" s="31" t="s">
        <v>1225</v>
      </c>
      <c r="D132" s="31" t="s">
        <v>602</v>
      </c>
      <c r="E132" s="31" t="s">
        <v>599</v>
      </c>
      <c r="F132" s="92">
        <v>130352</v>
      </c>
      <c r="G132" s="32">
        <v>172.86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44406</v>
      </c>
      <c r="B133" s="32" t="s">
        <v>1226</v>
      </c>
      <c r="C133" s="31" t="s">
        <v>1227</v>
      </c>
      <c r="D133" s="31" t="s">
        <v>602</v>
      </c>
      <c r="E133" s="31" t="s">
        <v>599</v>
      </c>
      <c r="F133" s="92">
        <v>963447</v>
      </c>
      <c r="G133" s="32">
        <v>93.9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44406</v>
      </c>
      <c r="B134" s="32" t="s">
        <v>552</v>
      </c>
      <c r="C134" s="31" t="s">
        <v>1070</v>
      </c>
      <c r="D134" s="31" t="s">
        <v>602</v>
      </c>
      <c r="E134" s="31" t="s">
        <v>599</v>
      </c>
      <c r="F134" s="92">
        <v>1101701</v>
      </c>
      <c r="G134" s="32">
        <v>213.25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44406</v>
      </c>
      <c r="B135" s="32" t="s">
        <v>552</v>
      </c>
      <c r="C135" s="31" t="s">
        <v>1070</v>
      </c>
      <c r="D135" s="31" t="s">
        <v>1050</v>
      </c>
      <c r="E135" s="31" t="s">
        <v>599</v>
      </c>
      <c r="F135" s="92">
        <v>1044177</v>
      </c>
      <c r="G135" s="32">
        <v>213.51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44406</v>
      </c>
      <c r="B136" s="32" t="s">
        <v>1228</v>
      </c>
      <c r="C136" s="31" t="s">
        <v>1229</v>
      </c>
      <c r="D136" s="31" t="s">
        <v>1192</v>
      </c>
      <c r="E136" s="31" t="s">
        <v>599</v>
      </c>
      <c r="F136" s="92">
        <v>581308</v>
      </c>
      <c r="G136" s="32">
        <v>2340.16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44406</v>
      </c>
      <c r="B137" s="32" t="s">
        <v>1228</v>
      </c>
      <c r="C137" s="31" t="s">
        <v>1229</v>
      </c>
      <c r="D137" s="31" t="s">
        <v>1230</v>
      </c>
      <c r="E137" s="31" t="s">
        <v>599</v>
      </c>
      <c r="F137" s="92">
        <v>247676</v>
      </c>
      <c r="G137" s="32">
        <v>2319.84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44406</v>
      </c>
      <c r="B138" s="32" t="s">
        <v>1228</v>
      </c>
      <c r="C138" s="31" t="s">
        <v>1229</v>
      </c>
      <c r="D138" s="31" t="s">
        <v>1066</v>
      </c>
      <c r="E138" s="31" t="s">
        <v>599</v>
      </c>
      <c r="F138" s="92">
        <v>140469</v>
      </c>
      <c r="G138" s="32">
        <v>2326.0700000000002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44406</v>
      </c>
      <c r="B139" s="32" t="s">
        <v>1228</v>
      </c>
      <c r="C139" s="31" t="s">
        <v>1229</v>
      </c>
      <c r="D139" s="31" t="s">
        <v>1232</v>
      </c>
      <c r="E139" s="31" t="s">
        <v>599</v>
      </c>
      <c r="F139" s="92">
        <v>149145</v>
      </c>
      <c r="G139" s="32">
        <v>2328.08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44406</v>
      </c>
      <c r="B140" s="32" t="s">
        <v>567</v>
      </c>
      <c r="C140" s="31" t="s">
        <v>1251</v>
      </c>
      <c r="D140" s="31" t="s">
        <v>1252</v>
      </c>
      <c r="E140" s="31" t="s">
        <v>599</v>
      </c>
      <c r="F140" s="92">
        <v>1025000</v>
      </c>
      <c r="G140" s="32">
        <v>240.01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44406</v>
      </c>
      <c r="B141" s="32" t="s">
        <v>1233</v>
      </c>
      <c r="C141" s="31" t="s">
        <v>1234</v>
      </c>
      <c r="D141" s="31" t="s">
        <v>600</v>
      </c>
      <c r="E141" s="31" t="s">
        <v>599</v>
      </c>
      <c r="F141" s="92">
        <v>1190097</v>
      </c>
      <c r="G141" s="32">
        <v>6.31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44406</v>
      </c>
      <c r="B142" s="32" t="s">
        <v>1238</v>
      </c>
      <c r="C142" s="31" t="s">
        <v>1239</v>
      </c>
      <c r="D142" s="31" t="s">
        <v>1220</v>
      </c>
      <c r="E142" s="31" t="s">
        <v>599</v>
      </c>
      <c r="F142" s="92">
        <v>184569</v>
      </c>
      <c r="G142" s="32">
        <v>144.91999999999999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44406</v>
      </c>
      <c r="B143" s="32" t="s">
        <v>1244</v>
      </c>
      <c r="C143" s="31" t="s">
        <v>1245</v>
      </c>
      <c r="D143" s="31" t="s">
        <v>1246</v>
      </c>
      <c r="E143" s="31" t="s">
        <v>599</v>
      </c>
      <c r="F143" s="92">
        <v>1384183</v>
      </c>
      <c r="G143" s="32">
        <v>0.85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44406</v>
      </c>
      <c r="B144" s="32" t="s">
        <v>1244</v>
      </c>
      <c r="C144" s="31" t="s">
        <v>1245</v>
      </c>
      <c r="D144" s="31" t="s">
        <v>1253</v>
      </c>
      <c r="E144" s="31" t="s">
        <v>599</v>
      </c>
      <c r="F144" s="92">
        <v>1875000</v>
      </c>
      <c r="G144" s="32">
        <v>0.85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9"/>
  <sheetViews>
    <sheetView zoomScale="85" zoomScaleNormal="85" workbookViewId="0">
      <selection activeCell="D131" sqref="D1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44407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6">
        <v>1</v>
      </c>
      <c r="B10" s="107">
        <v>44291</v>
      </c>
      <c r="C10" s="108"/>
      <c r="D10" s="109" t="s">
        <v>118</v>
      </c>
      <c r="E10" s="110" t="s">
        <v>617</v>
      </c>
      <c r="F10" s="106">
        <v>1463.5</v>
      </c>
      <c r="G10" s="106">
        <v>1370</v>
      </c>
      <c r="H10" s="110">
        <f>1505.75</f>
        <v>1505.75</v>
      </c>
      <c r="I10" s="111" t="s">
        <v>618</v>
      </c>
      <c r="J10" s="112" t="s">
        <v>1009</v>
      </c>
      <c r="K10" s="113">
        <f t="shared" ref="K10:K12" si="0">H10-F10</f>
        <v>42.25</v>
      </c>
      <c r="L10" s="114">
        <f t="shared" ref="L10:L12" si="1">(F10*-0.8)/100</f>
        <v>-11.708</v>
      </c>
      <c r="M10" s="115">
        <f t="shared" ref="M10:M12" si="2">(K10+L10)/F10</f>
        <v>2.086914929962419E-2</v>
      </c>
      <c r="N10" s="112" t="s">
        <v>619</v>
      </c>
      <c r="O10" s="116">
        <v>44396</v>
      </c>
      <c r="P10" s="105"/>
      <c r="Q10" s="1"/>
      <c r="R10" s="1" t="s">
        <v>620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06">
        <v>2</v>
      </c>
      <c r="B11" s="107">
        <v>44342</v>
      </c>
      <c r="C11" s="108"/>
      <c r="D11" s="109" t="s">
        <v>426</v>
      </c>
      <c r="E11" s="110" t="s">
        <v>621</v>
      </c>
      <c r="F11" s="106">
        <v>2840</v>
      </c>
      <c r="G11" s="106">
        <v>2650</v>
      </c>
      <c r="H11" s="110">
        <v>2970</v>
      </c>
      <c r="I11" s="111" t="s">
        <v>622</v>
      </c>
      <c r="J11" s="112" t="s">
        <v>623</v>
      </c>
      <c r="K11" s="113">
        <f t="shared" si="0"/>
        <v>130</v>
      </c>
      <c r="L11" s="114">
        <f t="shared" si="1"/>
        <v>-22.72</v>
      </c>
      <c r="M11" s="115">
        <f t="shared" si="2"/>
        <v>3.7774647887323945E-2</v>
      </c>
      <c r="N11" s="112" t="s">
        <v>619</v>
      </c>
      <c r="O11" s="116">
        <v>44383</v>
      </c>
      <c r="P11" s="105"/>
      <c r="Q11" s="1"/>
      <c r="R11" s="1" t="s">
        <v>620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6">
        <v>3</v>
      </c>
      <c r="B12" s="107">
        <v>44343</v>
      </c>
      <c r="C12" s="108"/>
      <c r="D12" s="109" t="s">
        <v>76</v>
      </c>
      <c r="E12" s="110" t="s">
        <v>621</v>
      </c>
      <c r="F12" s="106">
        <v>522.5</v>
      </c>
      <c r="G12" s="106">
        <v>488</v>
      </c>
      <c r="H12" s="110">
        <v>558.5</v>
      </c>
      <c r="I12" s="111" t="s">
        <v>624</v>
      </c>
      <c r="J12" s="112" t="s">
        <v>1027</v>
      </c>
      <c r="K12" s="113">
        <f t="shared" si="0"/>
        <v>36</v>
      </c>
      <c r="L12" s="114">
        <f t="shared" si="1"/>
        <v>-4.18</v>
      </c>
      <c r="M12" s="115">
        <f t="shared" si="2"/>
        <v>6.0899521531100481E-2</v>
      </c>
      <c r="N12" s="112" t="s">
        <v>619</v>
      </c>
      <c r="O12" s="116">
        <v>44400</v>
      </c>
      <c r="P12" s="105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63">
        <v>4</v>
      </c>
      <c r="B13" s="380">
        <v>44348</v>
      </c>
      <c r="C13" s="440"/>
      <c r="D13" s="372" t="s">
        <v>120</v>
      </c>
      <c r="E13" s="441" t="s">
        <v>617</v>
      </c>
      <c r="F13" s="363">
        <v>2950</v>
      </c>
      <c r="G13" s="363">
        <v>2765</v>
      </c>
      <c r="H13" s="441">
        <v>2760</v>
      </c>
      <c r="I13" s="442" t="s">
        <v>625</v>
      </c>
      <c r="J13" s="365" t="s">
        <v>1108</v>
      </c>
      <c r="K13" s="443">
        <f t="shared" ref="K13" si="3">H13-F13</f>
        <v>-190</v>
      </c>
      <c r="L13" s="366">
        <f t="shared" ref="L13" si="4">(F13*-0.8)/100</f>
        <v>-23.6</v>
      </c>
      <c r="M13" s="367">
        <f t="shared" ref="M13" si="5">(K13+L13)/F13</f>
        <v>-7.2406779661016954E-2</v>
      </c>
      <c r="N13" s="365" t="s">
        <v>619</v>
      </c>
      <c r="O13" s="437">
        <v>44406</v>
      </c>
      <c r="P13" s="105"/>
      <c r="Q13" s="1"/>
      <c r="R13" s="1" t="s">
        <v>620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6">
        <v>5</v>
      </c>
      <c r="B14" s="107">
        <v>44350</v>
      </c>
      <c r="C14" s="108"/>
      <c r="D14" s="109" t="s">
        <v>404</v>
      </c>
      <c r="E14" s="110" t="s">
        <v>617</v>
      </c>
      <c r="F14" s="106">
        <v>292</v>
      </c>
      <c r="G14" s="106">
        <v>275</v>
      </c>
      <c r="H14" s="110">
        <v>315</v>
      </c>
      <c r="I14" s="111" t="s">
        <v>627</v>
      </c>
      <c r="J14" s="112" t="s">
        <v>628</v>
      </c>
      <c r="K14" s="113">
        <f>H14-F14</f>
        <v>23</v>
      </c>
      <c r="L14" s="114">
        <f>(F14*-0.8)/100</f>
        <v>-2.3360000000000003</v>
      </c>
      <c r="M14" s="115">
        <f>(K14+L14)/F14</f>
        <v>7.0767123287671235E-2</v>
      </c>
      <c r="N14" s="112" t="s">
        <v>619</v>
      </c>
      <c r="O14" s="116">
        <v>44390</v>
      </c>
      <c r="P14" s="105"/>
      <c r="Q14" s="1"/>
      <c r="R14" s="1" t="s">
        <v>620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>
        <v>6</v>
      </c>
      <c r="B15" s="118">
        <v>44357</v>
      </c>
      <c r="C15" s="119"/>
      <c r="D15" s="120" t="s">
        <v>82</v>
      </c>
      <c r="E15" s="121" t="s">
        <v>621</v>
      </c>
      <c r="F15" s="117" t="s">
        <v>629</v>
      </c>
      <c r="G15" s="117">
        <v>3345</v>
      </c>
      <c r="H15" s="121"/>
      <c r="I15" s="122" t="s">
        <v>630</v>
      </c>
      <c r="J15" s="123" t="s">
        <v>626</v>
      </c>
      <c r="K15" s="123"/>
      <c r="L15" s="124"/>
      <c r="M15" s="125"/>
      <c r="N15" s="123"/>
      <c r="O15" s="126"/>
      <c r="P15" s="105"/>
      <c r="Q15" s="1"/>
      <c r="R15" s="1" t="s">
        <v>620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6">
        <v>7</v>
      </c>
      <c r="B16" s="107">
        <v>44362</v>
      </c>
      <c r="C16" s="108"/>
      <c r="D16" s="109" t="s">
        <v>493</v>
      </c>
      <c r="E16" s="110" t="s">
        <v>621</v>
      </c>
      <c r="F16" s="106">
        <v>131</v>
      </c>
      <c r="G16" s="106">
        <v>123</v>
      </c>
      <c r="H16" s="110">
        <v>141</v>
      </c>
      <c r="I16" s="111">
        <v>150</v>
      </c>
      <c r="J16" s="112" t="s">
        <v>631</v>
      </c>
      <c r="K16" s="113">
        <f>H16-F16</f>
        <v>10</v>
      </c>
      <c r="L16" s="114">
        <f>(F16*-0.8)/100</f>
        <v>-1.048</v>
      </c>
      <c r="M16" s="115">
        <f>(K16+L16)/F16</f>
        <v>6.8335877862595415E-2</v>
      </c>
      <c r="N16" s="112" t="s">
        <v>619</v>
      </c>
      <c r="O16" s="116">
        <v>44383</v>
      </c>
      <c r="P16" s="105"/>
      <c r="Q16" s="1"/>
      <c r="R16" s="1" t="s">
        <v>632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7">
        <v>8</v>
      </c>
      <c r="B17" s="118">
        <v>44363</v>
      </c>
      <c r="C17" s="119"/>
      <c r="D17" s="120" t="s">
        <v>102</v>
      </c>
      <c r="E17" s="121" t="s">
        <v>617</v>
      </c>
      <c r="F17" s="117" t="s">
        <v>1028</v>
      </c>
      <c r="G17" s="117">
        <v>1111.5</v>
      </c>
      <c r="H17" s="121"/>
      <c r="I17" s="122" t="s">
        <v>633</v>
      </c>
      <c r="J17" s="123" t="s">
        <v>626</v>
      </c>
      <c r="K17" s="123"/>
      <c r="L17" s="124"/>
      <c r="M17" s="125"/>
      <c r="N17" s="123"/>
      <c r="O17" s="126"/>
      <c r="P17" s="105"/>
      <c r="Q17" s="1"/>
      <c r="R17" s="1" t="s">
        <v>620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51">
        <v>9</v>
      </c>
      <c r="B18" s="352">
        <v>44382</v>
      </c>
      <c r="C18" s="353"/>
      <c r="D18" s="354" t="s">
        <v>351</v>
      </c>
      <c r="E18" s="355" t="s">
        <v>621</v>
      </c>
      <c r="F18" s="356">
        <v>855</v>
      </c>
      <c r="G18" s="356">
        <v>795</v>
      </c>
      <c r="H18" s="355">
        <v>905</v>
      </c>
      <c r="I18" s="357" t="s">
        <v>634</v>
      </c>
      <c r="J18" s="112" t="s">
        <v>977</v>
      </c>
      <c r="K18" s="113">
        <f>H18-F18</f>
        <v>50</v>
      </c>
      <c r="L18" s="114">
        <f>(F18*-0.8)/100</f>
        <v>-6.84</v>
      </c>
      <c r="M18" s="115">
        <f>(K18+L18)/F18</f>
        <v>5.0479532163742687E-2</v>
      </c>
      <c r="N18" s="112" t="s">
        <v>619</v>
      </c>
      <c r="O18" s="116">
        <v>44392</v>
      </c>
      <c r="P18" s="105"/>
      <c r="Q18" s="1"/>
      <c r="R18" s="1" t="s">
        <v>632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51">
        <v>10</v>
      </c>
      <c r="B19" s="352">
        <v>44384</v>
      </c>
      <c r="C19" s="353"/>
      <c r="D19" s="354" t="s">
        <v>170</v>
      </c>
      <c r="E19" s="355" t="s">
        <v>621</v>
      </c>
      <c r="F19" s="356">
        <v>166</v>
      </c>
      <c r="G19" s="356">
        <v>157</v>
      </c>
      <c r="H19" s="355">
        <v>176.5</v>
      </c>
      <c r="I19" s="357" t="s">
        <v>635</v>
      </c>
      <c r="J19" s="112" t="s">
        <v>968</v>
      </c>
      <c r="K19" s="113">
        <f>H19-F19</f>
        <v>10.5</v>
      </c>
      <c r="L19" s="114">
        <f>(F19*-0.8)/100</f>
        <v>-1.3280000000000001</v>
      </c>
      <c r="M19" s="115">
        <f>(K19+L19)/F19</f>
        <v>5.5253012048192773E-2</v>
      </c>
      <c r="N19" s="112" t="s">
        <v>619</v>
      </c>
      <c r="O19" s="116">
        <v>44391</v>
      </c>
      <c r="P19" s="105"/>
      <c r="Q19" s="1"/>
      <c r="R19" s="1" t="s">
        <v>620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351">
        <v>11</v>
      </c>
      <c r="B20" s="352">
        <v>44384</v>
      </c>
      <c r="C20" s="353"/>
      <c r="D20" s="354" t="s">
        <v>40</v>
      </c>
      <c r="E20" s="355" t="s">
        <v>621</v>
      </c>
      <c r="F20" s="356">
        <v>852</v>
      </c>
      <c r="G20" s="356">
        <v>814</v>
      </c>
      <c r="H20" s="355">
        <v>901.5</v>
      </c>
      <c r="I20" s="357" t="s">
        <v>636</v>
      </c>
      <c r="J20" s="112" t="s">
        <v>1054</v>
      </c>
      <c r="K20" s="113">
        <f t="shared" ref="K20" si="6">H20-F20</f>
        <v>49.5</v>
      </c>
      <c r="L20" s="114">
        <f t="shared" ref="L20" si="7">(F20*-0.8)/100</f>
        <v>-6.8159999999999998</v>
      </c>
      <c r="M20" s="115">
        <f t="shared" ref="M20" si="8">(K20+L20)/F20</f>
        <v>5.0098591549295773E-2</v>
      </c>
      <c r="N20" s="112" t="s">
        <v>619</v>
      </c>
      <c r="O20" s="116">
        <v>44404</v>
      </c>
      <c r="P20" s="105"/>
      <c r="Q20" s="1"/>
      <c r="R20" s="1" t="s">
        <v>620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7">
        <v>12</v>
      </c>
      <c r="B21" s="118">
        <v>44385</v>
      </c>
      <c r="C21" s="128"/>
      <c r="D21" s="120" t="s">
        <v>585</v>
      </c>
      <c r="E21" s="121" t="s">
        <v>621</v>
      </c>
      <c r="F21" s="117" t="s">
        <v>637</v>
      </c>
      <c r="G21" s="117">
        <v>2060</v>
      </c>
      <c r="H21" s="121"/>
      <c r="I21" s="122">
        <v>2500</v>
      </c>
      <c r="J21" s="123" t="s">
        <v>626</v>
      </c>
      <c r="K21" s="123"/>
      <c r="L21" s="124"/>
      <c r="M21" s="125"/>
      <c r="N21" s="123"/>
      <c r="O21" s="126"/>
      <c r="P21" s="105"/>
      <c r="Q21" s="1"/>
      <c r="R21" s="1" t="s">
        <v>632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7">
        <v>13</v>
      </c>
      <c r="B22" s="118">
        <v>44385</v>
      </c>
      <c r="C22" s="128"/>
      <c r="D22" s="120" t="s">
        <v>155</v>
      </c>
      <c r="E22" s="121" t="s">
        <v>621</v>
      </c>
      <c r="F22" s="117" t="s">
        <v>638</v>
      </c>
      <c r="G22" s="117">
        <v>6950</v>
      </c>
      <c r="H22" s="121"/>
      <c r="I22" s="122" t="s">
        <v>639</v>
      </c>
      <c r="J22" s="123" t="s">
        <v>626</v>
      </c>
      <c r="K22" s="123"/>
      <c r="L22" s="124"/>
      <c r="M22" s="125"/>
      <c r="N22" s="123"/>
      <c r="O22" s="126"/>
      <c r="P22" s="105"/>
      <c r="Q22" s="1"/>
      <c r="R22" s="1" t="s">
        <v>620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7">
        <v>14</v>
      </c>
      <c r="B23" s="118">
        <v>44396</v>
      </c>
      <c r="C23" s="128"/>
      <c r="D23" s="120" t="s">
        <v>131</v>
      </c>
      <c r="E23" s="121" t="s">
        <v>621</v>
      </c>
      <c r="F23" s="117" t="s">
        <v>1007</v>
      </c>
      <c r="G23" s="117">
        <v>510</v>
      </c>
      <c r="H23" s="121"/>
      <c r="I23" s="122" t="s">
        <v>1008</v>
      </c>
      <c r="J23" s="123" t="s">
        <v>626</v>
      </c>
      <c r="K23" s="123"/>
      <c r="L23" s="124"/>
      <c r="M23" s="125"/>
      <c r="N23" s="123"/>
      <c r="O23" s="126"/>
      <c r="P23" s="105"/>
      <c r="Q23" s="1"/>
      <c r="R23" s="1" t="s">
        <v>620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27">
        <v>15</v>
      </c>
      <c r="B24" s="118">
        <v>44397</v>
      </c>
      <c r="C24" s="128"/>
      <c r="D24" s="120" t="s">
        <v>137</v>
      </c>
      <c r="E24" s="121" t="s">
        <v>621</v>
      </c>
      <c r="F24" s="117" t="s">
        <v>1011</v>
      </c>
      <c r="G24" s="117">
        <v>96.5</v>
      </c>
      <c r="H24" s="121"/>
      <c r="I24" s="122" t="s">
        <v>1012</v>
      </c>
      <c r="J24" s="123" t="s">
        <v>626</v>
      </c>
      <c r="K24" s="123"/>
      <c r="L24" s="124"/>
      <c r="M24" s="125"/>
      <c r="N24" s="123"/>
      <c r="O24" s="126"/>
      <c r="P24" s="105"/>
      <c r="Q24" s="1"/>
      <c r="R24" s="1" t="s">
        <v>620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27">
        <v>16</v>
      </c>
      <c r="B25" s="118">
        <v>44399</v>
      </c>
      <c r="C25" s="128"/>
      <c r="D25" s="120" t="s">
        <v>147</v>
      </c>
      <c r="E25" s="121" t="s">
        <v>617</v>
      </c>
      <c r="F25" s="117" t="s">
        <v>1109</v>
      </c>
      <c r="G25" s="117">
        <v>1447</v>
      </c>
      <c r="H25" s="121"/>
      <c r="I25" s="122" t="s">
        <v>1019</v>
      </c>
      <c r="J25" s="123" t="s">
        <v>626</v>
      </c>
      <c r="K25" s="123"/>
      <c r="L25" s="124"/>
      <c r="M25" s="125"/>
      <c r="N25" s="123"/>
      <c r="O25" s="126"/>
      <c r="P25" s="105"/>
      <c r="Q25" s="1"/>
      <c r="R25" s="1" t="s">
        <v>620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51">
        <v>17</v>
      </c>
      <c r="B26" s="352">
        <v>44399</v>
      </c>
      <c r="C26" s="353"/>
      <c r="D26" s="354" t="s">
        <v>461</v>
      </c>
      <c r="E26" s="355" t="s">
        <v>621</v>
      </c>
      <c r="F26" s="356">
        <v>243</v>
      </c>
      <c r="G26" s="356">
        <v>228</v>
      </c>
      <c r="H26" s="355">
        <v>261.5</v>
      </c>
      <c r="I26" s="357" t="s">
        <v>1021</v>
      </c>
      <c r="J26" s="112" t="s">
        <v>675</v>
      </c>
      <c r="K26" s="113">
        <f>H26-F26</f>
        <v>18.5</v>
      </c>
      <c r="L26" s="114">
        <f>(F26*-0.8)/100</f>
        <v>-1.944</v>
      </c>
      <c r="M26" s="115">
        <f>(K26+L26)/F26</f>
        <v>6.8131687242798361E-2</v>
      </c>
      <c r="N26" s="112" t="s">
        <v>619</v>
      </c>
      <c r="O26" s="116">
        <v>44403</v>
      </c>
      <c r="P26" s="105"/>
      <c r="Q26" s="1"/>
      <c r="R26" s="1" t="s">
        <v>632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27"/>
      <c r="B27" s="118"/>
      <c r="C27" s="128"/>
      <c r="D27" s="120"/>
      <c r="E27" s="121"/>
      <c r="F27" s="423"/>
      <c r="G27" s="403"/>
      <c r="H27" s="427"/>
      <c r="I27" s="122"/>
      <c r="J27" s="123"/>
      <c r="K27" s="123"/>
      <c r="L27" s="124"/>
      <c r="M27" s="125"/>
      <c r="N27" s="123"/>
      <c r="O27" s="126"/>
      <c r="P27" s="10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>
      <c r="A28" s="127"/>
      <c r="B28" s="118"/>
      <c r="C28" s="128"/>
      <c r="D28" s="120"/>
      <c r="E28" s="425"/>
      <c r="F28" s="431"/>
      <c r="G28" s="431"/>
      <c r="H28" s="432"/>
      <c r="I28" s="426"/>
      <c r="J28" s="123"/>
      <c r="K28" s="123"/>
      <c r="L28" s="124"/>
      <c r="M28" s="125"/>
      <c r="N28" s="123"/>
      <c r="O28" s="126"/>
      <c r="P28" s="10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>
      <c r="A29" s="127"/>
      <c r="B29" s="118"/>
      <c r="C29" s="128"/>
      <c r="D29" s="120"/>
      <c r="E29" s="425"/>
      <c r="F29" s="431"/>
      <c r="G29" s="431"/>
      <c r="H29" s="432"/>
      <c r="I29" s="426"/>
      <c r="J29" s="123"/>
      <c r="K29" s="123"/>
      <c r="L29" s="124"/>
      <c r="M29" s="125"/>
      <c r="N29" s="123"/>
      <c r="O29" s="126"/>
      <c r="P29" s="10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customHeight="1">
      <c r="A30" s="127"/>
      <c r="B30" s="129"/>
      <c r="C30" s="128"/>
      <c r="D30" s="130"/>
      <c r="E30" s="131"/>
      <c r="F30" s="428"/>
      <c r="G30" s="429"/>
      <c r="H30" s="430"/>
      <c r="I30" s="132"/>
      <c r="J30" s="133"/>
      <c r="K30" s="133"/>
      <c r="L30" s="134"/>
      <c r="M30" s="135"/>
      <c r="N30" s="136"/>
      <c r="O30" s="137"/>
      <c r="P30" s="10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38"/>
      <c r="B31" s="139"/>
      <c r="C31" s="140"/>
      <c r="D31" s="141"/>
      <c r="E31" s="142"/>
      <c r="F31" s="142"/>
      <c r="H31" s="142"/>
      <c r="I31" s="143"/>
      <c r="J31" s="144"/>
      <c r="K31" s="144"/>
      <c r="L31" s="145"/>
      <c r="M31" s="146"/>
      <c r="N31" s="147"/>
      <c r="O31" s="148"/>
      <c r="P31" s="149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4.25" customHeight="1">
      <c r="A32" s="138"/>
      <c r="B32" s="139"/>
      <c r="C32" s="140"/>
      <c r="D32" s="141"/>
      <c r="E32" s="142"/>
      <c r="F32" s="142"/>
      <c r="G32" s="138"/>
      <c r="H32" s="142"/>
      <c r="I32" s="143"/>
      <c r="J32" s="144"/>
      <c r="K32" s="144"/>
      <c r="L32" s="145"/>
      <c r="M32" s="146"/>
      <c r="N32" s="147"/>
      <c r="O32" s="148"/>
      <c r="P32" s="149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50" t="s">
        <v>640</v>
      </c>
      <c r="B33" s="151"/>
      <c r="C33" s="152"/>
      <c r="D33" s="153"/>
      <c r="E33" s="154"/>
      <c r="F33" s="154"/>
      <c r="G33" s="154"/>
      <c r="H33" s="154"/>
      <c r="I33" s="154"/>
      <c r="J33" s="155"/>
      <c r="K33" s="154"/>
      <c r="L33" s="156"/>
      <c r="M33" s="61"/>
      <c r="N33" s="155"/>
      <c r="O33" s="152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57" t="s">
        <v>641</v>
      </c>
      <c r="B34" s="150"/>
      <c r="C34" s="150"/>
      <c r="D34" s="150"/>
      <c r="E34" s="44"/>
      <c r="F34" s="158" t="s">
        <v>642</v>
      </c>
      <c r="G34" s="6"/>
      <c r="H34" s="6"/>
      <c r="I34" s="6"/>
      <c r="J34" s="159"/>
      <c r="K34" s="160"/>
      <c r="L34" s="160"/>
      <c r="M34" s="161"/>
      <c r="N34" s="1"/>
      <c r="O34" s="162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50" t="s">
        <v>643</v>
      </c>
      <c r="B35" s="150"/>
      <c r="C35" s="150"/>
      <c r="D35" s="150"/>
      <c r="E35" s="6"/>
      <c r="F35" s="158" t="s">
        <v>644</v>
      </c>
      <c r="G35" s="6"/>
      <c r="H35" s="6"/>
      <c r="I35" s="6"/>
      <c r="J35" s="159"/>
      <c r="K35" s="160"/>
      <c r="L35" s="160"/>
      <c r="M35" s="161"/>
      <c r="N35" s="1"/>
      <c r="O35" s="162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50"/>
      <c r="B36" s="150"/>
      <c r="C36" s="150"/>
      <c r="D36" s="150"/>
      <c r="E36" s="6"/>
      <c r="F36" s="6"/>
      <c r="G36" s="6"/>
      <c r="H36" s="6"/>
      <c r="I36" s="6"/>
      <c r="J36" s="163"/>
      <c r="K36" s="160"/>
      <c r="L36" s="160"/>
      <c r="M36" s="6"/>
      <c r="N36" s="164"/>
      <c r="O36" s="1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"/>
      <c r="B37" s="165" t="s">
        <v>645</v>
      </c>
      <c r="C37" s="165"/>
      <c r="D37" s="165"/>
      <c r="E37" s="165"/>
      <c r="F37" s="166"/>
      <c r="G37" s="6"/>
      <c r="H37" s="6"/>
      <c r="I37" s="167"/>
      <c r="J37" s="168"/>
      <c r="K37" s="169"/>
      <c r="L37" s="168"/>
      <c r="M37" s="6"/>
      <c r="N37" s="1"/>
      <c r="O37" s="1"/>
      <c r="P37" s="1"/>
      <c r="R37" s="61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101" t="s">
        <v>16</v>
      </c>
      <c r="B38" s="170" t="s">
        <v>590</v>
      </c>
      <c r="C38" s="104"/>
      <c r="D38" s="103" t="s">
        <v>605</v>
      </c>
      <c r="E38" s="102" t="s">
        <v>606</v>
      </c>
      <c r="F38" s="102" t="s">
        <v>607</v>
      </c>
      <c r="G38" s="102" t="s">
        <v>646</v>
      </c>
      <c r="H38" s="102" t="s">
        <v>609</v>
      </c>
      <c r="I38" s="102" t="s">
        <v>610</v>
      </c>
      <c r="J38" s="102" t="s">
        <v>611</v>
      </c>
      <c r="K38" s="170" t="s">
        <v>647</v>
      </c>
      <c r="L38" s="171" t="s">
        <v>613</v>
      </c>
      <c r="M38" s="104" t="s">
        <v>614</v>
      </c>
      <c r="N38" s="102" t="s">
        <v>615</v>
      </c>
      <c r="O38" s="103" t="s">
        <v>616</v>
      </c>
      <c r="P38" s="1"/>
      <c r="Q38" s="1"/>
      <c r="R38" s="61"/>
      <c r="S38" s="61"/>
      <c r="T38" s="61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5" customHeight="1">
      <c r="A39" s="359">
        <v>1</v>
      </c>
      <c r="B39" s="360">
        <v>44371</v>
      </c>
      <c r="C39" s="361"/>
      <c r="D39" s="362" t="s">
        <v>51</v>
      </c>
      <c r="E39" s="363" t="s">
        <v>621</v>
      </c>
      <c r="F39" s="363">
        <v>743</v>
      </c>
      <c r="G39" s="363">
        <v>718</v>
      </c>
      <c r="H39" s="363">
        <v>737</v>
      </c>
      <c r="I39" s="363" t="s">
        <v>648</v>
      </c>
      <c r="J39" s="364" t="s">
        <v>652</v>
      </c>
      <c r="K39" s="365">
        <f t="shared" ref="K39" si="9">H39-F39</f>
        <v>-6</v>
      </c>
      <c r="L39" s="366">
        <f t="shared" ref="L39" si="10">(F39*-0.7)/100</f>
        <v>-5.2010000000000005</v>
      </c>
      <c r="M39" s="367">
        <f t="shared" ref="M39" si="11">(K39+L39)/F39</f>
        <v>-1.5075370121130553E-2</v>
      </c>
      <c r="N39" s="364" t="s">
        <v>653</v>
      </c>
      <c r="O39" s="368">
        <v>44392</v>
      </c>
      <c r="P39" s="1"/>
      <c r="Q39" s="1"/>
      <c r="R39" s="6" t="s">
        <v>620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77">
        <v>2</v>
      </c>
      <c r="B40" s="107">
        <v>44372</v>
      </c>
      <c r="C40" s="178"/>
      <c r="D40" s="179" t="s">
        <v>143</v>
      </c>
      <c r="E40" s="106" t="s">
        <v>621</v>
      </c>
      <c r="F40" s="106">
        <v>1725</v>
      </c>
      <c r="G40" s="106">
        <v>1665</v>
      </c>
      <c r="H40" s="106">
        <v>1764</v>
      </c>
      <c r="I40" s="106" t="s">
        <v>649</v>
      </c>
      <c r="J40" s="112" t="s">
        <v>650</v>
      </c>
      <c r="K40" s="112">
        <f t="shared" ref="K40:K42" si="12">H40-F40</f>
        <v>39</v>
      </c>
      <c r="L40" s="114">
        <f t="shared" ref="L40:L41" si="13">(F40*-0.7)/100</f>
        <v>-12.074999999999999</v>
      </c>
      <c r="M40" s="115">
        <f t="shared" ref="M40:M42" si="14">(K40+L40)/F40</f>
        <v>1.5608695652173913E-2</v>
      </c>
      <c r="N40" s="112" t="s">
        <v>619</v>
      </c>
      <c r="O40" s="116">
        <v>44384</v>
      </c>
      <c r="P40" s="1"/>
      <c r="Q40" s="1"/>
      <c r="R40" s="6" t="s">
        <v>620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77">
        <v>3</v>
      </c>
      <c r="B41" s="107">
        <v>44375</v>
      </c>
      <c r="C41" s="178"/>
      <c r="D41" s="179" t="s">
        <v>157</v>
      </c>
      <c r="E41" s="106" t="s">
        <v>621</v>
      </c>
      <c r="F41" s="106">
        <v>2825</v>
      </c>
      <c r="G41" s="106">
        <v>2735</v>
      </c>
      <c r="H41" s="106">
        <v>2902.5</v>
      </c>
      <c r="I41" s="106">
        <v>3000</v>
      </c>
      <c r="J41" s="112" t="s">
        <v>651</v>
      </c>
      <c r="K41" s="112">
        <f t="shared" si="12"/>
        <v>77.5</v>
      </c>
      <c r="L41" s="114">
        <f t="shared" si="13"/>
        <v>-19.774999999999999</v>
      </c>
      <c r="M41" s="115">
        <f t="shared" si="14"/>
        <v>2.0433628318584071E-2</v>
      </c>
      <c r="N41" s="112" t="s">
        <v>619</v>
      </c>
      <c r="O41" s="116">
        <v>44382</v>
      </c>
      <c r="P41" s="1"/>
      <c r="Q41" s="1"/>
      <c r="R41" s="6" t="s">
        <v>632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0">
        <v>4</v>
      </c>
      <c r="B42" s="181">
        <v>44377</v>
      </c>
      <c r="C42" s="182"/>
      <c r="D42" s="183" t="s">
        <v>469</v>
      </c>
      <c r="E42" s="184" t="s">
        <v>621</v>
      </c>
      <c r="F42" s="184">
        <v>205</v>
      </c>
      <c r="G42" s="184">
        <v>199</v>
      </c>
      <c r="H42" s="184">
        <v>199</v>
      </c>
      <c r="I42" s="184">
        <v>215</v>
      </c>
      <c r="J42" s="185" t="s">
        <v>652</v>
      </c>
      <c r="K42" s="185">
        <f t="shared" si="12"/>
        <v>-6</v>
      </c>
      <c r="L42" s="186">
        <f>(F42*-0.07)/100</f>
        <v>-0.14350000000000002</v>
      </c>
      <c r="M42" s="187">
        <f t="shared" si="14"/>
        <v>-2.996829268292683E-2</v>
      </c>
      <c r="N42" s="185" t="s">
        <v>653</v>
      </c>
      <c r="O42" s="188">
        <v>44389</v>
      </c>
      <c r="P42" s="1"/>
      <c r="Q42" s="1"/>
      <c r="R42" s="6" t="s">
        <v>620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404">
        <v>5</v>
      </c>
      <c r="B43" s="405">
        <v>44377</v>
      </c>
      <c r="C43" s="406"/>
      <c r="D43" s="407" t="s">
        <v>70</v>
      </c>
      <c r="E43" s="408" t="s">
        <v>621</v>
      </c>
      <c r="F43" s="408">
        <v>1598</v>
      </c>
      <c r="G43" s="408">
        <v>1545</v>
      </c>
      <c r="H43" s="408">
        <v>1605</v>
      </c>
      <c r="I43" s="408">
        <v>1700</v>
      </c>
      <c r="J43" s="409" t="s">
        <v>663</v>
      </c>
      <c r="K43" s="409">
        <f t="shared" ref="K43" si="15">H43-F43</f>
        <v>7</v>
      </c>
      <c r="L43" s="410">
        <f t="shared" ref="L43" si="16">(F43*-0.7)/100</f>
        <v>-11.186</v>
      </c>
      <c r="M43" s="411">
        <f t="shared" ref="M43" si="17">(K43+L43)/F43</f>
        <v>-2.6195244055068835E-3</v>
      </c>
      <c r="N43" s="409" t="s">
        <v>857</v>
      </c>
      <c r="O43" s="412">
        <v>44400</v>
      </c>
      <c r="P43" s="1"/>
      <c r="Q43" s="1"/>
      <c r="R43" s="6" t="s">
        <v>632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77">
        <v>6</v>
      </c>
      <c r="B44" s="107">
        <v>44377</v>
      </c>
      <c r="C44" s="178"/>
      <c r="D44" s="179" t="s">
        <v>366</v>
      </c>
      <c r="E44" s="106" t="s">
        <v>621</v>
      </c>
      <c r="F44" s="106">
        <v>712.5</v>
      </c>
      <c r="G44" s="106">
        <v>695</v>
      </c>
      <c r="H44" s="106">
        <v>733.5</v>
      </c>
      <c r="I44" s="106">
        <v>760</v>
      </c>
      <c r="J44" s="112" t="s">
        <v>654</v>
      </c>
      <c r="K44" s="112">
        <f t="shared" ref="K44:K56" si="18">H44-F44</f>
        <v>21</v>
      </c>
      <c r="L44" s="114">
        <f t="shared" ref="L44:L46" si="19">(F44*-0.7)/100</f>
        <v>-4.9874999999999998</v>
      </c>
      <c r="M44" s="115">
        <f t="shared" ref="M44:M56" si="20">(K44+L44)/F44</f>
        <v>2.2473684210526316E-2</v>
      </c>
      <c r="N44" s="112" t="s">
        <v>619</v>
      </c>
      <c r="O44" s="116">
        <v>44378</v>
      </c>
      <c r="P44" s="1"/>
      <c r="Q44" s="1"/>
      <c r="R44" s="6" t="s">
        <v>632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77">
        <v>7</v>
      </c>
      <c r="B45" s="107">
        <v>44378</v>
      </c>
      <c r="C45" s="178"/>
      <c r="D45" s="179" t="s">
        <v>400</v>
      </c>
      <c r="E45" s="106" t="s">
        <v>621</v>
      </c>
      <c r="F45" s="106">
        <v>54.75</v>
      </c>
      <c r="G45" s="106">
        <v>53</v>
      </c>
      <c r="H45" s="106">
        <v>56.4</v>
      </c>
      <c r="I45" s="106" t="s">
        <v>655</v>
      </c>
      <c r="J45" s="112" t="s">
        <v>656</v>
      </c>
      <c r="K45" s="112">
        <f t="shared" si="18"/>
        <v>1.6499999999999986</v>
      </c>
      <c r="L45" s="114">
        <f t="shared" si="19"/>
        <v>-0.38324999999999998</v>
      </c>
      <c r="M45" s="115">
        <f t="shared" si="20"/>
        <v>2.3136986301369841E-2</v>
      </c>
      <c r="N45" s="112" t="s">
        <v>619</v>
      </c>
      <c r="O45" s="116">
        <v>44379</v>
      </c>
      <c r="P45" s="1"/>
      <c r="Q45" s="1"/>
      <c r="R45" s="6" t="s">
        <v>620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77">
        <v>8</v>
      </c>
      <c r="B46" s="107">
        <v>44378</v>
      </c>
      <c r="C46" s="178"/>
      <c r="D46" s="179" t="s">
        <v>354</v>
      </c>
      <c r="E46" s="106" t="s">
        <v>621</v>
      </c>
      <c r="F46" s="106">
        <v>182.5</v>
      </c>
      <c r="G46" s="106">
        <v>177</v>
      </c>
      <c r="H46" s="106">
        <v>188</v>
      </c>
      <c r="I46" s="106">
        <v>193</v>
      </c>
      <c r="J46" s="112" t="s">
        <v>657</v>
      </c>
      <c r="K46" s="112">
        <f t="shared" si="18"/>
        <v>5.5</v>
      </c>
      <c r="L46" s="114">
        <f t="shared" si="19"/>
        <v>-1.2774999999999999</v>
      </c>
      <c r="M46" s="115">
        <f t="shared" si="20"/>
        <v>2.3136986301369865E-2</v>
      </c>
      <c r="N46" s="112" t="s">
        <v>619</v>
      </c>
      <c r="O46" s="116">
        <v>44379</v>
      </c>
      <c r="P46" s="1"/>
      <c r="Q46" s="1"/>
      <c r="R46" s="6" t="s">
        <v>632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77">
        <v>9</v>
      </c>
      <c r="B47" s="190">
        <v>44379</v>
      </c>
      <c r="C47" s="178"/>
      <c r="D47" s="179" t="s">
        <v>385</v>
      </c>
      <c r="E47" s="106" t="s">
        <v>621</v>
      </c>
      <c r="F47" s="106">
        <v>159.5</v>
      </c>
      <c r="G47" s="106">
        <v>154</v>
      </c>
      <c r="H47" s="106">
        <v>164.25</v>
      </c>
      <c r="I47" s="106" t="s">
        <v>658</v>
      </c>
      <c r="J47" s="112" t="s">
        <v>659</v>
      </c>
      <c r="K47" s="112">
        <f t="shared" si="18"/>
        <v>4.75</v>
      </c>
      <c r="L47" s="114">
        <f>(F47*-0.07)/100</f>
        <v>-0.11165000000000001</v>
      </c>
      <c r="M47" s="115">
        <f t="shared" si="20"/>
        <v>2.9080564263322884E-2</v>
      </c>
      <c r="N47" s="112" t="s">
        <v>619</v>
      </c>
      <c r="O47" s="191">
        <v>44379</v>
      </c>
      <c r="P47" s="1"/>
      <c r="Q47" s="1"/>
      <c r="R47" s="6" t="s">
        <v>620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77">
        <v>10</v>
      </c>
      <c r="B48" s="190">
        <v>44379</v>
      </c>
      <c r="C48" s="178"/>
      <c r="D48" s="179" t="s">
        <v>660</v>
      </c>
      <c r="E48" s="106" t="s">
        <v>621</v>
      </c>
      <c r="F48" s="106">
        <v>1003</v>
      </c>
      <c r="G48" s="106">
        <v>970</v>
      </c>
      <c r="H48" s="106">
        <v>1032.5</v>
      </c>
      <c r="I48" s="106">
        <v>1060</v>
      </c>
      <c r="J48" s="112" t="s">
        <v>661</v>
      </c>
      <c r="K48" s="112">
        <f t="shared" si="18"/>
        <v>29.5</v>
      </c>
      <c r="L48" s="114">
        <f>(F48*-0.7)/100</f>
        <v>-7.020999999999999</v>
      </c>
      <c r="M48" s="115">
        <f t="shared" si="20"/>
        <v>2.2411764705882353E-2</v>
      </c>
      <c r="N48" s="112" t="s">
        <v>619</v>
      </c>
      <c r="O48" s="116">
        <v>44382</v>
      </c>
      <c r="P48" s="1"/>
      <c r="Q48" s="1"/>
      <c r="R48" s="6" t="s">
        <v>632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77">
        <v>11</v>
      </c>
      <c r="B49" s="107">
        <v>44382</v>
      </c>
      <c r="C49" s="178"/>
      <c r="D49" s="179" t="s">
        <v>529</v>
      </c>
      <c r="E49" s="106" t="s">
        <v>621</v>
      </c>
      <c r="F49" s="106">
        <v>280.5</v>
      </c>
      <c r="G49" s="106">
        <v>273</v>
      </c>
      <c r="H49" s="106">
        <v>287.5</v>
      </c>
      <c r="I49" s="106" t="s">
        <v>662</v>
      </c>
      <c r="J49" s="112" t="s">
        <v>663</v>
      </c>
      <c r="K49" s="112">
        <f t="shared" si="18"/>
        <v>7</v>
      </c>
      <c r="L49" s="114">
        <f t="shared" ref="L49:L53" si="21">(F49*-0.07)/100</f>
        <v>-0.19635000000000002</v>
      </c>
      <c r="M49" s="115">
        <f t="shared" si="20"/>
        <v>2.4255436720142604E-2</v>
      </c>
      <c r="N49" s="112" t="s">
        <v>619</v>
      </c>
      <c r="O49" s="191">
        <v>44382</v>
      </c>
      <c r="P49" s="1"/>
      <c r="Q49" s="1"/>
      <c r="R49" s="6" t="s">
        <v>620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0">
        <v>12</v>
      </c>
      <c r="B50" s="181">
        <v>44383</v>
      </c>
      <c r="C50" s="182"/>
      <c r="D50" s="183" t="s">
        <v>664</v>
      </c>
      <c r="E50" s="184" t="s">
        <v>621</v>
      </c>
      <c r="F50" s="184">
        <v>473.5</v>
      </c>
      <c r="G50" s="184">
        <v>458</v>
      </c>
      <c r="H50" s="184">
        <v>458</v>
      </c>
      <c r="I50" s="184">
        <v>500</v>
      </c>
      <c r="J50" s="185" t="s">
        <v>665</v>
      </c>
      <c r="K50" s="185">
        <f t="shared" si="18"/>
        <v>-15.5</v>
      </c>
      <c r="L50" s="186">
        <f t="shared" si="21"/>
        <v>-0.33145000000000002</v>
      </c>
      <c r="M50" s="187">
        <f t="shared" si="20"/>
        <v>-3.3434952481520591E-2</v>
      </c>
      <c r="N50" s="185" t="s">
        <v>653</v>
      </c>
      <c r="O50" s="192">
        <v>44383</v>
      </c>
      <c r="P50" s="1"/>
      <c r="Q50" s="1"/>
      <c r="R50" s="6" t="s">
        <v>632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0">
        <v>13</v>
      </c>
      <c r="B51" s="181">
        <v>44383</v>
      </c>
      <c r="C51" s="182"/>
      <c r="D51" s="183" t="s">
        <v>529</v>
      </c>
      <c r="E51" s="184" t="s">
        <v>621</v>
      </c>
      <c r="F51" s="184">
        <v>281</v>
      </c>
      <c r="G51" s="184">
        <v>273</v>
      </c>
      <c r="H51" s="184">
        <v>273</v>
      </c>
      <c r="I51" s="184" t="s">
        <v>662</v>
      </c>
      <c r="J51" s="185" t="s">
        <v>666</v>
      </c>
      <c r="K51" s="185">
        <f t="shared" si="18"/>
        <v>-8</v>
      </c>
      <c r="L51" s="186">
        <f t="shared" si="21"/>
        <v>-0.19670000000000001</v>
      </c>
      <c r="M51" s="187">
        <f t="shared" si="20"/>
        <v>-2.9169750889679717E-2</v>
      </c>
      <c r="N51" s="185" t="s">
        <v>653</v>
      </c>
      <c r="O51" s="192">
        <v>44383</v>
      </c>
      <c r="P51" s="1"/>
      <c r="Q51" s="1"/>
      <c r="R51" s="6" t="s">
        <v>620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77">
        <v>14</v>
      </c>
      <c r="B52" s="107">
        <v>44383</v>
      </c>
      <c r="C52" s="178"/>
      <c r="D52" s="179" t="s">
        <v>164</v>
      </c>
      <c r="E52" s="106" t="s">
        <v>621</v>
      </c>
      <c r="F52" s="106">
        <v>1545</v>
      </c>
      <c r="G52" s="106">
        <v>1514</v>
      </c>
      <c r="H52" s="106">
        <v>1576</v>
      </c>
      <c r="I52" s="106" t="s">
        <v>667</v>
      </c>
      <c r="J52" s="112" t="s">
        <v>668</v>
      </c>
      <c r="K52" s="112">
        <f t="shared" si="18"/>
        <v>31</v>
      </c>
      <c r="L52" s="114">
        <f t="shared" si="21"/>
        <v>-1.0815000000000001</v>
      </c>
      <c r="M52" s="115">
        <f t="shared" si="20"/>
        <v>1.9364724919093853E-2</v>
      </c>
      <c r="N52" s="112" t="s">
        <v>619</v>
      </c>
      <c r="O52" s="191">
        <v>44383</v>
      </c>
      <c r="P52" s="1"/>
      <c r="Q52" s="1"/>
      <c r="R52" s="6" t="s">
        <v>620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77">
        <v>15</v>
      </c>
      <c r="B53" s="107">
        <v>44384</v>
      </c>
      <c r="C53" s="178"/>
      <c r="D53" s="179" t="s">
        <v>164</v>
      </c>
      <c r="E53" s="106" t="s">
        <v>621</v>
      </c>
      <c r="F53" s="106">
        <v>1532</v>
      </c>
      <c r="G53" s="106">
        <v>1490</v>
      </c>
      <c r="H53" s="106">
        <v>1562</v>
      </c>
      <c r="I53" s="106" t="s">
        <v>669</v>
      </c>
      <c r="J53" s="112" t="s">
        <v>670</v>
      </c>
      <c r="K53" s="112">
        <f t="shared" si="18"/>
        <v>30</v>
      </c>
      <c r="L53" s="114">
        <f t="shared" si="21"/>
        <v>-1.0724</v>
      </c>
      <c r="M53" s="115">
        <f t="shared" si="20"/>
        <v>1.8882245430809397E-2</v>
      </c>
      <c r="N53" s="112" t="s">
        <v>619</v>
      </c>
      <c r="O53" s="191">
        <v>44384</v>
      </c>
      <c r="P53" s="1"/>
      <c r="Q53" s="1"/>
      <c r="R53" s="6" t="s">
        <v>620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77">
        <v>16</v>
      </c>
      <c r="B54" s="107">
        <v>44384</v>
      </c>
      <c r="C54" s="178"/>
      <c r="D54" s="179" t="s">
        <v>437</v>
      </c>
      <c r="E54" s="106" t="s">
        <v>621</v>
      </c>
      <c r="F54" s="106">
        <v>1003.5</v>
      </c>
      <c r="G54" s="106">
        <v>970</v>
      </c>
      <c r="H54" s="106">
        <v>1034.5</v>
      </c>
      <c r="I54" s="106">
        <v>1060</v>
      </c>
      <c r="J54" s="112" t="s">
        <v>668</v>
      </c>
      <c r="K54" s="112">
        <f t="shared" si="18"/>
        <v>31</v>
      </c>
      <c r="L54" s="114">
        <f>(F54*-0.7)/100</f>
        <v>-7.0244999999999997</v>
      </c>
      <c r="M54" s="115">
        <f t="shared" si="20"/>
        <v>2.3891878425510712E-2</v>
      </c>
      <c r="N54" s="112" t="s">
        <v>619</v>
      </c>
      <c r="O54" s="116">
        <v>44385</v>
      </c>
      <c r="P54" s="1"/>
      <c r="Q54" s="1"/>
      <c r="R54" s="6" t="s">
        <v>632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77">
        <v>17</v>
      </c>
      <c r="B55" s="107">
        <v>44389</v>
      </c>
      <c r="C55" s="178"/>
      <c r="D55" s="179" t="s">
        <v>671</v>
      </c>
      <c r="E55" s="106" t="s">
        <v>621</v>
      </c>
      <c r="F55" s="106">
        <v>460</v>
      </c>
      <c r="G55" s="106">
        <v>448</v>
      </c>
      <c r="H55" s="106">
        <v>467.5</v>
      </c>
      <c r="I55" s="106">
        <v>485</v>
      </c>
      <c r="J55" s="112" t="s">
        <v>672</v>
      </c>
      <c r="K55" s="112">
        <f t="shared" si="18"/>
        <v>7.5</v>
      </c>
      <c r="L55" s="114">
        <f t="shared" ref="L55:L56" si="22">(F55*-0.07)/100</f>
        <v>-0.32200000000000001</v>
      </c>
      <c r="M55" s="115">
        <f t="shared" si="20"/>
        <v>1.5604347826086957E-2</v>
      </c>
      <c r="N55" s="112" t="s">
        <v>619</v>
      </c>
      <c r="O55" s="191">
        <v>44389</v>
      </c>
      <c r="P55" s="1"/>
      <c r="Q55" s="1"/>
      <c r="R55" s="6" t="s">
        <v>620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77">
        <v>18</v>
      </c>
      <c r="B56" s="107">
        <v>44389</v>
      </c>
      <c r="C56" s="178"/>
      <c r="D56" s="179" t="s">
        <v>673</v>
      </c>
      <c r="E56" s="106" t="s">
        <v>621</v>
      </c>
      <c r="F56" s="106">
        <v>850.5</v>
      </c>
      <c r="G56" s="106">
        <v>829</v>
      </c>
      <c r="H56" s="106">
        <v>869</v>
      </c>
      <c r="I56" s="106" t="s">
        <v>674</v>
      </c>
      <c r="J56" s="112" t="s">
        <v>675</v>
      </c>
      <c r="K56" s="112">
        <f t="shared" si="18"/>
        <v>18.5</v>
      </c>
      <c r="L56" s="114">
        <f t="shared" si="22"/>
        <v>-0.59535000000000005</v>
      </c>
      <c r="M56" s="115">
        <f t="shared" si="20"/>
        <v>2.1051910640799532E-2</v>
      </c>
      <c r="N56" s="112" t="s">
        <v>619</v>
      </c>
      <c r="O56" s="191">
        <v>44389</v>
      </c>
      <c r="P56" s="1"/>
      <c r="Q56" s="1"/>
      <c r="R56" s="6" t="s">
        <v>620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77">
        <v>19</v>
      </c>
      <c r="B57" s="107">
        <v>44390</v>
      </c>
      <c r="C57" s="178"/>
      <c r="D57" s="179" t="s">
        <v>671</v>
      </c>
      <c r="E57" s="106" t="s">
        <v>621</v>
      </c>
      <c r="F57" s="106">
        <v>461.5</v>
      </c>
      <c r="G57" s="106">
        <v>449</v>
      </c>
      <c r="H57" s="106">
        <v>474.5</v>
      </c>
      <c r="I57" s="106">
        <v>485</v>
      </c>
      <c r="J57" s="112" t="s">
        <v>710</v>
      </c>
      <c r="K57" s="112">
        <f t="shared" ref="K57" si="23">H57-F57</f>
        <v>13</v>
      </c>
      <c r="L57" s="114">
        <f>(F57*-0.7)/100</f>
        <v>-3.2304999999999997</v>
      </c>
      <c r="M57" s="115">
        <f t="shared" ref="M57" si="24">(K57+L57)/F57</f>
        <v>2.1169014084507044E-2</v>
      </c>
      <c r="N57" s="112" t="s">
        <v>619</v>
      </c>
      <c r="O57" s="116">
        <v>44392</v>
      </c>
      <c r="P57" s="1"/>
      <c r="Q57" s="1"/>
      <c r="R57" s="6" t="s">
        <v>620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177">
        <v>20</v>
      </c>
      <c r="B58" s="107">
        <v>44390</v>
      </c>
      <c r="C58" s="178"/>
      <c r="D58" s="179" t="s">
        <v>329</v>
      </c>
      <c r="E58" s="106" t="s">
        <v>621</v>
      </c>
      <c r="F58" s="106">
        <v>853.5</v>
      </c>
      <c r="G58" s="106">
        <v>829</v>
      </c>
      <c r="H58" s="106">
        <v>868</v>
      </c>
      <c r="I58" s="106" t="s">
        <v>674</v>
      </c>
      <c r="J58" s="112" t="s">
        <v>676</v>
      </c>
      <c r="K58" s="112">
        <f>H58-F58</f>
        <v>14.5</v>
      </c>
      <c r="L58" s="114">
        <f>(F58*-0.07)/100</f>
        <v>-0.59745000000000004</v>
      </c>
      <c r="M58" s="115">
        <f>(K58+L58)/F58</f>
        <v>1.6288869361452841E-2</v>
      </c>
      <c r="N58" s="112" t="s">
        <v>619</v>
      </c>
      <c r="O58" s="191">
        <v>44390</v>
      </c>
      <c r="P58" s="1"/>
      <c r="Q58" s="1"/>
      <c r="R58" s="6" t="s">
        <v>620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77">
        <v>21</v>
      </c>
      <c r="B59" s="107">
        <v>44391</v>
      </c>
      <c r="C59" s="178"/>
      <c r="D59" s="179" t="s">
        <v>584</v>
      </c>
      <c r="E59" s="106" t="s">
        <v>621</v>
      </c>
      <c r="F59" s="106">
        <v>342</v>
      </c>
      <c r="G59" s="106">
        <v>330</v>
      </c>
      <c r="H59" s="106">
        <v>355</v>
      </c>
      <c r="I59" s="106">
        <v>365</v>
      </c>
      <c r="J59" s="112" t="s">
        <v>710</v>
      </c>
      <c r="K59" s="112">
        <f t="shared" ref="K59:K61" si="25">H59-F59</f>
        <v>13</v>
      </c>
      <c r="L59" s="114">
        <f>(F59*-0.7)/100</f>
        <v>-2.3939999999999997</v>
      </c>
      <c r="M59" s="115">
        <f t="shared" ref="M59:M61" si="26">(K59+L59)/F59</f>
        <v>3.1011695906432747E-2</v>
      </c>
      <c r="N59" s="112" t="s">
        <v>619</v>
      </c>
      <c r="O59" s="116">
        <v>44392</v>
      </c>
      <c r="P59" s="1"/>
      <c r="Q59" s="1"/>
      <c r="R59" s="6" t="s">
        <v>632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359">
        <v>22</v>
      </c>
      <c r="B60" s="380">
        <v>44392</v>
      </c>
      <c r="C60" s="361"/>
      <c r="D60" s="362" t="s">
        <v>42</v>
      </c>
      <c r="E60" s="363" t="s">
        <v>621</v>
      </c>
      <c r="F60" s="363">
        <v>225.5</v>
      </c>
      <c r="G60" s="363">
        <v>219</v>
      </c>
      <c r="H60" s="363">
        <v>219</v>
      </c>
      <c r="I60" s="363" t="s">
        <v>978</v>
      </c>
      <c r="J60" s="364" t="s">
        <v>999</v>
      </c>
      <c r="K60" s="365">
        <f t="shared" si="25"/>
        <v>-6.5</v>
      </c>
      <c r="L60" s="366">
        <f t="shared" ref="L60:L61" si="27">(F60*-0.7)/100</f>
        <v>-1.5785</v>
      </c>
      <c r="M60" s="367">
        <f t="shared" si="26"/>
        <v>-3.5824833702882482E-2</v>
      </c>
      <c r="N60" s="185" t="s">
        <v>653</v>
      </c>
      <c r="O60" s="188">
        <v>44396</v>
      </c>
      <c r="P60" s="1"/>
      <c r="Q60" s="1"/>
      <c r="R60" s="6" t="s">
        <v>620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77">
        <v>23</v>
      </c>
      <c r="B61" s="107">
        <v>44392</v>
      </c>
      <c r="C61" s="178"/>
      <c r="D61" s="179" t="s">
        <v>979</v>
      </c>
      <c r="E61" s="106" t="s">
        <v>621</v>
      </c>
      <c r="F61" s="106">
        <v>2095</v>
      </c>
      <c r="G61" s="106">
        <v>2045</v>
      </c>
      <c r="H61" s="106">
        <v>2135</v>
      </c>
      <c r="I61" s="106">
        <v>2190</v>
      </c>
      <c r="J61" s="112" t="s">
        <v>779</v>
      </c>
      <c r="K61" s="112">
        <f t="shared" si="25"/>
        <v>40</v>
      </c>
      <c r="L61" s="114">
        <f t="shared" si="27"/>
        <v>-14.664999999999999</v>
      </c>
      <c r="M61" s="115">
        <f t="shared" si="26"/>
        <v>1.2093078758949881E-2</v>
      </c>
      <c r="N61" s="112" t="s">
        <v>619</v>
      </c>
      <c r="O61" s="116">
        <v>44396</v>
      </c>
      <c r="P61" s="1"/>
      <c r="Q61" s="1"/>
      <c r="R61" s="6" t="s">
        <v>632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177">
        <v>24</v>
      </c>
      <c r="B62" s="107">
        <v>44392</v>
      </c>
      <c r="C62" s="178"/>
      <c r="D62" s="179" t="s">
        <v>278</v>
      </c>
      <c r="E62" s="106" t="s">
        <v>621</v>
      </c>
      <c r="F62" s="106">
        <v>580</v>
      </c>
      <c r="G62" s="106">
        <v>564</v>
      </c>
      <c r="H62" s="106">
        <v>596</v>
      </c>
      <c r="I62" s="106" t="s">
        <v>980</v>
      </c>
      <c r="J62" s="112" t="s">
        <v>972</v>
      </c>
      <c r="K62" s="112">
        <f>H62-F62</f>
        <v>16</v>
      </c>
      <c r="L62" s="114">
        <f>(F62*-0.07)/100</f>
        <v>-0.40600000000000003</v>
      </c>
      <c r="M62" s="115">
        <f>(K62+L62)/F62</f>
        <v>2.6886206896551725E-2</v>
      </c>
      <c r="N62" s="112" t="s">
        <v>619</v>
      </c>
      <c r="O62" s="191">
        <v>44392</v>
      </c>
      <c r="P62" s="1"/>
      <c r="Q62" s="1"/>
      <c r="R62" s="6" t="s">
        <v>620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359">
        <v>25</v>
      </c>
      <c r="B63" s="380">
        <v>44392</v>
      </c>
      <c r="C63" s="361"/>
      <c r="D63" s="362" t="s">
        <v>269</v>
      </c>
      <c r="E63" s="363" t="s">
        <v>621</v>
      </c>
      <c r="F63" s="363">
        <v>667.5</v>
      </c>
      <c r="G63" s="363">
        <v>649</v>
      </c>
      <c r="H63" s="363">
        <v>649</v>
      </c>
      <c r="I63" s="363" t="s">
        <v>981</v>
      </c>
      <c r="J63" s="364" t="s">
        <v>1029</v>
      </c>
      <c r="K63" s="365">
        <f t="shared" ref="K63" si="28">H63-F63</f>
        <v>-18.5</v>
      </c>
      <c r="L63" s="366">
        <f t="shared" ref="L63" si="29">(F63*-0.7)/100</f>
        <v>-4.6724999999999994</v>
      </c>
      <c r="M63" s="367">
        <f t="shared" ref="M63" si="30">(K63+L63)/F63</f>
        <v>-3.4715355805243445E-2</v>
      </c>
      <c r="N63" s="185" t="s">
        <v>653</v>
      </c>
      <c r="O63" s="188">
        <v>44400</v>
      </c>
      <c r="P63" s="1"/>
      <c r="Q63" s="1"/>
      <c r="R63" s="6" t="s">
        <v>632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377">
        <v>26</v>
      </c>
      <c r="B64" s="369">
        <v>44393</v>
      </c>
      <c r="C64" s="370"/>
      <c r="D64" s="378" t="s">
        <v>329</v>
      </c>
      <c r="E64" s="356" t="s">
        <v>621</v>
      </c>
      <c r="F64" s="356">
        <v>850.5</v>
      </c>
      <c r="G64" s="356">
        <v>825</v>
      </c>
      <c r="H64" s="356">
        <v>864.5</v>
      </c>
      <c r="I64" s="356">
        <v>895</v>
      </c>
      <c r="J64" s="112" t="s">
        <v>709</v>
      </c>
      <c r="K64" s="112">
        <f>H64-F64</f>
        <v>14</v>
      </c>
      <c r="L64" s="114">
        <f>(F64*-0.07)/100</f>
        <v>-0.59535000000000005</v>
      </c>
      <c r="M64" s="115">
        <f>(K64+L64)/F64</f>
        <v>1.5760905349794237E-2</v>
      </c>
      <c r="N64" s="112" t="s">
        <v>619</v>
      </c>
      <c r="O64" s="191">
        <v>44393</v>
      </c>
      <c r="P64" s="1"/>
      <c r="Q64" s="1"/>
      <c r="R64" s="6" t="s">
        <v>620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359">
        <v>27</v>
      </c>
      <c r="B65" s="380">
        <v>44393</v>
      </c>
      <c r="C65" s="361"/>
      <c r="D65" s="362" t="s">
        <v>998</v>
      </c>
      <c r="E65" s="363" t="s">
        <v>621</v>
      </c>
      <c r="F65" s="363">
        <v>310</v>
      </c>
      <c r="G65" s="363">
        <v>300</v>
      </c>
      <c r="H65" s="363">
        <v>300</v>
      </c>
      <c r="I65" s="363">
        <v>330</v>
      </c>
      <c r="J65" s="364" t="s">
        <v>1000</v>
      </c>
      <c r="K65" s="365">
        <f t="shared" ref="K65" si="31">H65-F65</f>
        <v>-10</v>
      </c>
      <c r="L65" s="366">
        <f t="shared" ref="L65" si="32">(F65*-0.7)/100</f>
        <v>-2.17</v>
      </c>
      <c r="M65" s="367">
        <f t="shared" ref="M65" si="33">(K65+L65)/F65</f>
        <v>-3.9258064516129031E-2</v>
      </c>
      <c r="N65" s="185" t="s">
        <v>653</v>
      </c>
      <c r="O65" s="188">
        <v>44396</v>
      </c>
      <c r="P65" s="1"/>
      <c r="Q65" s="1"/>
      <c r="R65" s="6" t="s">
        <v>632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72">
        <v>28</v>
      </c>
      <c r="B66" s="173">
        <v>44397</v>
      </c>
      <c r="C66" s="174"/>
      <c r="D66" s="175" t="s">
        <v>329</v>
      </c>
      <c r="E66" s="117" t="s">
        <v>621</v>
      </c>
      <c r="F66" s="117" t="s">
        <v>1015</v>
      </c>
      <c r="G66" s="117">
        <v>821</v>
      </c>
      <c r="H66" s="117"/>
      <c r="I66" s="381">
        <v>895</v>
      </c>
      <c r="J66" s="382" t="s">
        <v>626</v>
      </c>
      <c r="K66" s="383"/>
      <c r="L66" s="384"/>
      <c r="M66" s="385"/>
      <c r="N66" s="382"/>
      <c r="O66" s="386"/>
      <c r="P66" s="1"/>
      <c r="Q66" s="1"/>
      <c r="R66" s="6" t="s">
        <v>620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392">
        <v>29</v>
      </c>
      <c r="B67" s="393">
        <v>44397</v>
      </c>
      <c r="C67" s="394"/>
      <c r="D67" s="395" t="s">
        <v>126</v>
      </c>
      <c r="E67" s="396" t="s">
        <v>621</v>
      </c>
      <c r="F67" s="396">
        <v>640.5</v>
      </c>
      <c r="G67" s="396">
        <v>619</v>
      </c>
      <c r="H67" s="396">
        <v>643</v>
      </c>
      <c r="I67" s="396" t="s">
        <v>1016</v>
      </c>
      <c r="J67" s="397" t="s">
        <v>1017</v>
      </c>
      <c r="K67" s="397">
        <f>H67-F67</f>
        <v>2.5</v>
      </c>
      <c r="L67" s="398">
        <f>(F67*-0.07)/100</f>
        <v>-0.44835000000000003</v>
      </c>
      <c r="M67" s="399">
        <f>(K67+L67)/F67</f>
        <v>3.2032006245120998E-3</v>
      </c>
      <c r="N67" s="397" t="s">
        <v>857</v>
      </c>
      <c r="O67" s="400">
        <v>44397</v>
      </c>
      <c r="P67" s="1"/>
      <c r="Q67" s="1"/>
      <c r="R67" s="6" t="s">
        <v>620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414">
        <v>30</v>
      </c>
      <c r="B68" s="415">
        <v>44399</v>
      </c>
      <c r="C68" s="416"/>
      <c r="D68" s="417" t="s">
        <v>146</v>
      </c>
      <c r="E68" s="418" t="s">
        <v>621</v>
      </c>
      <c r="F68" s="418">
        <v>457</v>
      </c>
      <c r="G68" s="418">
        <v>444</v>
      </c>
      <c r="H68" s="418">
        <v>443.5</v>
      </c>
      <c r="I68" s="418">
        <v>485</v>
      </c>
      <c r="J68" s="364" t="s">
        <v>1046</v>
      </c>
      <c r="K68" s="365">
        <f t="shared" ref="K68" si="34">H68-F68</f>
        <v>-13.5</v>
      </c>
      <c r="L68" s="366">
        <f t="shared" ref="L68" si="35">(F68*-0.7)/100</f>
        <v>-3.1989999999999998</v>
      </c>
      <c r="M68" s="367">
        <f t="shared" ref="M68" si="36">(K68+L68)/F68</f>
        <v>-3.6540481400437634E-2</v>
      </c>
      <c r="N68" s="185" t="s">
        <v>653</v>
      </c>
      <c r="O68" s="188">
        <v>44403</v>
      </c>
      <c r="P68" s="1"/>
      <c r="Q68" s="1"/>
      <c r="R68" s="6" t="s">
        <v>620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72">
        <v>31</v>
      </c>
      <c r="B69" s="173">
        <v>44399</v>
      </c>
      <c r="C69" s="174"/>
      <c r="D69" s="175" t="s">
        <v>540</v>
      </c>
      <c r="E69" s="117" t="s">
        <v>621</v>
      </c>
      <c r="F69" s="117" t="s">
        <v>1022</v>
      </c>
      <c r="G69" s="117">
        <v>2040</v>
      </c>
      <c r="H69" s="117"/>
      <c r="I69" s="381" t="s">
        <v>1023</v>
      </c>
      <c r="J69" s="382" t="s">
        <v>626</v>
      </c>
      <c r="K69" s="383"/>
      <c r="L69" s="384"/>
      <c r="M69" s="385"/>
      <c r="N69" s="382"/>
      <c r="O69" s="386"/>
      <c r="P69" s="1"/>
      <c r="Q69" s="1"/>
      <c r="R69" s="6" t="s">
        <v>620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359">
        <v>32</v>
      </c>
      <c r="B70" s="360">
        <v>44403</v>
      </c>
      <c r="C70" s="361"/>
      <c r="D70" s="362" t="s">
        <v>346</v>
      </c>
      <c r="E70" s="363" t="s">
        <v>621</v>
      </c>
      <c r="F70" s="363">
        <v>314.5</v>
      </c>
      <c r="G70" s="363">
        <v>303</v>
      </c>
      <c r="H70" s="363">
        <v>303</v>
      </c>
      <c r="I70" s="363">
        <v>335</v>
      </c>
      <c r="J70" s="364" t="s">
        <v>1077</v>
      </c>
      <c r="K70" s="365">
        <f t="shared" ref="K70:K71" si="37">H70-F70</f>
        <v>-11.5</v>
      </c>
      <c r="L70" s="366">
        <f t="shared" ref="L70:L71" si="38">(F70*-0.7)/100</f>
        <v>-2.2014999999999998</v>
      </c>
      <c r="M70" s="367">
        <f t="shared" ref="M70:M71" si="39">(K70+L70)/F70</f>
        <v>-4.3565977742448331E-2</v>
      </c>
      <c r="N70" s="185" t="s">
        <v>653</v>
      </c>
      <c r="O70" s="188">
        <v>44405</v>
      </c>
      <c r="P70" s="1"/>
      <c r="Q70" s="1"/>
      <c r="R70" s="6" t="s">
        <v>632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359">
        <v>33</v>
      </c>
      <c r="B71" s="360">
        <v>44404</v>
      </c>
      <c r="C71" s="361"/>
      <c r="D71" s="362" t="s">
        <v>62</v>
      </c>
      <c r="E71" s="363" t="s">
        <v>621</v>
      </c>
      <c r="F71" s="363">
        <v>749</v>
      </c>
      <c r="G71" s="363">
        <v>730</v>
      </c>
      <c r="H71" s="363">
        <v>730</v>
      </c>
      <c r="I71" s="363" t="s">
        <v>648</v>
      </c>
      <c r="J71" s="364" t="s">
        <v>1078</v>
      </c>
      <c r="K71" s="365">
        <f t="shared" si="37"/>
        <v>-19</v>
      </c>
      <c r="L71" s="366">
        <f t="shared" si="38"/>
        <v>-5.2429999999999994</v>
      </c>
      <c r="M71" s="367">
        <f t="shared" si="39"/>
        <v>-3.2367156208277702E-2</v>
      </c>
      <c r="N71" s="185" t="s">
        <v>653</v>
      </c>
      <c r="O71" s="188">
        <v>44405</v>
      </c>
      <c r="P71" s="1"/>
      <c r="Q71" s="1"/>
      <c r="R71" s="6" t="s">
        <v>620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>
      <c r="A72" s="172">
        <v>34</v>
      </c>
      <c r="B72" s="118">
        <v>44406</v>
      </c>
      <c r="C72" s="174"/>
      <c r="D72" s="175" t="s">
        <v>317</v>
      </c>
      <c r="E72" s="117" t="s">
        <v>621</v>
      </c>
      <c r="F72" s="117" t="s">
        <v>1127</v>
      </c>
      <c r="G72" s="117">
        <v>1115</v>
      </c>
      <c r="H72" s="117"/>
      <c r="I72" s="117" t="s">
        <v>1128</v>
      </c>
      <c r="J72" s="123" t="s">
        <v>626</v>
      </c>
      <c r="K72" s="123"/>
      <c r="L72" s="124"/>
      <c r="M72" s="125"/>
      <c r="N72" s="123"/>
      <c r="O72" s="126"/>
      <c r="P72" s="1"/>
      <c r="Q72" s="1"/>
      <c r="R72" s="6" t="s">
        <v>632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172"/>
      <c r="B73" s="118"/>
      <c r="C73" s="174"/>
      <c r="D73" s="175"/>
      <c r="E73" s="117"/>
      <c r="F73" s="117"/>
      <c r="G73" s="117"/>
      <c r="H73" s="117"/>
      <c r="I73" s="117"/>
      <c r="J73" s="123"/>
      <c r="K73" s="123"/>
      <c r="L73" s="124"/>
      <c r="M73" s="125"/>
      <c r="N73" s="123"/>
      <c r="O73" s="126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customHeight="1">
      <c r="A75" s="193"/>
      <c r="B75" s="139"/>
      <c r="C75" s="194"/>
      <c r="D75" s="195"/>
      <c r="E75" s="138"/>
      <c r="F75" s="138"/>
      <c r="G75" s="138"/>
      <c r="H75" s="138"/>
      <c r="I75" s="138"/>
      <c r="J75" s="196"/>
      <c r="K75" s="196"/>
      <c r="L75" s="197"/>
      <c r="M75" s="198"/>
      <c r="N75" s="144"/>
      <c r="O75" s="199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44.25" customHeight="1">
      <c r="A76" s="150" t="s">
        <v>640</v>
      </c>
      <c r="B76" s="194"/>
      <c r="C76" s="194"/>
      <c r="D76" s="1"/>
      <c r="E76" s="6"/>
      <c r="F76" s="6"/>
      <c r="G76" s="6"/>
      <c r="H76" s="6" t="s">
        <v>677</v>
      </c>
      <c r="I76" s="6"/>
      <c r="J76" s="6"/>
      <c r="K76" s="146"/>
      <c r="L76" s="198"/>
      <c r="M76" s="146"/>
      <c r="N76" s="147"/>
      <c r="O76" s="146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38" ht="12.75" customHeight="1">
      <c r="A77" s="157" t="s">
        <v>641</v>
      </c>
      <c r="B77" s="150"/>
      <c r="C77" s="150"/>
      <c r="D77" s="150"/>
      <c r="E77" s="44"/>
      <c r="F77" s="158" t="s">
        <v>642</v>
      </c>
      <c r="G77" s="61"/>
      <c r="H77" s="44"/>
      <c r="I77" s="61"/>
      <c r="J77" s="6"/>
      <c r="K77" s="200"/>
      <c r="L77" s="201"/>
      <c r="M77" s="6"/>
      <c r="N77" s="140"/>
      <c r="O77" s="202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4.25" customHeight="1">
      <c r="A78" s="157"/>
      <c r="B78" s="150"/>
      <c r="C78" s="150"/>
      <c r="D78" s="150"/>
      <c r="E78" s="6"/>
      <c r="F78" s="158" t="s">
        <v>644</v>
      </c>
      <c r="G78" s="61"/>
      <c r="H78" s="44"/>
      <c r="I78" s="61"/>
      <c r="J78" s="6"/>
      <c r="K78" s="200"/>
      <c r="L78" s="201"/>
      <c r="M78" s="6"/>
      <c r="N78" s="140"/>
      <c r="O78" s="202"/>
      <c r="P78" s="4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4.25" customHeight="1">
      <c r="A79" s="150"/>
      <c r="B79" s="150"/>
      <c r="C79" s="150"/>
      <c r="D79" s="150"/>
      <c r="E79" s="6"/>
      <c r="F79" s="6"/>
      <c r="G79" s="6"/>
      <c r="H79" s="6"/>
      <c r="I79" s="6"/>
      <c r="J79" s="163"/>
      <c r="K79" s="160"/>
      <c r="L79" s="161"/>
      <c r="M79" s="6"/>
      <c r="N79" s="164"/>
      <c r="O79" s="1"/>
      <c r="P79" s="44"/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2.75" customHeight="1">
      <c r="A80" s="203" t="s">
        <v>678</v>
      </c>
      <c r="B80" s="203"/>
      <c r="C80" s="203"/>
      <c r="D80" s="203"/>
      <c r="E80" s="6"/>
      <c r="F80" s="6"/>
      <c r="G80" s="6"/>
      <c r="H80" s="6"/>
      <c r="I80" s="6"/>
      <c r="J80" s="6"/>
      <c r="K80" s="6"/>
      <c r="L80" s="6"/>
      <c r="M80" s="6"/>
      <c r="N80" s="6"/>
      <c r="O80" s="24"/>
      <c r="Q80" s="44"/>
      <c r="R80" s="6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38.25" customHeight="1">
      <c r="A81" s="102" t="s">
        <v>16</v>
      </c>
      <c r="B81" s="102" t="s">
        <v>590</v>
      </c>
      <c r="C81" s="102"/>
      <c r="D81" s="103" t="s">
        <v>605</v>
      </c>
      <c r="E81" s="102" t="s">
        <v>606</v>
      </c>
      <c r="F81" s="102" t="s">
        <v>607</v>
      </c>
      <c r="G81" s="102" t="s">
        <v>646</v>
      </c>
      <c r="H81" s="102" t="s">
        <v>609</v>
      </c>
      <c r="I81" s="102" t="s">
        <v>610</v>
      </c>
      <c r="J81" s="101" t="s">
        <v>611</v>
      </c>
      <c r="K81" s="204" t="s">
        <v>679</v>
      </c>
      <c r="L81" s="104" t="s">
        <v>613</v>
      </c>
      <c r="M81" s="204" t="s">
        <v>680</v>
      </c>
      <c r="N81" s="102" t="s">
        <v>681</v>
      </c>
      <c r="O81" s="101" t="s">
        <v>615</v>
      </c>
      <c r="P81" s="103" t="s">
        <v>616</v>
      </c>
      <c r="Q81" s="44"/>
      <c r="R81" s="6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</row>
    <row r="82" spans="1:38" ht="13.5" customHeight="1">
      <c r="A82" s="205">
        <v>1</v>
      </c>
      <c r="B82" s="107">
        <v>44376</v>
      </c>
      <c r="C82" s="109"/>
      <c r="D82" s="206" t="s">
        <v>682</v>
      </c>
      <c r="E82" s="106" t="s">
        <v>621</v>
      </c>
      <c r="F82" s="106">
        <v>426.5</v>
      </c>
      <c r="G82" s="106">
        <v>418</v>
      </c>
      <c r="H82" s="106">
        <v>432</v>
      </c>
      <c r="I82" s="112">
        <v>445</v>
      </c>
      <c r="J82" s="112" t="s">
        <v>657</v>
      </c>
      <c r="K82" s="207">
        <f t="shared" ref="K82:K91" si="40">H82-F82</f>
        <v>5.5</v>
      </c>
      <c r="L82" s="208">
        <f t="shared" ref="L82:L91" si="41">(H82*N82)*0.07%</f>
        <v>453.60000000000008</v>
      </c>
      <c r="M82" s="209">
        <f t="shared" ref="M82:M91" si="42">(K82*N82)-L82</f>
        <v>7796.4</v>
      </c>
      <c r="N82" s="112">
        <v>1500</v>
      </c>
      <c r="O82" s="113" t="s">
        <v>619</v>
      </c>
      <c r="P82" s="116">
        <v>44382</v>
      </c>
      <c r="Q82" s="210"/>
      <c r="R82" s="6" t="s">
        <v>620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05">
        <v>2</v>
      </c>
      <c r="B83" s="107">
        <v>44377</v>
      </c>
      <c r="C83" s="109"/>
      <c r="D83" s="206" t="s">
        <v>683</v>
      </c>
      <c r="E83" s="106" t="s">
        <v>621</v>
      </c>
      <c r="F83" s="106">
        <v>1679</v>
      </c>
      <c r="G83" s="106">
        <v>1645</v>
      </c>
      <c r="H83" s="106">
        <v>1702</v>
      </c>
      <c r="I83" s="112">
        <v>1740</v>
      </c>
      <c r="J83" s="112" t="s">
        <v>628</v>
      </c>
      <c r="K83" s="207">
        <f t="shared" si="40"/>
        <v>23</v>
      </c>
      <c r="L83" s="208">
        <f t="shared" si="41"/>
        <v>416.99000000000007</v>
      </c>
      <c r="M83" s="209">
        <f t="shared" si="42"/>
        <v>7633.01</v>
      </c>
      <c r="N83" s="112">
        <v>350</v>
      </c>
      <c r="O83" s="113" t="s">
        <v>619</v>
      </c>
      <c r="P83" s="116">
        <v>44378</v>
      </c>
      <c r="Q83" s="210"/>
      <c r="R83" s="6" t="s">
        <v>632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05">
        <v>3</v>
      </c>
      <c r="B84" s="107">
        <v>44377</v>
      </c>
      <c r="C84" s="109"/>
      <c r="D84" s="206" t="s">
        <v>684</v>
      </c>
      <c r="E84" s="106" t="s">
        <v>621</v>
      </c>
      <c r="F84" s="106">
        <v>755</v>
      </c>
      <c r="G84" s="106">
        <v>745</v>
      </c>
      <c r="H84" s="106">
        <v>762</v>
      </c>
      <c r="I84" s="112">
        <v>775</v>
      </c>
      <c r="J84" s="112" t="s">
        <v>663</v>
      </c>
      <c r="K84" s="207">
        <f t="shared" si="40"/>
        <v>7</v>
      </c>
      <c r="L84" s="208">
        <f t="shared" si="41"/>
        <v>640.08000000000004</v>
      </c>
      <c r="M84" s="209">
        <f t="shared" si="42"/>
        <v>7759.92</v>
      </c>
      <c r="N84" s="112">
        <v>1200</v>
      </c>
      <c r="O84" s="113" t="s">
        <v>619</v>
      </c>
      <c r="P84" s="116">
        <v>44382</v>
      </c>
      <c r="Q84" s="210"/>
      <c r="R84" s="6" t="s">
        <v>620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05">
        <v>4</v>
      </c>
      <c r="B85" s="107">
        <v>44377</v>
      </c>
      <c r="C85" s="109"/>
      <c r="D85" s="206" t="s">
        <v>685</v>
      </c>
      <c r="E85" s="106" t="s">
        <v>621</v>
      </c>
      <c r="F85" s="106">
        <v>2482.5</v>
      </c>
      <c r="G85" s="106">
        <v>2440</v>
      </c>
      <c r="H85" s="106">
        <v>2507.5</v>
      </c>
      <c r="I85" s="112" t="s">
        <v>686</v>
      </c>
      <c r="J85" s="112" t="s">
        <v>687</v>
      </c>
      <c r="K85" s="207">
        <f t="shared" si="40"/>
        <v>25</v>
      </c>
      <c r="L85" s="208">
        <f t="shared" si="41"/>
        <v>526.57500000000005</v>
      </c>
      <c r="M85" s="209">
        <f t="shared" si="42"/>
        <v>6973.4250000000002</v>
      </c>
      <c r="N85" s="112">
        <v>300</v>
      </c>
      <c r="O85" s="113" t="s">
        <v>619</v>
      </c>
      <c r="P85" s="116">
        <v>44382</v>
      </c>
      <c r="Q85" s="210"/>
      <c r="R85" s="6" t="s">
        <v>632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05">
        <v>5</v>
      </c>
      <c r="B86" s="107">
        <v>44378</v>
      </c>
      <c r="C86" s="109"/>
      <c r="D86" s="206" t="s">
        <v>688</v>
      </c>
      <c r="E86" s="106" t="s">
        <v>621</v>
      </c>
      <c r="F86" s="106">
        <v>687.5</v>
      </c>
      <c r="G86" s="106">
        <v>676</v>
      </c>
      <c r="H86" s="106">
        <v>695</v>
      </c>
      <c r="I86" s="112" t="s">
        <v>689</v>
      </c>
      <c r="J86" s="112" t="s">
        <v>690</v>
      </c>
      <c r="K86" s="207">
        <f t="shared" si="40"/>
        <v>7.5</v>
      </c>
      <c r="L86" s="208">
        <f t="shared" si="41"/>
        <v>535.15000000000009</v>
      </c>
      <c r="M86" s="209">
        <f t="shared" si="42"/>
        <v>7714.85</v>
      </c>
      <c r="N86" s="112">
        <v>1100</v>
      </c>
      <c r="O86" s="113" t="s">
        <v>619</v>
      </c>
      <c r="P86" s="116">
        <v>44390</v>
      </c>
      <c r="Q86" s="210"/>
      <c r="R86" s="6" t="s">
        <v>620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05">
        <v>6</v>
      </c>
      <c r="B87" s="107">
        <v>44379</v>
      </c>
      <c r="C87" s="109"/>
      <c r="D87" s="206" t="s">
        <v>691</v>
      </c>
      <c r="E87" s="106" t="s">
        <v>621</v>
      </c>
      <c r="F87" s="106">
        <v>861.5</v>
      </c>
      <c r="G87" s="106">
        <v>844</v>
      </c>
      <c r="H87" s="106">
        <v>871.5</v>
      </c>
      <c r="I87" s="112" t="s">
        <v>692</v>
      </c>
      <c r="J87" s="112" t="s">
        <v>631</v>
      </c>
      <c r="K87" s="207">
        <f t="shared" si="40"/>
        <v>10</v>
      </c>
      <c r="L87" s="208">
        <f t="shared" si="41"/>
        <v>518.54250000000002</v>
      </c>
      <c r="M87" s="209">
        <f t="shared" si="42"/>
        <v>7981.4575000000004</v>
      </c>
      <c r="N87" s="112">
        <v>850</v>
      </c>
      <c r="O87" s="113" t="s">
        <v>619</v>
      </c>
      <c r="P87" s="191">
        <v>44379</v>
      </c>
      <c r="Q87" s="210"/>
      <c r="R87" s="6" t="s">
        <v>620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05">
        <v>7</v>
      </c>
      <c r="B88" s="107">
        <v>44379</v>
      </c>
      <c r="C88" s="109"/>
      <c r="D88" s="206" t="s">
        <v>683</v>
      </c>
      <c r="E88" s="106" t="s">
        <v>621</v>
      </c>
      <c r="F88" s="106">
        <v>1691.5</v>
      </c>
      <c r="G88" s="106">
        <v>1655</v>
      </c>
      <c r="H88" s="106">
        <v>1711</v>
      </c>
      <c r="I88" s="112">
        <v>1750</v>
      </c>
      <c r="J88" s="112" t="s">
        <v>693</v>
      </c>
      <c r="K88" s="207">
        <f t="shared" si="40"/>
        <v>19.5</v>
      </c>
      <c r="L88" s="208">
        <f t="shared" si="41"/>
        <v>419.19500000000005</v>
      </c>
      <c r="M88" s="209">
        <f t="shared" si="42"/>
        <v>6405.8050000000003</v>
      </c>
      <c r="N88" s="112">
        <v>350</v>
      </c>
      <c r="O88" s="113" t="s">
        <v>619</v>
      </c>
      <c r="P88" s="116">
        <v>44384</v>
      </c>
      <c r="Q88" s="210"/>
      <c r="R88" s="6" t="s">
        <v>632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05">
        <v>8</v>
      </c>
      <c r="B89" s="107">
        <v>44379</v>
      </c>
      <c r="C89" s="109"/>
      <c r="D89" s="206" t="s">
        <v>694</v>
      </c>
      <c r="E89" s="106" t="s">
        <v>621</v>
      </c>
      <c r="F89" s="106">
        <v>3555</v>
      </c>
      <c r="G89" s="106">
        <v>3490</v>
      </c>
      <c r="H89" s="106">
        <v>3597.5</v>
      </c>
      <c r="I89" s="112" t="s">
        <v>695</v>
      </c>
      <c r="J89" s="112" t="s">
        <v>696</v>
      </c>
      <c r="K89" s="207">
        <f t="shared" si="40"/>
        <v>42.5</v>
      </c>
      <c r="L89" s="208">
        <f t="shared" si="41"/>
        <v>503.65000000000009</v>
      </c>
      <c r="M89" s="209">
        <f t="shared" si="42"/>
        <v>7996.35</v>
      </c>
      <c r="N89" s="112">
        <v>200</v>
      </c>
      <c r="O89" s="113" t="s">
        <v>619</v>
      </c>
      <c r="P89" s="116">
        <v>44382</v>
      </c>
      <c r="Q89" s="210"/>
      <c r="R89" s="6" t="s">
        <v>620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1">
        <v>9</v>
      </c>
      <c r="B90" s="181">
        <v>44382</v>
      </c>
      <c r="C90" s="212"/>
      <c r="D90" s="213" t="s">
        <v>691</v>
      </c>
      <c r="E90" s="184" t="s">
        <v>621</v>
      </c>
      <c r="F90" s="184">
        <v>868</v>
      </c>
      <c r="G90" s="184">
        <v>850</v>
      </c>
      <c r="H90" s="184">
        <v>855</v>
      </c>
      <c r="I90" s="185" t="s">
        <v>697</v>
      </c>
      <c r="J90" s="185" t="s">
        <v>698</v>
      </c>
      <c r="K90" s="214">
        <f t="shared" si="40"/>
        <v>-13</v>
      </c>
      <c r="L90" s="215">
        <f t="shared" si="41"/>
        <v>508.72500000000008</v>
      </c>
      <c r="M90" s="216">
        <f t="shared" si="42"/>
        <v>-11558.725</v>
      </c>
      <c r="N90" s="185">
        <v>850</v>
      </c>
      <c r="O90" s="217" t="s">
        <v>653</v>
      </c>
      <c r="P90" s="188">
        <v>44384</v>
      </c>
      <c r="Q90" s="210"/>
      <c r="R90" s="6" t="s">
        <v>620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11">
        <v>10</v>
      </c>
      <c r="B91" s="181">
        <v>44382</v>
      </c>
      <c r="C91" s="219"/>
      <c r="D91" s="213" t="s">
        <v>694</v>
      </c>
      <c r="E91" s="184" t="s">
        <v>621</v>
      </c>
      <c r="F91" s="184">
        <v>3545</v>
      </c>
      <c r="G91" s="184">
        <v>3480</v>
      </c>
      <c r="H91" s="184">
        <v>3480</v>
      </c>
      <c r="I91" s="185" t="s">
        <v>695</v>
      </c>
      <c r="J91" s="185" t="s">
        <v>969</v>
      </c>
      <c r="K91" s="214">
        <f t="shared" si="40"/>
        <v>-65</v>
      </c>
      <c r="L91" s="215">
        <f t="shared" si="41"/>
        <v>487.20000000000005</v>
      </c>
      <c r="M91" s="216">
        <f t="shared" si="42"/>
        <v>-13487.2</v>
      </c>
      <c r="N91" s="185">
        <v>200</v>
      </c>
      <c r="O91" s="217" t="s">
        <v>653</v>
      </c>
      <c r="P91" s="188">
        <v>44391</v>
      </c>
      <c r="Q91" s="210"/>
      <c r="R91" s="6" t="s">
        <v>632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11">
        <v>11</v>
      </c>
      <c r="B92" s="181">
        <v>44383</v>
      </c>
      <c r="C92" s="212"/>
      <c r="D92" s="213" t="s">
        <v>699</v>
      </c>
      <c r="E92" s="184" t="s">
        <v>621</v>
      </c>
      <c r="F92" s="184">
        <v>1031.5</v>
      </c>
      <c r="G92" s="184">
        <v>1012</v>
      </c>
      <c r="H92" s="184">
        <v>1012</v>
      </c>
      <c r="I92" s="185" t="s">
        <v>700</v>
      </c>
      <c r="J92" s="185" t="s">
        <v>701</v>
      </c>
      <c r="K92" s="214">
        <f t="shared" ref="K92:K102" si="43">H92-F92</f>
        <v>-19.5</v>
      </c>
      <c r="L92" s="215">
        <f t="shared" ref="L92:L102" si="44">(H92*N92)*0.07%</f>
        <v>531.30000000000007</v>
      </c>
      <c r="M92" s="216">
        <f t="shared" ref="M92:M102" si="45">(K92*N92)-L92</f>
        <v>-15156.3</v>
      </c>
      <c r="N92" s="185">
        <v>750</v>
      </c>
      <c r="O92" s="217" t="s">
        <v>653</v>
      </c>
      <c r="P92" s="188">
        <v>44385</v>
      </c>
      <c r="Q92" s="210"/>
      <c r="R92" s="6" t="s">
        <v>620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05">
        <v>12</v>
      </c>
      <c r="B93" s="107">
        <v>44383</v>
      </c>
      <c r="C93" s="109"/>
      <c r="D93" s="206" t="s">
        <v>702</v>
      </c>
      <c r="E93" s="106" t="s">
        <v>621</v>
      </c>
      <c r="F93" s="106">
        <v>4020</v>
      </c>
      <c r="G93" s="106">
        <v>3930</v>
      </c>
      <c r="H93" s="106">
        <v>4072.5</v>
      </c>
      <c r="I93" s="112">
        <v>4250</v>
      </c>
      <c r="J93" s="112">
        <v>6</v>
      </c>
      <c r="K93" s="207">
        <f t="shared" si="43"/>
        <v>52.5</v>
      </c>
      <c r="L93" s="208">
        <f t="shared" si="44"/>
        <v>427.61250000000007</v>
      </c>
      <c r="M93" s="209">
        <f t="shared" si="45"/>
        <v>7447.3874999999998</v>
      </c>
      <c r="N93" s="112">
        <v>150</v>
      </c>
      <c r="O93" s="113" t="s">
        <v>619</v>
      </c>
      <c r="P93" s="116">
        <v>44384</v>
      </c>
      <c r="Q93" s="210"/>
      <c r="R93" s="6" t="s">
        <v>632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05">
        <v>13</v>
      </c>
      <c r="B94" s="190">
        <v>44384</v>
      </c>
      <c r="C94" s="109"/>
      <c r="D94" s="206" t="s">
        <v>703</v>
      </c>
      <c r="E94" s="106" t="s">
        <v>621</v>
      </c>
      <c r="F94" s="106">
        <v>1144</v>
      </c>
      <c r="G94" s="106">
        <v>1129</v>
      </c>
      <c r="H94" s="106">
        <v>1153.5</v>
      </c>
      <c r="I94" s="112">
        <v>1175</v>
      </c>
      <c r="J94" s="112" t="s">
        <v>704</v>
      </c>
      <c r="K94" s="207">
        <f t="shared" si="43"/>
        <v>9.5</v>
      </c>
      <c r="L94" s="208">
        <f t="shared" si="44"/>
        <v>686.3325000000001</v>
      </c>
      <c r="M94" s="209">
        <f t="shared" si="45"/>
        <v>7388.6674999999996</v>
      </c>
      <c r="N94" s="112">
        <v>850</v>
      </c>
      <c r="O94" s="113" t="s">
        <v>619</v>
      </c>
      <c r="P94" s="116">
        <v>44385</v>
      </c>
      <c r="Q94" s="210"/>
      <c r="R94" s="6" t="s">
        <v>632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05">
        <v>14</v>
      </c>
      <c r="B95" s="190">
        <v>44384</v>
      </c>
      <c r="C95" s="109"/>
      <c r="D95" s="206" t="s">
        <v>705</v>
      </c>
      <c r="E95" s="106" t="s">
        <v>621</v>
      </c>
      <c r="F95" s="106">
        <v>1488</v>
      </c>
      <c r="G95" s="106">
        <v>1462</v>
      </c>
      <c r="H95" s="106">
        <v>1511.5</v>
      </c>
      <c r="I95" s="112">
        <v>1540</v>
      </c>
      <c r="J95" s="112" t="s">
        <v>706</v>
      </c>
      <c r="K95" s="207">
        <f t="shared" si="43"/>
        <v>23.5</v>
      </c>
      <c r="L95" s="208">
        <f t="shared" si="44"/>
        <v>502.57375000000008</v>
      </c>
      <c r="M95" s="209">
        <f t="shared" si="45"/>
        <v>10659.92625</v>
      </c>
      <c r="N95" s="112">
        <v>475</v>
      </c>
      <c r="O95" s="113" t="s">
        <v>619</v>
      </c>
      <c r="P95" s="116">
        <v>44386</v>
      </c>
      <c r="Q95" s="210"/>
      <c r="R95" s="6" t="s">
        <v>632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05">
        <v>15</v>
      </c>
      <c r="B96" s="190">
        <v>44384</v>
      </c>
      <c r="C96" s="206"/>
      <c r="D96" s="206" t="s">
        <v>707</v>
      </c>
      <c r="E96" s="106" t="s">
        <v>621</v>
      </c>
      <c r="F96" s="106">
        <v>1021</v>
      </c>
      <c r="G96" s="106">
        <v>998</v>
      </c>
      <c r="H96" s="112">
        <v>1035</v>
      </c>
      <c r="I96" s="222" t="s">
        <v>708</v>
      </c>
      <c r="J96" s="112" t="s">
        <v>709</v>
      </c>
      <c r="K96" s="207">
        <f t="shared" si="43"/>
        <v>14</v>
      </c>
      <c r="L96" s="208">
        <f t="shared" si="44"/>
        <v>434.70000000000005</v>
      </c>
      <c r="M96" s="209">
        <f t="shared" si="45"/>
        <v>7965.3</v>
      </c>
      <c r="N96" s="112">
        <v>600</v>
      </c>
      <c r="O96" s="113" t="s">
        <v>619</v>
      </c>
      <c r="P96" s="116">
        <v>44385</v>
      </c>
      <c r="Q96" s="210"/>
      <c r="R96" s="6" t="s">
        <v>620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05">
        <v>16</v>
      </c>
      <c r="B97" s="190">
        <v>44385</v>
      </c>
      <c r="C97" s="206"/>
      <c r="D97" s="206" t="s">
        <v>707</v>
      </c>
      <c r="E97" s="106" t="s">
        <v>621</v>
      </c>
      <c r="F97" s="106">
        <v>1020.5</v>
      </c>
      <c r="G97" s="106">
        <v>998</v>
      </c>
      <c r="H97" s="112">
        <v>1033.5</v>
      </c>
      <c r="I97" s="222" t="s">
        <v>708</v>
      </c>
      <c r="J97" s="112" t="s">
        <v>710</v>
      </c>
      <c r="K97" s="207">
        <f t="shared" si="43"/>
        <v>13</v>
      </c>
      <c r="L97" s="208">
        <f t="shared" si="44"/>
        <v>434.07000000000005</v>
      </c>
      <c r="M97" s="209">
        <f t="shared" si="45"/>
        <v>7365.93</v>
      </c>
      <c r="N97" s="112">
        <v>600</v>
      </c>
      <c r="O97" s="113" t="s">
        <v>619</v>
      </c>
      <c r="P97" s="191">
        <v>44385</v>
      </c>
      <c r="Q97" s="210"/>
      <c r="R97" s="6" t="s">
        <v>620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11">
        <v>17</v>
      </c>
      <c r="B98" s="181">
        <v>44385</v>
      </c>
      <c r="C98" s="212"/>
      <c r="D98" s="213" t="s">
        <v>711</v>
      </c>
      <c r="E98" s="184" t="s">
        <v>621</v>
      </c>
      <c r="F98" s="184">
        <v>2472</v>
      </c>
      <c r="G98" s="184">
        <v>2440</v>
      </c>
      <c r="H98" s="184">
        <v>2440</v>
      </c>
      <c r="I98" s="185">
        <v>2540</v>
      </c>
      <c r="J98" s="185" t="s">
        <v>712</v>
      </c>
      <c r="K98" s="214">
        <f t="shared" si="43"/>
        <v>-32</v>
      </c>
      <c r="L98" s="215">
        <f t="shared" si="44"/>
        <v>512.40000000000009</v>
      </c>
      <c r="M98" s="216">
        <f t="shared" si="45"/>
        <v>-10112.4</v>
      </c>
      <c r="N98" s="185">
        <v>300</v>
      </c>
      <c r="O98" s="217" t="s">
        <v>653</v>
      </c>
      <c r="P98" s="188">
        <v>44389</v>
      </c>
      <c r="Q98" s="210"/>
      <c r="R98" s="6" t="s">
        <v>632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05">
        <v>18</v>
      </c>
      <c r="B99" s="190">
        <v>44386</v>
      </c>
      <c r="C99" s="206"/>
      <c r="D99" s="206" t="s">
        <v>699</v>
      </c>
      <c r="E99" s="106" t="s">
        <v>621</v>
      </c>
      <c r="F99" s="106">
        <v>1016.5</v>
      </c>
      <c r="G99" s="106">
        <v>999</v>
      </c>
      <c r="H99" s="112">
        <v>1028</v>
      </c>
      <c r="I99" s="222" t="s">
        <v>713</v>
      </c>
      <c r="J99" s="112" t="s">
        <v>714</v>
      </c>
      <c r="K99" s="207">
        <f t="shared" si="43"/>
        <v>11.5</v>
      </c>
      <c r="L99" s="208">
        <f t="shared" si="44"/>
        <v>611.66000000000008</v>
      </c>
      <c r="M99" s="209">
        <f t="shared" si="45"/>
        <v>9163.34</v>
      </c>
      <c r="N99" s="112">
        <v>850</v>
      </c>
      <c r="O99" s="113" t="s">
        <v>619</v>
      </c>
      <c r="P99" s="116">
        <v>44389</v>
      </c>
      <c r="Q99" s="210"/>
      <c r="R99" s="6" t="s">
        <v>620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05">
        <v>19</v>
      </c>
      <c r="B100" s="107">
        <v>44386</v>
      </c>
      <c r="C100" s="109"/>
      <c r="D100" s="206" t="s">
        <v>707</v>
      </c>
      <c r="E100" s="106" t="s">
        <v>621</v>
      </c>
      <c r="F100" s="106">
        <v>1021</v>
      </c>
      <c r="G100" s="106">
        <v>998</v>
      </c>
      <c r="H100" s="106">
        <v>1034</v>
      </c>
      <c r="I100" s="112" t="s">
        <v>708</v>
      </c>
      <c r="J100" s="112" t="s">
        <v>710</v>
      </c>
      <c r="K100" s="207">
        <f t="shared" si="43"/>
        <v>13</v>
      </c>
      <c r="L100" s="208">
        <f t="shared" si="44"/>
        <v>434.28000000000009</v>
      </c>
      <c r="M100" s="209">
        <f t="shared" si="45"/>
        <v>7365.72</v>
      </c>
      <c r="N100" s="112">
        <v>600</v>
      </c>
      <c r="O100" s="113" t="s">
        <v>619</v>
      </c>
      <c r="P100" s="116">
        <v>44390</v>
      </c>
      <c r="Q100" s="210"/>
      <c r="R100" s="6" t="s">
        <v>620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05">
        <v>20</v>
      </c>
      <c r="B101" s="190">
        <v>44389</v>
      </c>
      <c r="C101" s="206"/>
      <c r="D101" s="206" t="s">
        <v>715</v>
      </c>
      <c r="E101" s="106" t="s">
        <v>621</v>
      </c>
      <c r="F101" s="106">
        <v>2935</v>
      </c>
      <c r="G101" s="106">
        <v>2870</v>
      </c>
      <c r="H101" s="112">
        <v>2977.5</v>
      </c>
      <c r="I101" s="222" t="s">
        <v>716</v>
      </c>
      <c r="J101" s="112" t="s">
        <v>696</v>
      </c>
      <c r="K101" s="207">
        <f t="shared" si="43"/>
        <v>42.5</v>
      </c>
      <c r="L101" s="208">
        <f t="shared" si="44"/>
        <v>416.85000000000008</v>
      </c>
      <c r="M101" s="209">
        <f t="shared" si="45"/>
        <v>8083.15</v>
      </c>
      <c r="N101" s="112">
        <v>200</v>
      </c>
      <c r="O101" s="113" t="s">
        <v>619</v>
      </c>
      <c r="P101" s="191">
        <v>44389</v>
      </c>
      <c r="Q101" s="210"/>
      <c r="R101" s="6" t="s">
        <v>632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05">
        <v>21</v>
      </c>
      <c r="B102" s="190">
        <v>44390</v>
      </c>
      <c r="C102" s="109"/>
      <c r="D102" s="206" t="s">
        <v>702</v>
      </c>
      <c r="E102" s="106" t="s">
        <v>621</v>
      </c>
      <c r="F102" s="106">
        <v>3995</v>
      </c>
      <c r="G102" s="106">
        <v>3895</v>
      </c>
      <c r="H102" s="106">
        <v>4070</v>
      </c>
      <c r="I102" s="112">
        <v>4200</v>
      </c>
      <c r="J102" s="112" t="s">
        <v>971</v>
      </c>
      <c r="K102" s="350">
        <f t="shared" si="43"/>
        <v>75</v>
      </c>
      <c r="L102" s="208">
        <f t="shared" si="44"/>
        <v>427.35000000000008</v>
      </c>
      <c r="M102" s="209">
        <f t="shared" si="45"/>
        <v>10822.65</v>
      </c>
      <c r="N102" s="112">
        <v>150</v>
      </c>
      <c r="O102" s="113" t="s">
        <v>619</v>
      </c>
      <c r="P102" s="116">
        <v>44391</v>
      </c>
      <c r="Q102" s="210"/>
      <c r="R102" s="6" t="s">
        <v>632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05">
        <v>22</v>
      </c>
      <c r="B103" s="190">
        <v>44390</v>
      </c>
      <c r="C103" s="109"/>
      <c r="D103" s="206" t="s">
        <v>715</v>
      </c>
      <c r="E103" s="106" t="s">
        <v>621</v>
      </c>
      <c r="F103" s="106">
        <v>2940</v>
      </c>
      <c r="G103" s="106">
        <v>2875</v>
      </c>
      <c r="H103" s="106">
        <v>2979</v>
      </c>
      <c r="I103" s="112" t="s">
        <v>716</v>
      </c>
      <c r="J103" s="112" t="s">
        <v>650</v>
      </c>
      <c r="K103" s="358">
        <f t="shared" ref="K103" si="46">H103-F103</f>
        <v>39</v>
      </c>
      <c r="L103" s="208">
        <f t="shared" ref="L103" si="47">(H103*N103)*0.07%</f>
        <v>417.06000000000006</v>
      </c>
      <c r="M103" s="209">
        <f t="shared" ref="M103" si="48">(K103*N103)-L103</f>
        <v>7382.94</v>
      </c>
      <c r="N103" s="112">
        <v>200</v>
      </c>
      <c r="O103" s="113" t="s">
        <v>619</v>
      </c>
      <c r="P103" s="116">
        <v>44392</v>
      </c>
      <c r="Q103" s="210"/>
      <c r="R103" s="6" t="s">
        <v>632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205">
        <v>23</v>
      </c>
      <c r="B104" s="190">
        <v>44390</v>
      </c>
      <c r="C104" s="109"/>
      <c r="D104" s="206" t="s">
        <v>717</v>
      </c>
      <c r="E104" s="106" t="s">
        <v>621</v>
      </c>
      <c r="F104" s="106">
        <v>460.5</v>
      </c>
      <c r="G104" s="106">
        <v>454</v>
      </c>
      <c r="H104" s="106">
        <v>465.25</v>
      </c>
      <c r="I104" s="112">
        <v>475</v>
      </c>
      <c r="J104" s="112" t="s">
        <v>659</v>
      </c>
      <c r="K104" s="207">
        <f>H104-F104</f>
        <v>4.75</v>
      </c>
      <c r="L104" s="208">
        <f>(H104*N104)*0.07%</f>
        <v>651.35000000000014</v>
      </c>
      <c r="M104" s="209">
        <f>(K104*N104)-L104</f>
        <v>8848.65</v>
      </c>
      <c r="N104" s="112">
        <v>2000</v>
      </c>
      <c r="O104" s="113" t="s">
        <v>619</v>
      </c>
      <c r="P104" s="191">
        <v>44390</v>
      </c>
      <c r="Q104" s="210"/>
      <c r="R104" s="6" t="s">
        <v>620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05">
        <v>24</v>
      </c>
      <c r="B105" s="190">
        <v>44390</v>
      </c>
      <c r="C105" s="109"/>
      <c r="D105" s="206" t="s">
        <v>718</v>
      </c>
      <c r="E105" s="106" t="s">
        <v>621</v>
      </c>
      <c r="F105" s="106">
        <v>1567.5</v>
      </c>
      <c r="G105" s="106">
        <v>1540</v>
      </c>
      <c r="H105" s="106">
        <v>1583.5</v>
      </c>
      <c r="I105" s="112" t="s">
        <v>719</v>
      </c>
      <c r="J105" s="112" t="s">
        <v>972</v>
      </c>
      <c r="K105" s="350">
        <f t="shared" ref="K105" si="49">H105-F105</f>
        <v>16</v>
      </c>
      <c r="L105" s="208">
        <f t="shared" ref="L105" si="50">(H105*N105)*0.07%</f>
        <v>609.64750000000004</v>
      </c>
      <c r="M105" s="209">
        <f t="shared" ref="M105" si="51">(K105*N105)-L105</f>
        <v>8190.3525</v>
      </c>
      <c r="N105" s="112">
        <v>550</v>
      </c>
      <c r="O105" s="113" t="s">
        <v>619</v>
      </c>
      <c r="P105" s="116">
        <v>44391</v>
      </c>
      <c r="Q105" s="210"/>
      <c r="R105" s="6" t="s">
        <v>620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205">
        <v>25</v>
      </c>
      <c r="B106" s="190">
        <v>44390</v>
      </c>
      <c r="C106" s="109"/>
      <c r="D106" s="206" t="s">
        <v>707</v>
      </c>
      <c r="E106" s="106" t="s">
        <v>621</v>
      </c>
      <c r="F106" s="106">
        <v>1020.5</v>
      </c>
      <c r="G106" s="106">
        <v>998</v>
      </c>
      <c r="H106" s="106">
        <v>1035.5</v>
      </c>
      <c r="I106" s="112" t="s">
        <v>708</v>
      </c>
      <c r="J106" s="112" t="s">
        <v>970</v>
      </c>
      <c r="K106" s="350">
        <f t="shared" ref="K106:K107" si="52">H106-F106</f>
        <v>15</v>
      </c>
      <c r="L106" s="208">
        <f t="shared" ref="L106:L107" si="53">(H106*N106)*0.07%</f>
        <v>434.91000000000008</v>
      </c>
      <c r="M106" s="209">
        <f t="shared" ref="M106:M107" si="54">(K106*N106)-L106</f>
        <v>8565.09</v>
      </c>
      <c r="N106" s="112">
        <v>600</v>
      </c>
      <c r="O106" s="113" t="s">
        <v>619</v>
      </c>
      <c r="P106" s="116">
        <v>44391</v>
      </c>
      <c r="Q106" s="210"/>
      <c r="R106" s="6" t="s">
        <v>620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205">
        <v>26</v>
      </c>
      <c r="B107" s="190">
        <v>44391</v>
      </c>
      <c r="C107" s="109"/>
      <c r="D107" s="206" t="s">
        <v>711</v>
      </c>
      <c r="E107" s="106" t="s">
        <v>621</v>
      </c>
      <c r="F107" s="106">
        <v>2420</v>
      </c>
      <c r="G107" s="106">
        <v>2375</v>
      </c>
      <c r="H107" s="106">
        <v>2440</v>
      </c>
      <c r="I107" s="112">
        <v>2500</v>
      </c>
      <c r="J107" s="112" t="s">
        <v>1014</v>
      </c>
      <c r="K107" s="391">
        <f t="shared" si="52"/>
        <v>20</v>
      </c>
      <c r="L107" s="208">
        <f t="shared" si="53"/>
        <v>512.40000000000009</v>
      </c>
      <c r="M107" s="209">
        <f t="shared" si="54"/>
        <v>5487.6</v>
      </c>
      <c r="N107" s="112">
        <v>300</v>
      </c>
      <c r="O107" s="113" t="s">
        <v>619</v>
      </c>
      <c r="P107" s="116">
        <v>44397</v>
      </c>
      <c r="Q107" s="210"/>
      <c r="R107" s="6" t="s">
        <v>620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374">
        <v>27</v>
      </c>
      <c r="B108" s="369">
        <v>44391</v>
      </c>
      <c r="C108" s="375"/>
      <c r="D108" s="375" t="s">
        <v>976</v>
      </c>
      <c r="E108" s="356" t="s">
        <v>621</v>
      </c>
      <c r="F108" s="356">
        <v>2009</v>
      </c>
      <c r="G108" s="356">
        <v>1962</v>
      </c>
      <c r="H108" s="371">
        <v>2039.5</v>
      </c>
      <c r="I108" s="376">
        <v>2100</v>
      </c>
      <c r="J108" s="112" t="s">
        <v>986</v>
      </c>
      <c r="K108" s="358">
        <f t="shared" ref="K108" si="55">H108-F108</f>
        <v>30.5</v>
      </c>
      <c r="L108" s="208">
        <f t="shared" ref="L108" si="56">(H108*N108)*0.07%</f>
        <v>392.60375000000005</v>
      </c>
      <c r="M108" s="209">
        <f t="shared" ref="M108" si="57">(K108*N108)-L108</f>
        <v>7994.8962499999998</v>
      </c>
      <c r="N108" s="112">
        <v>275</v>
      </c>
      <c r="O108" s="113" t="s">
        <v>619</v>
      </c>
      <c r="P108" s="116">
        <v>44392</v>
      </c>
      <c r="Q108" s="210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374">
        <v>28</v>
      </c>
      <c r="B109" s="369">
        <v>44392</v>
      </c>
      <c r="C109" s="375"/>
      <c r="D109" s="375" t="s">
        <v>985</v>
      </c>
      <c r="E109" s="356" t="s">
        <v>621</v>
      </c>
      <c r="F109" s="356">
        <v>3205</v>
      </c>
      <c r="G109" s="356">
        <v>3160</v>
      </c>
      <c r="H109" s="371">
        <v>3240</v>
      </c>
      <c r="I109" s="376">
        <v>3280</v>
      </c>
      <c r="J109" s="112" t="s">
        <v>1030</v>
      </c>
      <c r="K109" s="402">
        <f t="shared" ref="K109" si="58">H109-F109</f>
        <v>35</v>
      </c>
      <c r="L109" s="208">
        <f t="shared" ref="L109" si="59">(H109*N109)*0.07%</f>
        <v>680.40000000000009</v>
      </c>
      <c r="M109" s="209">
        <f t="shared" ref="M109" si="60">(K109*N109)-L109</f>
        <v>9819.6</v>
      </c>
      <c r="N109" s="112">
        <v>300</v>
      </c>
      <c r="O109" s="113" t="s">
        <v>619</v>
      </c>
      <c r="P109" s="116">
        <v>44400</v>
      </c>
      <c r="Q109" s="210"/>
      <c r="R109" s="6" t="s">
        <v>620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389">
        <v>29</v>
      </c>
      <c r="B110" s="360">
        <v>44393</v>
      </c>
      <c r="C110" s="387"/>
      <c r="D110" s="387" t="s">
        <v>976</v>
      </c>
      <c r="E110" s="363" t="s">
        <v>621</v>
      </c>
      <c r="F110" s="363">
        <v>2026</v>
      </c>
      <c r="G110" s="363">
        <v>1982</v>
      </c>
      <c r="H110" s="373">
        <v>1982</v>
      </c>
      <c r="I110" s="390">
        <v>2120</v>
      </c>
      <c r="J110" s="185" t="s">
        <v>1006</v>
      </c>
      <c r="K110" s="214">
        <f t="shared" ref="K110" si="61">H110-F110</f>
        <v>-44</v>
      </c>
      <c r="L110" s="215">
        <f t="shared" ref="L110" si="62">(H110*N110)*0.07%</f>
        <v>381.53500000000008</v>
      </c>
      <c r="M110" s="216">
        <f t="shared" ref="M110" si="63">(K110*N110)-L110</f>
        <v>-12481.535</v>
      </c>
      <c r="N110" s="185">
        <v>275</v>
      </c>
      <c r="O110" s="217" t="s">
        <v>653</v>
      </c>
      <c r="P110" s="188">
        <v>44396</v>
      </c>
      <c r="Q110" s="210"/>
      <c r="R110" s="6" t="s">
        <v>620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389">
        <v>30</v>
      </c>
      <c r="B111" s="360">
        <v>44393</v>
      </c>
      <c r="C111" s="387"/>
      <c r="D111" s="387" t="s">
        <v>995</v>
      </c>
      <c r="E111" s="363" t="s">
        <v>621</v>
      </c>
      <c r="F111" s="363">
        <v>970</v>
      </c>
      <c r="G111" s="363">
        <v>948</v>
      </c>
      <c r="H111" s="373">
        <v>948</v>
      </c>
      <c r="I111" s="390" t="s">
        <v>996</v>
      </c>
      <c r="J111" s="185" t="s">
        <v>1055</v>
      </c>
      <c r="K111" s="214">
        <f t="shared" ref="K111" si="64">H111-F111</f>
        <v>-22</v>
      </c>
      <c r="L111" s="215">
        <f t="shared" ref="L111" si="65">(H111*N111)*0.07%</f>
        <v>431.34000000000009</v>
      </c>
      <c r="M111" s="216">
        <f t="shared" ref="M111" si="66">(K111*N111)-L111</f>
        <v>-14731.34</v>
      </c>
      <c r="N111" s="185">
        <v>650</v>
      </c>
      <c r="O111" s="217" t="s">
        <v>653</v>
      </c>
      <c r="P111" s="188">
        <v>44404</v>
      </c>
      <c r="Q111" s="210"/>
      <c r="R111" s="6" t="s">
        <v>632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374">
        <v>31</v>
      </c>
      <c r="B112" s="369">
        <v>44396</v>
      </c>
      <c r="C112" s="375"/>
      <c r="D112" s="375" t="s">
        <v>683</v>
      </c>
      <c r="E112" s="356" t="s">
        <v>621</v>
      </c>
      <c r="F112" s="356">
        <v>1740</v>
      </c>
      <c r="G112" s="356">
        <v>1704</v>
      </c>
      <c r="H112" s="371">
        <v>1759</v>
      </c>
      <c r="I112" s="376" t="s">
        <v>1004</v>
      </c>
      <c r="J112" s="112" t="s">
        <v>1010</v>
      </c>
      <c r="K112" s="379">
        <f t="shared" ref="K112" si="67">H112-F112</f>
        <v>19</v>
      </c>
      <c r="L112" s="208">
        <f t="shared" ref="L112" si="68">(H112*N112)*0.07%</f>
        <v>461.73750000000007</v>
      </c>
      <c r="M112" s="209">
        <f t="shared" ref="M112" si="69">(K112*N112)-L112</f>
        <v>6663.2624999999998</v>
      </c>
      <c r="N112" s="112">
        <v>375</v>
      </c>
      <c r="O112" s="113" t="s">
        <v>619</v>
      </c>
      <c r="P112" s="191">
        <v>44396</v>
      </c>
      <c r="Q112" s="210"/>
      <c r="R112" s="6" t="s">
        <v>632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374">
        <v>32</v>
      </c>
      <c r="B113" s="369">
        <v>44396</v>
      </c>
      <c r="C113" s="375"/>
      <c r="D113" s="375" t="s">
        <v>1003</v>
      </c>
      <c r="E113" s="356" t="s">
        <v>621</v>
      </c>
      <c r="F113" s="356">
        <v>2977.5</v>
      </c>
      <c r="G113" s="356">
        <v>2935</v>
      </c>
      <c r="H113" s="371">
        <v>3015.5</v>
      </c>
      <c r="I113" s="376" t="s">
        <v>1005</v>
      </c>
      <c r="J113" s="112" t="s">
        <v>1013</v>
      </c>
      <c r="K113" s="391">
        <f t="shared" ref="K113:K115" si="70">H113-F113</f>
        <v>38</v>
      </c>
      <c r="L113" s="208">
        <f t="shared" ref="L113:L115" si="71">(H113*N113)*0.07%</f>
        <v>633.25500000000011</v>
      </c>
      <c r="M113" s="209">
        <f t="shared" ref="M113:M115" si="72">(K113*N113)-L113</f>
        <v>10766.744999999999</v>
      </c>
      <c r="N113" s="112">
        <v>300</v>
      </c>
      <c r="O113" s="113" t="s">
        <v>619</v>
      </c>
      <c r="P113" s="116">
        <v>44397</v>
      </c>
      <c r="Q113" s="210"/>
      <c r="R113" s="6" t="s">
        <v>632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374">
        <v>33</v>
      </c>
      <c r="B114" s="369">
        <v>44397</v>
      </c>
      <c r="C114" s="375"/>
      <c r="D114" s="375" t="s">
        <v>718</v>
      </c>
      <c r="E114" s="356" t="s">
        <v>621</v>
      </c>
      <c r="F114" s="356">
        <v>1568</v>
      </c>
      <c r="G114" s="356">
        <v>1545</v>
      </c>
      <c r="H114" s="371">
        <v>1584</v>
      </c>
      <c r="I114" s="376">
        <v>1630</v>
      </c>
      <c r="J114" s="112" t="s">
        <v>972</v>
      </c>
      <c r="K114" s="401">
        <f t="shared" si="70"/>
        <v>16</v>
      </c>
      <c r="L114" s="208">
        <f t="shared" si="71"/>
        <v>609.84</v>
      </c>
      <c r="M114" s="209">
        <f t="shared" si="72"/>
        <v>8190.16</v>
      </c>
      <c r="N114" s="112">
        <v>550</v>
      </c>
      <c r="O114" s="113" t="s">
        <v>619</v>
      </c>
      <c r="P114" s="116">
        <v>44399</v>
      </c>
      <c r="Q114" s="210"/>
      <c r="R114" s="6" t="s">
        <v>620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389">
        <v>34</v>
      </c>
      <c r="B115" s="360">
        <v>44397</v>
      </c>
      <c r="C115" s="387"/>
      <c r="D115" s="387" t="s">
        <v>715</v>
      </c>
      <c r="E115" s="363" t="s">
        <v>621</v>
      </c>
      <c r="F115" s="363">
        <v>2890</v>
      </c>
      <c r="G115" s="363">
        <v>2825</v>
      </c>
      <c r="H115" s="373">
        <v>2847.5</v>
      </c>
      <c r="I115" s="390">
        <v>3000</v>
      </c>
      <c r="J115" s="185" t="s">
        <v>1110</v>
      </c>
      <c r="K115" s="214">
        <f t="shared" si="70"/>
        <v>-42.5</v>
      </c>
      <c r="L115" s="215">
        <f t="shared" si="71"/>
        <v>398.65000000000003</v>
      </c>
      <c r="M115" s="216">
        <f t="shared" si="72"/>
        <v>-8898.65</v>
      </c>
      <c r="N115" s="185">
        <v>200</v>
      </c>
      <c r="O115" s="217" t="s">
        <v>653</v>
      </c>
      <c r="P115" s="188">
        <v>44406</v>
      </c>
      <c r="Q115" s="210"/>
      <c r="R115" s="6" t="s">
        <v>632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374">
        <v>35</v>
      </c>
      <c r="B116" s="369">
        <v>44399</v>
      </c>
      <c r="C116" s="375"/>
      <c r="D116" s="375" t="s">
        <v>707</v>
      </c>
      <c r="E116" s="356" t="s">
        <v>621</v>
      </c>
      <c r="F116" s="356">
        <v>1062</v>
      </c>
      <c r="G116" s="356">
        <v>1040</v>
      </c>
      <c r="H116" s="371">
        <v>1076</v>
      </c>
      <c r="I116" s="376" t="s">
        <v>1018</v>
      </c>
      <c r="J116" s="112" t="s">
        <v>709</v>
      </c>
      <c r="K116" s="401">
        <f t="shared" ref="K116:K117" si="73">H116-F116</f>
        <v>14</v>
      </c>
      <c r="L116" s="208">
        <f t="shared" ref="L116:L117" si="74">(H116*N116)*0.07%</f>
        <v>451.92000000000007</v>
      </c>
      <c r="M116" s="209">
        <f t="shared" ref="M116:M117" si="75">(K116*N116)-L116</f>
        <v>7948.08</v>
      </c>
      <c r="N116" s="112">
        <v>600</v>
      </c>
      <c r="O116" s="113" t="s">
        <v>619</v>
      </c>
      <c r="P116" s="191">
        <v>44399</v>
      </c>
      <c r="Q116" s="210"/>
      <c r="R116" s="6" t="s">
        <v>632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374">
        <v>36</v>
      </c>
      <c r="B117" s="352">
        <v>44400</v>
      </c>
      <c r="C117" s="375"/>
      <c r="D117" s="375" t="s">
        <v>1036</v>
      </c>
      <c r="E117" s="356" t="s">
        <v>621</v>
      </c>
      <c r="F117" s="356">
        <v>872.5</v>
      </c>
      <c r="G117" s="356">
        <v>850</v>
      </c>
      <c r="H117" s="371">
        <v>880</v>
      </c>
      <c r="I117" s="376" t="s">
        <v>1037</v>
      </c>
      <c r="J117" s="112" t="s">
        <v>672</v>
      </c>
      <c r="K117" s="419">
        <f t="shared" si="73"/>
        <v>7.5</v>
      </c>
      <c r="L117" s="420">
        <f t="shared" si="74"/>
        <v>385.00000000000006</v>
      </c>
      <c r="M117" s="421">
        <f t="shared" si="75"/>
        <v>4302.5</v>
      </c>
      <c r="N117" s="376">
        <v>625</v>
      </c>
      <c r="O117" s="113" t="s">
        <v>619</v>
      </c>
      <c r="P117" s="422">
        <v>44403</v>
      </c>
      <c r="Q117" s="210"/>
      <c r="R117" s="6" t="s">
        <v>632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3.5" customHeight="1">
      <c r="A118" s="374">
        <v>37</v>
      </c>
      <c r="B118" s="352">
        <v>44400</v>
      </c>
      <c r="C118" s="375"/>
      <c r="D118" s="375" t="s">
        <v>684</v>
      </c>
      <c r="E118" s="356" t="s">
        <v>621</v>
      </c>
      <c r="F118" s="356">
        <v>756</v>
      </c>
      <c r="G118" s="356">
        <v>745</v>
      </c>
      <c r="H118" s="371">
        <v>757.5</v>
      </c>
      <c r="I118" s="376">
        <v>780</v>
      </c>
      <c r="J118" s="112" t="s">
        <v>1047</v>
      </c>
      <c r="K118" s="419">
        <f t="shared" ref="K118" si="76">H118-F118</f>
        <v>1.5</v>
      </c>
      <c r="L118" s="420">
        <f t="shared" ref="L118" si="77">(H118*N118)*0.07%</f>
        <v>636.30000000000007</v>
      </c>
      <c r="M118" s="421">
        <f t="shared" ref="M118" si="78">(K118*N118)-L118</f>
        <v>1163.6999999999998</v>
      </c>
      <c r="N118" s="376">
        <v>1200</v>
      </c>
      <c r="O118" s="113" t="s">
        <v>619</v>
      </c>
      <c r="P118" s="422">
        <v>44403</v>
      </c>
      <c r="Q118" s="210"/>
      <c r="R118" s="6" t="s">
        <v>620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3.5" customHeight="1">
      <c r="A119" s="374">
        <v>38</v>
      </c>
      <c r="B119" s="369">
        <v>44403</v>
      </c>
      <c r="C119" s="375"/>
      <c r="D119" s="375" t="s">
        <v>1040</v>
      </c>
      <c r="E119" s="356" t="s">
        <v>621</v>
      </c>
      <c r="F119" s="356">
        <v>1120</v>
      </c>
      <c r="G119" s="356">
        <v>1092</v>
      </c>
      <c r="H119" s="371">
        <v>1139</v>
      </c>
      <c r="I119" s="376" t="s">
        <v>1041</v>
      </c>
      <c r="J119" s="112" t="s">
        <v>1010</v>
      </c>
      <c r="K119" s="413">
        <f t="shared" ref="K119:K120" si="79">H119-F119</f>
        <v>19</v>
      </c>
      <c r="L119" s="208">
        <f t="shared" ref="L119:L120" si="80">(H119*N119)*0.07%</f>
        <v>398.65000000000003</v>
      </c>
      <c r="M119" s="209">
        <f t="shared" ref="M119:M120" si="81">(K119*N119)-L119</f>
        <v>9101.35</v>
      </c>
      <c r="N119" s="112">
        <v>500</v>
      </c>
      <c r="O119" s="113" t="s">
        <v>619</v>
      </c>
      <c r="P119" s="191">
        <v>44403</v>
      </c>
      <c r="Q119" s="210"/>
      <c r="R119" s="6" t="s">
        <v>632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3.5" customHeight="1">
      <c r="A120" s="374">
        <v>39</v>
      </c>
      <c r="B120" s="369">
        <v>44403</v>
      </c>
      <c r="C120" s="375"/>
      <c r="D120" s="375" t="s">
        <v>1048</v>
      </c>
      <c r="E120" s="356" t="s">
        <v>621</v>
      </c>
      <c r="F120" s="356">
        <v>1586.5</v>
      </c>
      <c r="G120" s="356">
        <v>1562</v>
      </c>
      <c r="H120" s="371">
        <v>1607.5</v>
      </c>
      <c r="I120" s="376" t="s">
        <v>1049</v>
      </c>
      <c r="J120" s="112" t="s">
        <v>654</v>
      </c>
      <c r="K120" s="419">
        <f t="shared" si="79"/>
        <v>21</v>
      </c>
      <c r="L120" s="420">
        <f t="shared" si="80"/>
        <v>618.88750000000005</v>
      </c>
      <c r="M120" s="421">
        <f t="shared" si="81"/>
        <v>10931.112499999999</v>
      </c>
      <c r="N120" s="376">
        <v>550</v>
      </c>
      <c r="O120" s="113" t="s">
        <v>619</v>
      </c>
      <c r="P120" s="422">
        <v>44406</v>
      </c>
      <c r="Q120" s="210"/>
      <c r="R120" s="6" t="s">
        <v>620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3.5" customHeight="1">
      <c r="A121" s="374">
        <v>40</v>
      </c>
      <c r="B121" s="369">
        <v>44405</v>
      </c>
      <c r="C121" s="375"/>
      <c r="D121" s="375" t="s">
        <v>1081</v>
      </c>
      <c r="E121" s="356" t="s">
        <v>621</v>
      </c>
      <c r="F121" s="356">
        <v>1125</v>
      </c>
      <c r="G121" s="356">
        <v>1101</v>
      </c>
      <c r="H121" s="371">
        <v>1142</v>
      </c>
      <c r="I121" s="376" t="s">
        <v>1041</v>
      </c>
      <c r="J121" s="112" t="s">
        <v>1111</v>
      </c>
      <c r="K121" s="419">
        <f t="shared" ref="K121" si="82">H121-F121</f>
        <v>17</v>
      </c>
      <c r="L121" s="420">
        <f t="shared" ref="L121" si="83">(H121*N121)*0.07%</f>
        <v>479.64000000000004</v>
      </c>
      <c r="M121" s="421">
        <f t="shared" ref="M121" si="84">(K121*N121)-L121</f>
        <v>9720.36</v>
      </c>
      <c r="N121" s="376">
        <v>600</v>
      </c>
      <c r="O121" s="113" t="s">
        <v>619</v>
      </c>
      <c r="P121" s="422">
        <v>44406</v>
      </c>
      <c r="Q121" s="210"/>
      <c r="R121" s="6" t="s">
        <v>632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3.5" customHeight="1">
      <c r="A122" s="374">
        <v>41</v>
      </c>
      <c r="B122" s="369">
        <v>44405</v>
      </c>
      <c r="C122" s="375"/>
      <c r="D122" s="375" t="s">
        <v>1082</v>
      </c>
      <c r="E122" s="356" t="s">
        <v>621</v>
      </c>
      <c r="F122" s="356">
        <v>1165</v>
      </c>
      <c r="G122" s="356">
        <v>1140</v>
      </c>
      <c r="H122" s="371">
        <v>1182</v>
      </c>
      <c r="I122" s="376" t="s">
        <v>1083</v>
      </c>
      <c r="J122" s="112" t="s">
        <v>1111</v>
      </c>
      <c r="K122" s="419">
        <f t="shared" ref="K122" si="85">H122-F122</f>
        <v>17</v>
      </c>
      <c r="L122" s="420">
        <f t="shared" ref="L122" si="86">(H122*N122)*0.07%</f>
        <v>413.70000000000005</v>
      </c>
      <c r="M122" s="421">
        <f t="shared" ref="M122" si="87">(K122*N122)-L122</f>
        <v>8086.3</v>
      </c>
      <c r="N122" s="376">
        <v>500</v>
      </c>
      <c r="O122" s="113" t="s">
        <v>619</v>
      </c>
      <c r="P122" s="422">
        <v>44406</v>
      </c>
      <c r="Q122" s="210"/>
      <c r="R122" s="6" t="s">
        <v>632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3.5" customHeight="1">
      <c r="A123" s="223">
        <v>42</v>
      </c>
      <c r="B123" s="173">
        <v>44405</v>
      </c>
      <c r="C123" s="224"/>
      <c r="D123" s="224" t="s">
        <v>1084</v>
      </c>
      <c r="E123" s="117" t="s">
        <v>621</v>
      </c>
      <c r="F123" s="117" t="s">
        <v>1085</v>
      </c>
      <c r="G123" s="117">
        <v>1470</v>
      </c>
      <c r="H123" s="123"/>
      <c r="I123" s="218" t="s">
        <v>1086</v>
      </c>
      <c r="J123" s="218" t="s">
        <v>626</v>
      </c>
      <c r="K123" s="424"/>
      <c r="L123" s="220"/>
      <c r="M123" s="225"/>
      <c r="N123" s="218"/>
      <c r="O123" s="226"/>
      <c r="P123" s="227"/>
      <c r="Q123" s="210"/>
      <c r="R123" s="6" t="s">
        <v>632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3.5" customHeight="1">
      <c r="A124" s="223">
        <v>43</v>
      </c>
      <c r="B124" s="173">
        <v>44406</v>
      </c>
      <c r="C124" s="224"/>
      <c r="D124" s="224" t="s">
        <v>1112</v>
      </c>
      <c r="E124" s="117" t="s">
        <v>621</v>
      </c>
      <c r="F124" s="117" t="s">
        <v>1113</v>
      </c>
      <c r="G124" s="117">
        <v>2377</v>
      </c>
      <c r="H124" s="123"/>
      <c r="I124" s="218" t="s">
        <v>1114</v>
      </c>
      <c r="J124" s="218" t="s">
        <v>626</v>
      </c>
      <c r="K124" s="439"/>
      <c r="L124" s="220"/>
      <c r="M124" s="225"/>
      <c r="N124" s="218"/>
      <c r="O124" s="226"/>
      <c r="P124" s="227"/>
      <c r="Q124" s="210"/>
      <c r="R124" s="6" t="s">
        <v>620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3.5" customHeight="1">
      <c r="A125" s="223">
        <v>44</v>
      </c>
      <c r="B125" s="173">
        <v>44406</v>
      </c>
      <c r="C125" s="224"/>
      <c r="D125" s="224" t="s">
        <v>1118</v>
      </c>
      <c r="E125" s="117" t="s">
        <v>621</v>
      </c>
      <c r="F125" s="117" t="s">
        <v>1119</v>
      </c>
      <c r="G125" s="117">
        <v>2970</v>
      </c>
      <c r="H125" s="123"/>
      <c r="I125" s="218" t="s">
        <v>1120</v>
      </c>
      <c r="J125" s="218" t="s">
        <v>626</v>
      </c>
      <c r="K125" s="439"/>
      <c r="L125" s="220"/>
      <c r="M125" s="225"/>
      <c r="N125" s="218"/>
      <c r="O125" s="226"/>
      <c r="P125" s="227"/>
      <c r="Q125" s="210"/>
      <c r="R125" s="6" t="s">
        <v>620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3.5" customHeight="1">
      <c r="A126" s="374">
        <v>45</v>
      </c>
      <c r="B126" s="369">
        <v>44406</v>
      </c>
      <c r="C126" s="375"/>
      <c r="D126" s="375" t="s">
        <v>1121</v>
      </c>
      <c r="E126" s="356" t="s">
        <v>621</v>
      </c>
      <c r="F126" s="356">
        <v>749.5</v>
      </c>
      <c r="G126" s="356">
        <v>738</v>
      </c>
      <c r="H126" s="371">
        <v>757.5</v>
      </c>
      <c r="I126" s="376">
        <v>775</v>
      </c>
      <c r="J126" s="112" t="s">
        <v>1254</v>
      </c>
      <c r="K126" s="419">
        <f t="shared" ref="K126" si="88">H126-F126</f>
        <v>8</v>
      </c>
      <c r="L126" s="420">
        <f t="shared" ref="L126" si="89">(H126*N126)*0.07%</f>
        <v>715.83750000000009</v>
      </c>
      <c r="M126" s="421">
        <f t="shared" ref="M126" si="90">(K126*N126)-L126</f>
        <v>10084.1625</v>
      </c>
      <c r="N126" s="376">
        <v>1350</v>
      </c>
      <c r="O126" s="113" t="s">
        <v>619</v>
      </c>
      <c r="P126" s="422">
        <v>44406</v>
      </c>
      <c r="Q126" s="210"/>
      <c r="R126" s="6" t="s">
        <v>632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3.5" customHeight="1">
      <c r="A127" s="223">
        <v>46</v>
      </c>
      <c r="B127" s="173">
        <v>44406</v>
      </c>
      <c r="C127" s="224"/>
      <c r="D127" s="224" t="s">
        <v>1122</v>
      </c>
      <c r="E127" s="117" t="s">
        <v>621</v>
      </c>
      <c r="F127" s="117" t="s">
        <v>1123</v>
      </c>
      <c r="G127" s="117">
        <v>653</v>
      </c>
      <c r="H127" s="123"/>
      <c r="I127" s="218">
        <v>680</v>
      </c>
      <c r="J127" s="218" t="s">
        <v>626</v>
      </c>
      <c r="K127" s="439"/>
      <c r="L127" s="220"/>
      <c r="M127" s="225"/>
      <c r="N127" s="218"/>
      <c r="O127" s="226"/>
      <c r="P127" s="227"/>
      <c r="Q127" s="210"/>
      <c r="R127" s="6" t="s">
        <v>620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3.5" customHeight="1">
      <c r="A128" s="223">
        <v>47</v>
      </c>
      <c r="B128" s="173">
        <v>44406</v>
      </c>
      <c r="C128" s="224"/>
      <c r="D128" s="224" t="s">
        <v>1124</v>
      </c>
      <c r="E128" s="117" t="s">
        <v>621</v>
      </c>
      <c r="F128" s="117" t="s">
        <v>1125</v>
      </c>
      <c r="G128" s="117">
        <v>15680</v>
      </c>
      <c r="H128" s="123"/>
      <c r="I128" s="218" t="s">
        <v>1126</v>
      </c>
      <c r="J128" s="218" t="s">
        <v>626</v>
      </c>
      <c r="K128" s="439"/>
      <c r="L128" s="220"/>
      <c r="M128" s="225"/>
      <c r="N128" s="218"/>
      <c r="O128" s="226"/>
      <c r="P128" s="227"/>
      <c r="Q128" s="210"/>
      <c r="R128" s="6" t="s">
        <v>620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3.5" customHeight="1">
      <c r="A129" s="223">
        <v>48</v>
      </c>
      <c r="B129" s="173">
        <v>44406</v>
      </c>
      <c r="C129" s="224"/>
      <c r="D129" s="224" t="s">
        <v>1255</v>
      </c>
      <c r="E129" s="117" t="s">
        <v>621</v>
      </c>
      <c r="F129" s="117" t="s">
        <v>1256</v>
      </c>
      <c r="G129" s="117">
        <v>2295</v>
      </c>
      <c r="H129" s="123"/>
      <c r="I129" s="218" t="s">
        <v>1257</v>
      </c>
      <c r="J129" s="218" t="s">
        <v>626</v>
      </c>
      <c r="K129" s="439"/>
      <c r="L129" s="220"/>
      <c r="M129" s="225"/>
      <c r="N129" s="218"/>
      <c r="O129" s="226"/>
      <c r="P129" s="227"/>
      <c r="Q129" s="210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3.5" customHeight="1">
      <c r="A130" s="223"/>
      <c r="B130" s="173"/>
      <c r="C130" s="120"/>
      <c r="D130" s="224"/>
      <c r="E130" s="117"/>
      <c r="F130" s="117"/>
      <c r="G130" s="117"/>
      <c r="H130" s="117"/>
      <c r="I130" s="123"/>
      <c r="J130" s="218"/>
      <c r="K130" s="124"/>
      <c r="L130" s="220"/>
      <c r="M130" s="218"/>
      <c r="N130" s="218"/>
      <c r="O130" s="226"/>
      <c r="P130" s="228"/>
      <c r="Q130" s="210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3.5" customHeight="1">
      <c r="A131" s="460"/>
      <c r="B131" s="461"/>
      <c r="C131" s="120"/>
      <c r="D131" s="224"/>
      <c r="E131" s="117"/>
      <c r="F131" s="117"/>
      <c r="G131" s="117"/>
      <c r="H131" s="117"/>
      <c r="I131" s="123"/>
      <c r="J131" s="462"/>
      <c r="K131" s="220"/>
      <c r="L131" s="220"/>
      <c r="M131" s="462"/>
      <c r="N131" s="462"/>
      <c r="O131" s="458"/>
      <c r="P131" s="459"/>
      <c r="Q131" s="210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3.5" customHeight="1">
      <c r="A132" s="451"/>
      <c r="B132" s="451"/>
      <c r="C132" s="120"/>
      <c r="D132" s="224"/>
      <c r="E132" s="117"/>
      <c r="F132" s="117"/>
      <c r="G132" s="117"/>
      <c r="H132" s="117"/>
      <c r="I132" s="123"/>
      <c r="J132" s="451"/>
      <c r="K132" s="124"/>
      <c r="L132" s="220"/>
      <c r="M132" s="451"/>
      <c r="N132" s="451"/>
      <c r="O132" s="451"/>
      <c r="P132" s="451"/>
      <c r="Q132" s="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3.5" customHeight="1">
      <c r="A133" s="138"/>
      <c r="B133" s="139"/>
      <c r="C133" s="194"/>
      <c r="D133" s="229"/>
      <c r="E133" s="230"/>
      <c r="F133" s="138"/>
      <c r="G133" s="138"/>
      <c r="H133" s="138"/>
      <c r="I133" s="196"/>
      <c r="J133" s="196"/>
      <c r="K133" s="196"/>
      <c r="L133" s="196"/>
      <c r="M133" s="196"/>
      <c r="N133" s="196"/>
      <c r="O133" s="196"/>
      <c r="P133" s="196"/>
      <c r="Q133" s="1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>
      <c r="A134" s="231"/>
      <c r="B134" s="139"/>
      <c r="C134" s="140"/>
      <c r="D134" s="232"/>
      <c r="E134" s="143"/>
      <c r="F134" s="143"/>
      <c r="G134" s="143"/>
      <c r="H134" s="143"/>
      <c r="I134" s="143"/>
      <c r="J134" s="6"/>
      <c r="K134" s="143"/>
      <c r="L134" s="143"/>
      <c r="M134" s="6"/>
      <c r="N134" s="1"/>
      <c r="O134" s="140"/>
      <c r="P134" s="44"/>
      <c r="Q134" s="44"/>
      <c r="R134" s="6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</row>
    <row r="135" spans="1:38" ht="12.75" customHeight="1">
      <c r="A135" s="233" t="s">
        <v>720</v>
      </c>
      <c r="B135" s="233"/>
      <c r="C135" s="233"/>
      <c r="D135" s="233"/>
      <c r="E135" s="234"/>
      <c r="F135" s="143"/>
      <c r="G135" s="143"/>
      <c r="H135" s="143"/>
      <c r="I135" s="143"/>
      <c r="J135" s="1"/>
      <c r="K135" s="6"/>
      <c r="L135" s="6"/>
      <c r="M135" s="6"/>
      <c r="N135" s="1"/>
      <c r="O135" s="1"/>
      <c r="P135" s="44"/>
      <c r="Q135" s="44"/>
      <c r="R135" s="6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</row>
    <row r="136" spans="1:38" ht="38.25" customHeight="1">
      <c r="A136" s="102" t="s">
        <v>16</v>
      </c>
      <c r="B136" s="102" t="s">
        <v>590</v>
      </c>
      <c r="C136" s="102"/>
      <c r="D136" s="103" t="s">
        <v>605</v>
      </c>
      <c r="E136" s="102" t="s">
        <v>606</v>
      </c>
      <c r="F136" s="102" t="s">
        <v>607</v>
      </c>
      <c r="G136" s="102" t="s">
        <v>646</v>
      </c>
      <c r="H136" s="102" t="s">
        <v>609</v>
      </c>
      <c r="I136" s="102" t="s">
        <v>610</v>
      </c>
      <c r="J136" s="101" t="s">
        <v>611</v>
      </c>
      <c r="K136" s="101" t="s">
        <v>721</v>
      </c>
      <c r="L136" s="104" t="s">
        <v>613</v>
      </c>
      <c r="M136" s="204" t="s">
        <v>680</v>
      </c>
      <c r="N136" s="102" t="s">
        <v>681</v>
      </c>
      <c r="O136" s="102" t="s">
        <v>615</v>
      </c>
      <c r="P136" s="103" t="s">
        <v>616</v>
      </c>
      <c r="Q136" s="44"/>
      <c r="R136" s="6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</row>
    <row r="137" spans="1:38" ht="14.25" customHeight="1">
      <c r="A137" s="473">
        <v>1</v>
      </c>
      <c r="B137" s="474">
        <v>44376</v>
      </c>
      <c r="C137" s="206" t="s">
        <v>722</v>
      </c>
      <c r="D137" s="206" t="s">
        <v>723</v>
      </c>
      <c r="E137" s="106" t="s">
        <v>621</v>
      </c>
      <c r="F137" s="106">
        <v>89</v>
      </c>
      <c r="G137" s="106"/>
      <c r="H137" s="112">
        <v>125</v>
      </c>
      <c r="I137" s="471"/>
      <c r="J137" s="471" t="s">
        <v>724</v>
      </c>
      <c r="K137" s="208">
        <v>36</v>
      </c>
      <c r="L137" s="471">
        <v>100</v>
      </c>
      <c r="M137" s="471">
        <f>(15*N137)-200</f>
        <v>4675</v>
      </c>
      <c r="N137" s="471">
        <v>325</v>
      </c>
      <c r="O137" s="470" t="s">
        <v>619</v>
      </c>
      <c r="P137" s="467">
        <v>44383</v>
      </c>
      <c r="Q137" s="210"/>
      <c r="R137" s="235" t="s">
        <v>620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451"/>
      <c r="B138" s="451"/>
      <c r="C138" s="206" t="s">
        <v>725</v>
      </c>
      <c r="D138" s="206" t="s">
        <v>726</v>
      </c>
      <c r="E138" s="106" t="s">
        <v>727</v>
      </c>
      <c r="F138" s="106">
        <v>69</v>
      </c>
      <c r="G138" s="106"/>
      <c r="H138" s="112">
        <v>90</v>
      </c>
      <c r="I138" s="451"/>
      <c r="J138" s="451"/>
      <c r="K138" s="208">
        <v>21</v>
      </c>
      <c r="L138" s="451"/>
      <c r="M138" s="451"/>
      <c r="N138" s="451"/>
      <c r="O138" s="451"/>
      <c r="P138" s="451"/>
      <c r="Q138" s="210"/>
      <c r="R138" s="235" t="s">
        <v>620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211">
        <v>2</v>
      </c>
      <c r="B139" s="181">
        <v>44377</v>
      </c>
      <c r="C139" s="212"/>
      <c r="D139" s="213" t="s">
        <v>728</v>
      </c>
      <c r="E139" s="184" t="s">
        <v>621</v>
      </c>
      <c r="F139" s="184">
        <v>36</v>
      </c>
      <c r="G139" s="184">
        <v>0</v>
      </c>
      <c r="H139" s="184">
        <v>0</v>
      </c>
      <c r="I139" s="185">
        <v>90</v>
      </c>
      <c r="J139" s="236" t="s">
        <v>729</v>
      </c>
      <c r="K139" s="215">
        <f>H139-F139</f>
        <v>-36</v>
      </c>
      <c r="L139" s="215">
        <v>100</v>
      </c>
      <c r="M139" s="236">
        <f>(K139*N139)-100</f>
        <v>-2800</v>
      </c>
      <c r="N139" s="236">
        <v>75</v>
      </c>
      <c r="O139" s="237" t="s">
        <v>653</v>
      </c>
      <c r="P139" s="238">
        <v>44378</v>
      </c>
      <c r="Q139" s="210"/>
      <c r="R139" s="235" t="s">
        <v>632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473">
        <v>3</v>
      </c>
      <c r="B140" s="474">
        <v>44378</v>
      </c>
      <c r="C140" s="109" t="s">
        <v>722</v>
      </c>
      <c r="D140" s="206" t="s">
        <v>730</v>
      </c>
      <c r="E140" s="106" t="s">
        <v>621</v>
      </c>
      <c r="F140" s="106">
        <v>340</v>
      </c>
      <c r="G140" s="106">
        <v>90</v>
      </c>
      <c r="H140" s="106">
        <v>335</v>
      </c>
      <c r="I140" s="112"/>
      <c r="J140" s="471" t="s">
        <v>731</v>
      </c>
      <c r="K140" s="208">
        <v>-5</v>
      </c>
      <c r="L140" s="208">
        <v>100</v>
      </c>
      <c r="M140" s="471">
        <f>(60*N140)-200</f>
        <v>1300</v>
      </c>
      <c r="N140" s="471">
        <v>25</v>
      </c>
      <c r="O140" s="470" t="s">
        <v>619</v>
      </c>
      <c r="P140" s="467">
        <v>44382</v>
      </c>
      <c r="Q140" s="210"/>
      <c r="R140" s="235" t="s">
        <v>620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451"/>
      <c r="B141" s="451"/>
      <c r="C141" s="109" t="s">
        <v>725</v>
      </c>
      <c r="D141" s="206" t="s">
        <v>732</v>
      </c>
      <c r="E141" s="106" t="s">
        <v>727</v>
      </c>
      <c r="F141" s="106">
        <v>65</v>
      </c>
      <c r="G141" s="106"/>
      <c r="H141" s="106">
        <v>0</v>
      </c>
      <c r="I141" s="112"/>
      <c r="J141" s="451"/>
      <c r="K141" s="208">
        <v>65</v>
      </c>
      <c r="L141" s="208">
        <v>100</v>
      </c>
      <c r="M141" s="451"/>
      <c r="N141" s="451"/>
      <c r="O141" s="451"/>
      <c r="P141" s="451"/>
      <c r="Q141" s="210"/>
      <c r="R141" s="235" t="s">
        <v>620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06">
        <v>4</v>
      </c>
      <c r="B142" s="107">
        <v>44378</v>
      </c>
      <c r="C142" s="178"/>
      <c r="D142" s="109" t="s">
        <v>733</v>
      </c>
      <c r="E142" s="106" t="s">
        <v>727</v>
      </c>
      <c r="F142" s="106">
        <v>10.75</v>
      </c>
      <c r="G142" s="239">
        <v>14.5</v>
      </c>
      <c r="H142" s="106">
        <v>8.3000000000000007</v>
      </c>
      <c r="I142" s="112">
        <v>5</v>
      </c>
      <c r="J142" s="222" t="s">
        <v>734</v>
      </c>
      <c r="K142" s="208">
        <f t="shared" ref="K142:K143" si="91">F142-H142</f>
        <v>2.4499999999999993</v>
      </c>
      <c r="L142" s="208">
        <v>100</v>
      </c>
      <c r="M142" s="222">
        <f t="shared" ref="M142:M143" si="92">(K142*N142)-100</f>
        <v>3729.349999999999</v>
      </c>
      <c r="N142" s="112">
        <v>1563</v>
      </c>
      <c r="O142" s="113" t="s">
        <v>619</v>
      </c>
      <c r="P142" s="116">
        <v>44383</v>
      </c>
      <c r="Q142" s="210"/>
      <c r="R142" s="235" t="s">
        <v>632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205">
        <v>5</v>
      </c>
      <c r="B143" s="107">
        <v>44378</v>
      </c>
      <c r="C143" s="109"/>
      <c r="D143" s="206" t="s">
        <v>735</v>
      </c>
      <c r="E143" s="106" t="s">
        <v>727</v>
      </c>
      <c r="F143" s="106">
        <v>13.5</v>
      </c>
      <c r="G143" s="106">
        <v>19</v>
      </c>
      <c r="H143" s="106">
        <v>10.3</v>
      </c>
      <c r="I143" s="112">
        <v>2</v>
      </c>
      <c r="J143" s="222" t="s">
        <v>736</v>
      </c>
      <c r="K143" s="208">
        <f t="shared" si="91"/>
        <v>3.1999999999999993</v>
      </c>
      <c r="L143" s="208">
        <v>100</v>
      </c>
      <c r="M143" s="222">
        <f t="shared" si="92"/>
        <v>3899.9999999999991</v>
      </c>
      <c r="N143" s="222">
        <v>1250</v>
      </c>
      <c r="O143" s="113" t="s">
        <v>619</v>
      </c>
      <c r="P143" s="116">
        <v>44383</v>
      </c>
      <c r="Q143" s="210"/>
      <c r="R143" s="235" t="s">
        <v>620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205">
        <v>6</v>
      </c>
      <c r="B144" s="107">
        <v>44382</v>
      </c>
      <c r="C144" s="109"/>
      <c r="D144" s="206" t="s">
        <v>737</v>
      </c>
      <c r="E144" s="106" t="s">
        <v>727</v>
      </c>
      <c r="F144" s="106">
        <v>1.8</v>
      </c>
      <c r="G144" s="106">
        <v>3.05</v>
      </c>
      <c r="H144" s="106">
        <v>0.95</v>
      </c>
      <c r="I144" s="112">
        <v>0.1</v>
      </c>
      <c r="J144" s="222" t="s">
        <v>1002</v>
      </c>
      <c r="K144" s="208">
        <f t="shared" ref="K144" si="93">F144-H144</f>
        <v>0.85000000000000009</v>
      </c>
      <c r="L144" s="208">
        <v>100</v>
      </c>
      <c r="M144" s="222">
        <f t="shared" ref="M144" si="94">(K144*N144)-100</f>
        <v>3300.0000000000005</v>
      </c>
      <c r="N144" s="222">
        <v>4000</v>
      </c>
      <c r="O144" s="113" t="s">
        <v>619</v>
      </c>
      <c r="P144" s="116">
        <v>44396</v>
      </c>
      <c r="Q144" s="210"/>
      <c r="R144" s="235" t="s">
        <v>632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205">
        <v>7</v>
      </c>
      <c r="B145" s="190">
        <v>44383</v>
      </c>
      <c r="C145" s="109"/>
      <c r="D145" s="206" t="s">
        <v>738</v>
      </c>
      <c r="E145" s="106" t="s">
        <v>621</v>
      </c>
      <c r="F145" s="106">
        <v>50</v>
      </c>
      <c r="G145" s="106">
        <v>14</v>
      </c>
      <c r="H145" s="106">
        <v>63.5</v>
      </c>
      <c r="I145" s="112" t="s">
        <v>739</v>
      </c>
      <c r="J145" s="222" t="s">
        <v>740</v>
      </c>
      <c r="K145" s="208">
        <f>H145-F145</f>
        <v>13.5</v>
      </c>
      <c r="L145" s="208">
        <v>100</v>
      </c>
      <c r="M145" s="222">
        <f>(K145*N145)-100</f>
        <v>912.5</v>
      </c>
      <c r="N145" s="222">
        <v>75</v>
      </c>
      <c r="O145" s="113" t="s">
        <v>619</v>
      </c>
      <c r="P145" s="116">
        <v>44383</v>
      </c>
      <c r="Q145" s="210"/>
      <c r="R145" s="235" t="s">
        <v>620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205">
        <v>8</v>
      </c>
      <c r="B146" s="190">
        <v>44384</v>
      </c>
      <c r="C146" s="109"/>
      <c r="D146" s="206" t="s">
        <v>741</v>
      </c>
      <c r="E146" s="106" t="s">
        <v>621</v>
      </c>
      <c r="F146" s="106">
        <v>2.2000000000000002</v>
      </c>
      <c r="G146" s="106">
        <v>0.9</v>
      </c>
      <c r="H146" s="106">
        <v>2.7</v>
      </c>
      <c r="I146" s="112">
        <v>4</v>
      </c>
      <c r="J146" s="222" t="s">
        <v>984</v>
      </c>
      <c r="K146" s="208">
        <f t="shared" ref="K146" si="95">H146-F146</f>
        <v>0.5</v>
      </c>
      <c r="L146" s="208">
        <v>100</v>
      </c>
      <c r="M146" s="222">
        <f t="shared" ref="M146" si="96">(K146*N146)-100</f>
        <v>1500</v>
      </c>
      <c r="N146" s="222">
        <v>3200</v>
      </c>
      <c r="O146" s="113" t="s">
        <v>619</v>
      </c>
      <c r="P146" s="116">
        <v>44392</v>
      </c>
      <c r="Q146" s="210"/>
      <c r="R146" s="235" t="s">
        <v>620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205">
        <v>9</v>
      </c>
      <c r="B147" s="190">
        <v>44384</v>
      </c>
      <c r="C147" s="109"/>
      <c r="D147" s="206" t="s">
        <v>742</v>
      </c>
      <c r="E147" s="106" t="s">
        <v>621</v>
      </c>
      <c r="F147" s="106">
        <v>42</v>
      </c>
      <c r="G147" s="106">
        <v>12</v>
      </c>
      <c r="H147" s="106">
        <v>53.5</v>
      </c>
      <c r="I147" s="112" t="s">
        <v>743</v>
      </c>
      <c r="J147" s="222" t="s">
        <v>744</v>
      </c>
      <c r="K147" s="208">
        <f t="shared" ref="K147:K148" si="97">H147-F147</f>
        <v>11.5</v>
      </c>
      <c r="L147" s="208">
        <v>100</v>
      </c>
      <c r="M147" s="222">
        <f t="shared" ref="M147:M152" si="98">(K147*N147)-100</f>
        <v>762.5</v>
      </c>
      <c r="N147" s="222">
        <v>75</v>
      </c>
      <c r="O147" s="113" t="s">
        <v>619</v>
      </c>
      <c r="P147" s="116">
        <v>44385</v>
      </c>
      <c r="Q147" s="210"/>
      <c r="R147" s="235" t="s">
        <v>620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84">
        <v>10</v>
      </c>
      <c r="B148" s="240">
        <v>44385</v>
      </c>
      <c r="C148" s="182"/>
      <c r="D148" s="212" t="s">
        <v>745</v>
      </c>
      <c r="E148" s="184" t="s">
        <v>621</v>
      </c>
      <c r="F148" s="184">
        <v>25</v>
      </c>
      <c r="G148" s="184">
        <v>16</v>
      </c>
      <c r="H148" s="184">
        <v>16</v>
      </c>
      <c r="I148" s="185" t="s">
        <v>746</v>
      </c>
      <c r="J148" s="236" t="s">
        <v>747</v>
      </c>
      <c r="K148" s="215">
        <f t="shared" si="97"/>
        <v>-9</v>
      </c>
      <c r="L148" s="215">
        <v>100</v>
      </c>
      <c r="M148" s="236">
        <f t="shared" si="98"/>
        <v>-5050</v>
      </c>
      <c r="N148" s="236">
        <v>550</v>
      </c>
      <c r="O148" s="237" t="s">
        <v>653</v>
      </c>
      <c r="P148" s="188">
        <v>44386</v>
      </c>
      <c r="Q148" s="210"/>
      <c r="R148" s="235" t="s">
        <v>620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84">
        <v>11</v>
      </c>
      <c r="B149" s="240">
        <v>44385</v>
      </c>
      <c r="C149" s="182"/>
      <c r="D149" s="212" t="s">
        <v>733</v>
      </c>
      <c r="E149" s="184" t="s">
        <v>727</v>
      </c>
      <c r="F149" s="184">
        <v>11.75</v>
      </c>
      <c r="G149" s="184">
        <v>15.2</v>
      </c>
      <c r="H149" s="184">
        <v>15.2</v>
      </c>
      <c r="I149" s="185">
        <v>5</v>
      </c>
      <c r="J149" s="236" t="s">
        <v>748</v>
      </c>
      <c r="K149" s="215">
        <f t="shared" ref="K149:K150" si="99">F149-H149</f>
        <v>-3.4499999999999993</v>
      </c>
      <c r="L149" s="215">
        <v>100</v>
      </c>
      <c r="M149" s="236">
        <f t="shared" si="98"/>
        <v>-5492.3499999999985</v>
      </c>
      <c r="N149" s="185">
        <v>1563</v>
      </c>
      <c r="O149" s="237" t="s">
        <v>653</v>
      </c>
      <c r="P149" s="188">
        <v>44386</v>
      </c>
      <c r="Q149" s="210"/>
      <c r="R149" s="235" t="s">
        <v>632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6">
        <v>12</v>
      </c>
      <c r="B150" s="190">
        <v>44385</v>
      </c>
      <c r="C150" s="178"/>
      <c r="D150" s="109" t="s">
        <v>749</v>
      </c>
      <c r="E150" s="106" t="s">
        <v>727</v>
      </c>
      <c r="F150" s="106">
        <v>15.5</v>
      </c>
      <c r="G150" s="106">
        <v>25</v>
      </c>
      <c r="H150" s="106">
        <v>9.5</v>
      </c>
      <c r="I150" s="112">
        <v>0.1</v>
      </c>
      <c r="J150" s="222" t="s">
        <v>750</v>
      </c>
      <c r="K150" s="208">
        <f t="shared" si="99"/>
        <v>6</v>
      </c>
      <c r="L150" s="208">
        <v>100</v>
      </c>
      <c r="M150" s="222">
        <f t="shared" si="98"/>
        <v>3200</v>
      </c>
      <c r="N150" s="222">
        <v>550</v>
      </c>
      <c r="O150" s="113" t="s">
        <v>619</v>
      </c>
      <c r="P150" s="116">
        <v>44390</v>
      </c>
      <c r="Q150" s="210"/>
      <c r="R150" s="235" t="s">
        <v>620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106">
        <v>13</v>
      </c>
      <c r="B151" s="190">
        <v>44386</v>
      </c>
      <c r="C151" s="178"/>
      <c r="D151" s="109" t="s">
        <v>751</v>
      </c>
      <c r="E151" s="106" t="s">
        <v>621</v>
      </c>
      <c r="F151" s="106">
        <v>58</v>
      </c>
      <c r="G151" s="106">
        <v>17</v>
      </c>
      <c r="H151" s="106">
        <v>70</v>
      </c>
      <c r="I151" s="112" t="s">
        <v>752</v>
      </c>
      <c r="J151" s="222" t="s">
        <v>753</v>
      </c>
      <c r="K151" s="208">
        <f>H151-F151</f>
        <v>12</v>
      </c>
      <c r="L151" s="208">
        <v>100</v>
      </c>
      <c r="M151" s="222">
        <f t="shared" si="98"/>
        <v>800</v>
      </c>
      <c r="N151" s="222">
        <v>75</v>
      </c>
      <c r="O151" s="113" t="s">
        <v>619</v>
      </c>
      <c r="P151" s="191">
        <v>44386</v>
      </c>
      <c r="Q151" s="210"/>
      <c r="R151" s="235" t="s">
        <v>620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106">
        <v>14</v>
      </c>
      <c r="B152" s="190">
        <v>44389</v>
      </c>
      <c r="C152" s="178"/>
      <c r="D152" s="109" t="s">
        <v>754</v>
      </c>
      <c r="E152" s="106" t="s">
        <v>727</v>
      </c>
      <c r="F152" s="106">
        <v>2.95</v>
      </c>
      <c r="G152" s="106">
        <v>4.4000000000000004</v>
      </c>
      <c r="H152" s="106">
        <v>1.95</v>
      </c>
      <c r="I152" s="112">
        <v>0.1</v>
      </c>
      <c r="J152" s="222" t="s">
        <v>755</v>
      </c>
      <c r="K152" s="208">
        <f>F152-H152</f>
        <v>1.0000000000000002</v>
      </c>
      <c r="L152" s="208">
        <v>100</v>
      </c>
      <c r="M152" s="222">
        <f t="shared" si="98"/>
        <v>2900.0000000000005</v>
      </c>
      <c r="N152" s="222">
        <v>3000</v>
      </c>
      <c r="O152" s="113" t="s">
        <v>619</v>
      </c>
      <c r="P152" s="191">
        <v>44389</v>
      </c>
      <c r="Q152" s="210"/>
      <c r="R152" s="235" t="s">
        <v>620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468">
        <v>15</v>
      </c>
      <c r="B153" s="469">
        <v>44390</v>
      </c>
      <c r="C153" s="372" t="s">
        <v>722</v>
      </c>
      <c r="D153" s="387" t="s">
        <v>988</v>
      </c>
      <c r="E153" s="363" t="s">
        <v>621</v>
      </c>
      <c r="F153" s="363">
        <v>275</v>
      </c>
      <c r="G153" s="363">
        <v>90</v>
      </c>
      <c r="H153" s="363">
        <v>90</v>
      </c>
      <c r="I153" s="373">
        <f>H153-F153</f>
        <v>-185</v>
      </c>
      <c r="J153" s="465" t="s">
        <v>1001</v>
      </c>
      <c r="K153" s="388">
        <v>-185</v>
      </c>
      <c r="L153" s="388">
        <v>100</v>
      </c>
      <c r="M153" s="466">
        <f>(-135*25)-200</f>
        <v>-3575</v>
      </c>
      <c r="N153" s="466">
        <v>25</v>
      </c>
      <c r="O153" s="472" t="s">
        <v>653</v>
      </c>
      <c r="P153" s="463">
        <v>44396</v>
      </c>
      <c r="Q153" s="210"/>
      <c r="R153" s="235" t="s">
        <v>620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464"/>
      <c r="B154" s="464"/>
      <c r="C154" s="372" t="s">
        <v>725</v>
      </c>
      <c r="D154" s="387" t="s">
        <v>987</v>
      </c>
      <c r="E154" s="363" t="s">
        <v>727</v>
      </c>
      <c r="F154" s="363">
        <v>50</v>
      </c>
      <c r="G154" s="363"/>
      <c r="H154" s="363">
        <v>0</v>
      </c>
      <c r="I154" s="373">
        <f>F154-H154</f>
        <v>50</v>
      </c>
      <c r="J154" s="464"/>
      <c r="K154" s="388">
        <v>50</v>
      </c>
      <c r="L154" s="388">
        <v>100</v>
      </c>
      <c r="M154" s="464"/>
      <c r="N154" s="464"/>
      <c r="O154" s="464"/>
      <c r="P154" s="464"/>
      <c r="Q154" s="210"/>
      <c r="R154" s="235" t="s">
        <v>620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356">
        <v>16</v>
      </c>
      <c r="B155" s="369">
        <v>44390</v>
      </c>
      <c r="C155" s="370"/>
      <c r="D155" s="354" t="s">
        <v>756</v>
      </c>
      <c r="E155" s="356" t="s">
        <v>727</v>
      </c>
      <c r="F155" s="356">
        <v>25</v>
      </c>
      <c r="G155" s="356">
        <v>41</v>
      </c>
      <c r="H155" s="356">
        <v>14.5</v>
      </c>
      <c r="I155" s="371">
        <v>0.1</v>
      </c>
      <c r="J155" s="222" t="s">
        <v>968</v>
      </c>
      <c r="K155" s="208">
        <f t="shared" ref="K155:K156" si="100">F155-H155</f>
        <v>10.5</v>
      </c>
      <c r="L155" s="208">
        <v>100</v>
      </c>
      <c r="M155" s="222">
        <f t="shared" ref="M155:M156" si="101">(K155*N155)-100</f>
        <v>3312.5</v>
      </c>
      <c r="N155" s="112">
        <v>325</v>
      </c>
      <c r="O155" s="113" t="s">
        <v>619</v>
      </c>
      <c r="P155" s="116">
        <v>44392</v>
      </c>
      <c r="Q155" s="210"/>
      <c r="R155" s="235" t="s">
        <v>620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356">
        <v>17</v>
      </c>
      <c r="B156" s="369">
        <v>44391</v>
      </c>
      <c r="C156" s="370"/>
      <c r="D156" s="354" t="s">
        <v>973</v>
      </c>
      <c r="E156" s="356" t="s">
        <v>727</v>
      </c>
      <c r="F156" s="356">
        <v>2.2000000000000002</v>
      </c>
      <c r="G156" s="356">
        <v>3.5</v>
      </c>
      <c r="H156" s="356">
        <v>1.25</v>
      </c>
      <c r="I156" s="371">
        <v>0.1</v>
      </c>
      <c r="J156" s="222" t="s">
        <v>997</v>
      </c>
      <c r="K156" s="208">
        <f t="shared" si="100"/>
        <v>0.95000000000000018</v>
      </c>
      <c r="L156" s="208">
        <v>100</v>
      </c>
      <c r="M156" s="222">
        <f t="shared" si="101"/>
        <v>3700.0000000000009</v>
      </c>
      <c r="N156" s="112">
        <v>4000</v>
      </c>
      <c r="O156" s="113" t="s">
        <v>619</v>
      </c>
      <c r="P156" s="116">
        <v>44393</v>
      </c>
      <c r="Q156" s="210"/>
      <c r="R156" s="235" t="s">
        <v>632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356">
        <v>18</v>
      </c>
      <c r="B157" s="369">
        <v>44391</v>
      </c>
      <c r="C157" s="370"/>
      <c r="D157" s="354" t="s">
        <v>974</v>
      </c>
      <c r="E157" s="356" t="s">
        <v>727</v>
      </c>
      <c r="F157" s="356">
        <v>5</v>
      </c>
      <c r="G157" s="356">
        <v>7.1</v>
      </c>
      <c r="H157" s="356">
        <v>3.6</v>
      </c>
      <c r="I157" s="371">
        <v>0.1</v>
      </c>
      <c r="J157" s="222" t="s">
        <v>989</v>
      </c>
      <c r="K157" s="208">
        <f t="shared" ref="K157" si="102">F157-H157</f>
        <v>1.4</v>
      </c>
      <c r="L157" s="208">
        <v>100</v>
      </c>
      <c r="M157" s="222">
        <f t="shared" ref="M157" si="103">(K157*N157)-100</f>
        <v>3539.9999999999995</v>
      </c>
      <c r="N157" s="112">
        <v>2600</v>
      </c>
      <c r="O157" s="113" t="s">
        <v>619</v>
      </c>
      <c r="P157" s="116">
        <v>44393</v>
      </c>
      <c r="Q157" s="210"/>
      <c r="R157" s="235" t="s">
        <v>620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>
      <c r="A158" s="356">
        <v>19</v>
      </c>
      <c r="B158" s="369">
        <v>44391</v>
      </c>
      <c r="C158" s="370"/>
      <c r="D158" s="354" t="s">
        <v>975</v>
      </c>
      <c r="E158" s="356" t="s">
        <v>727</v>
      </c>
      <c r="F158" s="356">
        <v>6.5</v>
      </c>
      <c r="G158" s="356">
        <v>10.5</v>
      </c>
      <c r="H158" s="356">
        <v>4.0999999999999996</v>
      </c>
      <c r="I158" s="371">
        <v>0.1</v>
      </c>
      <c r="J158" s="222" t="s">
        <v>982</v>
      </c>
      <c r="K158" s="208">
        <f t="shared" ref="K158:K159" si="104">F158-H158</f>
        <v>2.4000000000000004</v>
      </c>
      <c r="L158" s="208">
        <v>100</v>
      </c>
      <c r="M158" s="222">
        <f t="shared" ref="M158:M160" si="105">(K158*N158)-100</f>
        <v>3200.0000000000005</v>
      </c>
      <c r="N158" s="112">
        <v>1375</v>
      </c>
      <c r="O158" s="113" t="s">
        <v>619</v>
      </c>
      <c r="P158" s="116">
        <v>44392</v>
      </c>
      <c r="Q158" s="210"/>
      <c r="R158" s="235" t="s">
        <v>620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363">
        <v>20</v>
      </c>
      <c r="B159" s="360">
        <v>44391</v>
      </c>
      <c r="C159" s="361"/>
      <c r="D159" s="372" t="s">
        <v>754</v>
      </c>
      <c r="E159" s="363" t="s">
        <v>727</v>
      </c>
      <c r="F159" s="363">
        <v>2.5</v>
      </c>
      <c r="G159" s="363">
        <v>4.2</v>
      </c>
      <c r="H159" s="363">
        <v>4.2</v>
      </c>
      <c r="I159" s="373">
        <v>0.1</v>
      </c>
      <c r="J159" s="236" t="s">
        <v>983</v>
      </c>
      <c r="K159" s="215">
        <f t="shared" si="104"/>
        <v>-1.7000000000000002</v>
      </c>
      <c r="L159" s="215">
        <v>100</v>
      </c>
      <c r="M159" s="236">
        <f t="shared" si="105"/>
        <v>-5200.0000000000009</v>
      </c>
      <c r="N159" s="185">
        <v>3000</v>
      </c>
      <c r="O159" s="237" t="s">
        <v>653</v>
      </c>
      <c r="P159" s="188">
        <v>44392</v>
      </c>
      <c r="Q159" s="210"/>
      <c r="R159" s="235" t="s">
        <v>620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>
      <c r="A160" s="356">
        <v>21</v>
      </c>
      <c r="B160" s="369">
        <v>44393</v>
      </c>
      <c r="C160" s="370"/>
      <c r="D160" s="354" t="s">
        <v>990</v>
      </c>
      <c r="E160" s="356" t="s">
        <v>621</v>
      </c>
      <c r="F160" s="356">
        <v>2.25</v>
      </c>
      <c r="G160" s="356">
        <v>0.8</v>
      </c>
      <c r="H160" s="356">
        <v>3.3</v>
      </c>
      <c r="I160" s="371" t="s">
        <v>991</v>
      </c>
      <c r="J160" s="222" t="s">
        <v>1031</v>
      </c>
      <c r="K160" s="208">
        <f>H160-F160</f>
        <v>1.0499999999999998</v>
      </c>
      <c r="L160" s="208">
        <v>100</v>
      </c>
      <c r="M160" s="222">
        <f t="shared" si="105"/>
        <v>3259.9999999999995</v>
      </c>
      <c r="N160" s="112">
        <v>3200</v>
      </c>
      <c r="O160" s="113" t="s">
        <v>619</v>
      </c>
      <c r="P160" s="116">
        <v>44400</v>
      </c>
      <c r="Q160" s="210"/>
      <c r="R160" s="235" t="s">
        <v>620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356">
        <v>22</v>
      </c>
      <c r="B161" s="369">
        <v>44393</v>
      </c>
      <c r="C161" s="370"/>
      <c r="D161" s="354" t="s">
        <v>992</v>
      </c>
      <c r="E161" s="356" t="s">
        <v>621</v>
      </c>
      <c r="F161" s="356">
        <v>65</v>
      </c>
      <c r="G161" s="356">
        <v>20</v>
      </c>
      <c r="H161" s="356">
        <v>83</v>
      </c>
      <c r="I161" s="371" t="s">
        <v>993</v>
      </c>
      <c r="J161" s="222" t="s">
        <v>994</v>
      </c>
      <c r="K161" s="208">
        <f>H161-F161</f>
        <v>18</v>
      </c>
      <c r="L161" s="208">
        <v>100</v>
      </c>
      <c r="M161" s="222">
        <f t="shared" ref="M161" si="106">(K161*N161)-100</f>
        <v>1250</v>
      </c>
      <c r="N161" s="222">
        <v>75</v>
      </c>
      <c r="O161" s="113" t="s">
        <v>619</v>
      </c>
      <c r="P161" s="191">
        <v>44393</v>
      </c>
      <c r="Q161" s="210"/>
      <c r="R161" s="235" t="s">
        <v>632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>
      <c r="A162" s="356">
        <v>23</v>
      </c>
      <c r="B162" s="352">
        <v>44399</v>
      </c>
      <c r="C162" s="370"/>
      <c r="D162" s="354" t="s">
        <v>1020</v>
      </c>
      <c r="E162" s="356" t="s">
        <v>621</v>
      </c>
      <c r="F162" s="356">
        <v>21</v>
      </c>
      <c r="G162" s="356"/>
      <c r="H162" s="356">
        <v>27</v>
      </c>
      <c r="I162" s="371">
        <v>50</v>
      </c>
      <c r="J162" s="222" t="s">
        <v>1026</v>
      </c>
      <c r="K162" s="208">
        <f>H162-F162</f>
        <v>6</v>
      </c>
      <c r="L162" s="208">
        <v>100</v>
      </c>
      <c r="M162" s="222">
        <f t="shared" ref="M162:M165" si="107">(K162*N162)-100</f>
        <v>350</v>
      </c>
      <c r="N162" s="222">
        <v>75</v>
      </c>
      <c r="O162" s="113" t="s">
        <v>619</v>
      </c>
      <c r="P162" s="191">
        <v>44399</v>
      </c>
      <c r="Q162" s="210"/>
      <c r="R162" s="235" t="s">
        <v>632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363">
        <v>24</v>
      </c>
      <c r="B163" s="380">
        <v>44399</v>
      </c>
      <c r="C163" s="361"/>
      <c r="D163" s="372" t="s">
        <v>1024</v>
      </c>
      <c r="E163" s="363" t="s">
        <v>727</v>
      </c>
      <c r="F163" s="363">
        <v>70</v>
      </c>
      <c r="G163" s="363">
        <v>115</v>
      </c>
      <c r="H163" s="363">
        <v>115</v>
      </c>
      <c r="I163" s="373">
        <v>0.1</v>
      </c>
      <c r="J163" s="236" t="s">
        <v>1032</v>
      </c>
      <c r="K163" s="215">
        <f t="shared" ref="K163:K164" si="108">F163-H163</f>
        <v>-45</v>
      </c>
      <c r="L163" s="215">
        <v>100</v>
      </c>
      <c r="M163" s="236">
        <f t="shared" si="107"/>
        <v>-4600</v>
      </c>
      <c r="N163" s="185">
        <v>100</v>
      </c>
      <c r="O163" s="237" t="s">
        <v>653</v>
      </c>
      <c r="P163" s="188">
        <v>44400</v>
      </c>
      <c r="Q163" s="210"/>
      <c r="R163" s="235" t="s">
        <v>620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>
      <c r="A164" s="356">
        <v>25</v>
      </c>
      <c r="B164" s="352">
        <v>44399</v>
      </c>
      <c r="C164" s="370"/>
      <c r="D164" s="354" t="s">
        <v>1025</v>
      </c>
      <c r="E164" s="356" t="s">
        <v>727</v>
      </c>
      <c r="F164" s="356">
        <v>10.25</v>
      </c>
      <c r="G164" s="356">
        <v>17</v>
      </c>
      <c r="H164" s="356">
        <v>7.25</v>
      </c>
      <c r="I164" s="371">
        <v>0.1</v>
      </c>
      <c r="J164" s="222" t="s">
        <v>1033</v>
      </c>
      <c r="K164" s="208">
        <f t="shared" si="108"/>
        <v>3</v>
      </c>
      <c r="L164" s="208">
        <v>100</v>
      </c>
      <c r="M164" s="222">
        <f t="shared" si="107"/>
        <v>1700</v>
      </c>
      <c r="N164" s="112">
        <v>600</v>
      </c>
      <c r="O164" s="113" t="s">
        <v>619</v>
      </c>
      <c r="P164" s="116">
        <v>44400</v>
      </c>
      <c r="Q164" s="210"/>
      <c r="R164" s="235" t="s">
        <v>632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>
      <c r="A165" s="356">
        <v>26</v>
      </c>
      <c r="B165" s="352">
        <v>44400</v>
      </c>
      <c r="C165" s="370"/>
      <c r="D165" s="354" t="s">
        <v>1034</v>
      </c>
      <c r="E165" s="356" t="s">
        <v>621</v>
      </c>
      <c r="F165" s="356">
        <v>3.6</v>
      </c>
      <c r="G165" s="356"/>
      <c r="H165" s="356">
        <v>4.5999999999999996</v>
      </c>
      <c r="I165" s="371" t="s">
        <v>1035</v>
      </c>
      <c r="J165" s="222" t="s">
        <v>1056</v>
      </c>
      <c r="K165" s="208">
        <f>H165-F165</f>
        <v>0.99999999999999956</v>
      </c>
      <c r="L165" s="208">
        <v>100</v>
      </c>
      <c r="M165" s="222">
        <f t="shared" si="107"/>
        <v>999.99999999999955</v>
      </c>
      <c r="N165" s="112">
        <v>1100</v>
      </c>
      <c r="O165" s="113" t="s">
        <v>619</v>
      </c>
      <c r="P165" s="116">
        <v>44404</v>
      </c>
      <c r="Q165" s="210"/>
      <c r="R165" s="235" t="s">
        <v>620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117">
        <v>27</v>
      </c>
      <c r="B166" s="173">
        <v>44403</v>
      </c>
      <c r="C166" s="174"/>
      <c r="D166" s="120" t="s">
        <v>990</v>
      </c>
      <c r="E166" s="117" t="s">
        <v>621</v>
      </c>
      <c r="F166" s="117" t="s">
        <v>1042</v>
      </c>
      <c r="G166" s="117">
        <v>0.75</v>
      </c>
      <c r="H166" s="117"/>
      <c r="I166" s="123" t="s">
        <v>1043</v>
      </c>
      <c r="J166" s="218" t="s">
        <v>626</v>
      </c>
      <c r="K166" s="220"/>
      <c r="L166" s="220"/>
      <c r="M166" s="218"/>
      <c r="N166" s="218"/>
      <c r="O166" s="189"/>
      <c r="P166" s="126"/>
      <c r="Q166" s="210"/>
      <c r="R166" s="235" t="s">
        <v>620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>
      <c r="A167" s="363">
        <v>28</v>
      </c>
      <c r="B167" s="360">
        <v>44403</v>
      </c>
      <c r="C167" s="361"/>
      <c r="D167" s="372" t="s">
        <v>1044</v>
      </c>
      <c r="E167" s="363" t="s">
        <v>621</v>
      </c>
      <c r="F167" s="363">
        <v>4.75</v>
      </c>
      <c r="G167" s="363">
        <v>1</v>
      </c>
      <c r="H167" s="363">
        <v>1</v>
      </c>
      <c r="I167" s="433" t="s">
        <v>1045</v>
      </c>
      <c r="J167" s="434" t="s">
        <v>1074</v>
      </c>
      <c r="K167" s="388">
        <f>H167-F167</f>
        <v>-3.75</v>
      </c>
      <c r="L167" s="388">
        <v>100</v>
      </c>
      <c r="M167" s="435">
        <f t="shared" ref="M167:M168" si="109">(K167*N167)-100</f>
        <v>-5912.5</v>
      </c>
      <c r="N167" s="365">
        <v>1550</v>
      </c>
      <c r="O167" s="436" t="s">
        <v>653</v>
      </c>
      <c r="P167" s="437">
        <v>44405</v>
      </c>
      <c r="Q167" s="210"/>
      <c r="R167" s="235" t="s">
        <v>620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>
      <c r="A168" s="351">
        <v>29</v>
      </c>
      <c r="B168" s="369">
        <v>44404</v>
      </c>
      <c r="C168" s="370"/>
      <c r="D168" s="354" t="s">
        <v>1057</v>
      </c>
      <c r="E168" s="356" t="s">
        <v>621</v>
      </c>
      <c r="F168" s="356">
        <v>2.25</v>
      </c>
      <c r="G168" s="356"/>
      <c r="H168" s="356">
        <v>3.85</v>
      </c>
      <c r="I168" s="438" t="s">
        <v>1058</v>
      </c>
      <c r="J168" s="222" t="s">
        <v>1076</v>
      </c>
      <c r="K168" s="208">
        <f>H168-F168</f>
        <v>1.6</v>
      </c>
      <c r="L168" s="208">
        <v>100</v>
      </c>
      <c r="M168" s="222">
        <f t="shared" si="109"/>
        <v>1660</v>
      </c>
      <c r="N168" s="112">
        <v>1100</v>
      </c>
      <c r="O168" s="113" t="s">
        <v>619</v>
      </c>
      <c r="P168" s="116">
        <v>44405</v>
      </c>
      <c r="Q168" s="210"/>
      <c r="R168" s="235" t="s">
        <v>620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>
      <c r="A169" s="351">
        <v>30</v>
      </c>
      <c r="B169" s="369">
        <v>44405</v>
      </c>
      <c r="C169" s="370"/>
      <c r="D169" s="354" t="s">
        <v>1079</v>
      </c>
      <c r="E169" s="356" t="s">
        <v>621</v>
      </c>
      <c r="F169" s="356">
        <v>47</v>
      </c>
      <c r="G169" s="356"/>
      <c r="H169" s="356">
        <v>64</v>
      </c>
      <c r="I169" s="438" t="s">
        <v>1080</v>
      </c>
      <c r="J169" s="222" t="s">
        <v>1111</v>
      </c>
      <c r="K169" s="208">
        <f t="shared" ref="K169:K170" si="110">H169-F169</f>
        <v>17</v>
      </c>
      <c r="L169" s="208">
        <v>100</v>
      </c>
      <c r="M169" s="222">
        <f t="shared" ref="M169:M170" si="111">(K169*N169)-100</f>
        <v>750</v>
      </c>
      <c r="N169" s="112">
        <v>50</v>
      </c>
      <c r="O169" s="113" t="s">
        <v>619</v>
      </c>
      <c r="P169" s="116">
        <v>44406</v>
      </c>
      <c r="Q169" s="210"/>
      <c r="R169" s="235" t="s">
        <v>632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>
      <c r="A170" s="444">
        <v>31</v>
      </c>
      <c r="B170" s="360">
        <v>44405</v>
      </c>
      <c r="C170" s="361"/>
      <c r="D170" s="372" t="s">
        <v>1057</v>
      </c>
      <c r="E170" s="363" t="s">
        <v>621</v>
      </c>
      <c r="F170" s="363">
        <v>2.1</v>
      </c>
      <c r="G170" s="363"/>
      <c r="H170" s="363">
        <v>0.6</v>
      </c>
      <c r="I170" s="433" t="s">
        <v>1058</v>
      </c>
      <c r="J170" s="435" t="s">
        <v>1115</v>
      </c>
      <c r="K170" s="388">
        <f t="shared" si="110"/>
        <v>-1.5</v>
      </c>
      <c r="L170" s="388">
        <v>100</v>
      </c>
      <c r="M170" s="435">
        <f t="shared" si="111"/>
        <v>-1750</v>
      </c>
      <c r="N170" s="365">
        <v>1100</v>
      </c>
      <c r="O170" s="436" t="s">
        <v>653</v>
      </c>
      <c r="P170" s="437">
        <v>44406</v>
      </c>
      <c r="Q170" s="210"/>
      <c r="R170" s="235" t="s">
        <v>632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>
      <c r="A171" s="351">
        <v>32</v>
      </c>
      <c r="B171" s="369">
        <v>44406</v>
      </c>
      <c r="C171" s="370"/>
      <c r="D171" s="354" t="s">
        <v>1116</v>
      </c>
      <c r="E171" s="356" t="s">
        <v>621</v>
      </c>
      <c r="F171" s="356">
        <v>115</v>
      </c>
      <c r="G171" s="356">
        <v>20</v>
      </c>
      <c r="H171" s="356">
        <v>165</v>
      </c>
      <c r="I171" s="112">
        <v>250</v>
      </c>
      <c r="J171" s="222" t="s">
        <v>977</v>
      </c>
      <c r="K171" s="208">
        <f t="shared" ref="K171:K173" si="112">H171-F171</f>
        <v>50</v>
      </c>
      <c r="L171" s="208">
        <v>100</v>
      </c>
      <c r="M171" s="222">
        <f t="shared" ref="M171:M173" si="113">(K171*N171)-100</f>
        <v>1150</v>
      </c>
      <c r="N171" s="112">
        <v>25</v>
      </c>
      <c r="O171" s="113" t="s">
        <v>619</v>
      </c>
      <c r="P171" s="116">
        <v>44406</v>
      </c>
      <c r="Q171" s="210"/>
      <c r="R171" s="235" t="s">
        <v>632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>
      <c r="A172" s="444">
        <v>33</v>
      </c>
      <c r="B172" s="360">
        <v>44406</v>
      </c>
      <c r="C172" s="361"/>
      <c r="D172" s="372" t="s">
        <v>1116</v>
      </c>
      <c r="E172" s="363" t="s">
        <v>621</v>
      </c>
      <c r="F172" s="363">
        <v>107.5</v>
      </c>
      <c r="G172" s="363">
        <v>20</v>
      </c>
      <c r="H172" s="363">
        <v>15</v>
      </c>
      <c r="I172" s="365">
        <v>250</v>
      </c>
      <c r="J172" s="435" t="s">
        <v>943</v>
      </c>
      <c r="K172" s="388">
        <f t="shared" si="112"/>
        <v>-92.5</v>
      </c>
      <c r="L172" s="388">
        <v>100</v>
      </c>
      <c r="M172" s="435">
        <f t="shared" si="113"/>
        <v>-2412.5</v>
      </c>
      <c r="N172" s="365">
        <v>25</v>
      </c>
      <c r="O172" s="436" t="s">
        <v>653</v>
      </c>
      <c r="P172" s="437">
        <v>44406</v>
      </c>
      <c r="Q172" s="210"/>
      <c r="R172" s="235" t="s">
        <v>632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>
      <c r="A173" s="444">
        <v>34</v>
      </c>
      <c r="B173" s="360">
        <v>44406</v>
      </c>
      <c r="C173" s="361"/>
      <c r="D173" s="372" t="s">
        <v>1117</v>
      </c>
      <c r="E173" s="363" t="s">
        <v>621</v>
      </c>
      <c r="F173" s="363">
        <v>9</v>
      </c>
      <c r="G173" s="363">
        <v>0</v>
      </c>
      <c r="H173" s="363">
        <v>0</v>
      </c>
      <c r="I173" s="365">
        <v>25</v>
      </c>
      <c r="J173" s="435" t="s">
        <v>747</v>
      </c>
      <c r="K173" s="388">
        <f t="shared" si="112"/>
        <v>-9</v>
      </c>
      <c r="L173" s="388">
        <v>100</v>
      </c>
      <c r="M173" s="435">
        <f t="shared" si="113"/>
        <v>-550</v>
      </c>
      <c r="N173" s="365">
        <v>50</v>
      </c>
      <c r="O173" s="436" t="s">
        <v>653</v>
      </c>
      <c r="P173" s="437">
        <v>44406</v>
      </c>
      <c r="Q173" s="210"/>
      <c r="R173" s="235" t="s">
        <v>620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27"/>
      <c r="B174" s="118"/>
      <c r="C174" s="174"/>
      <c r="D174" s="120"/>
      <c r="E174" s="117"/>
      <c r="F174" s="117"/>
      <c r="G174" s="117"/>
      <c r="H174" s="117"/>
      <c r="I174" s="123"/>
      <c r="J174" s="123"/>
      <c r="K174" s="123"/>
      <c r="L174" s="123"/>
      <c r="M174" s="221"/>
      <c r="N174" s="123"/>
      <c r="O174" s="189"/>
      <c r="P174" s="176"/>
      <c r="Q174" s="210"/>
      <c r="R174" s="235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4.25" customHeight="1">
      <c r="A175" s="1"/>
      <c r="B175" s="210"/>
      <c r="C175" s="210"/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230"/>
      <c r="B177" s="241"/>
      <c r="C177" s="241"/>
      <c r="D177" s="242"/>
      <c r="E177" s="230"/>
      <c r="F177" s="243"/>
      <c r="G177" s="230"/>
      <c r="H177" s="230"/>
      <c r="I177" s="230"/>
      <c r="J177" s="241"/>
      <c r="K177" s="244"/>
      <c r="L177" s="230"/>
      <c r="M177" s="230"/>
      <c r="N177" s="230"/>
      <c r="O177" s="245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>
      <c r="A178" s="100" t="s">
        <v>757</v>
      </c>
      <c r="B178" s="246"/>
      <c r="C178" s="246"/>
      <c r="D178" s="247"/>
      <c r="E178" s="166"/>
      <c r="F178" s="6"/>
      <c r="G178" s="6"/>
      <c r="H178" s="167"/>
      <c r="I178" s="248"/>
      <c r="J178" s="1"/>
      <c r="K178" s="6"/>
      <c r="L178" s="6"/>
      <c r="M178" s="6"/>
      <c r="N178" s="1"/>
      <c r="O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38" ht="38.25" customHeight="1">
      <c r="A179" s="101" t="s">
        <v>16</v>
      </c>
      <c r="B179" s="102" t="s">
        <v>590</v>
      </c>
      <c r="C179" s="102"/>
      <c r="D179" s="103" t="s">
        <v>605</v>
      </c>
      <c r="E179" s="102" t="s">
        <v>606</v>
      </c>
      <c r="F179" s="102" t="s">
        <v>607</v>
      </c>
      <c r="G179" s="102" t="s">
        <v>608</v>
      </c>
      <c r="H179" s="102" t="s">
        <v>609</v>
      </c>
      <c r="I179" s="102" t="s">
        <v>610</v>
      </c>
      <c r="J179" s="101" t="s">
        <v>611</v>
      </c>
      <c r="K179" s="170" t="s">
        <v>647</v>
      </c>
      <c r="L179" s="171" t="s">
        <v>613</v>
      </c>
      <c r="M179" s="104" t="s">
        <v>614</v>
      </c>
      <c r="N179" s="102" t="s">
        <v>615</v>
      </c>
      <c r="O179" s="103" t="s">
        <v>616</v>
      </c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38" ht="14.25" customHeight="1">
      <c r="A180" s="117">
        <v>1</v>
      </c>
      <c r="B180" s="118">
        <v>44363</v>
      </c>
      <c r="C180" s="249"/>
      <c r="D180" s="120" t="s">
        <v>283</v>
      </c>
      <c r="E180" s="121" t="s">
        <v>621</v>
      </c>
      <c r="F180" s="117" t="s">
        <v>758</v>
      </c>
      <c r="G180" s="117">
        <v>2070</v>
      </c>
      <c r="H180" s="121"/>
      <c r="I180" s="122" t="s">
        <v>759</v>
      </c>
      <c r="J180" s="123" t="s">
        <v>626</v>
      </c>
      <c r="K180" s="123"/>
      <c r="L180" s="124"/>
      <c r="M180" s="125"/>
      <c r="N180" s="123"/>
      <c r="O180" s="176"/>
      <c r="P180" s="105"/>
      <c r="Q180" s="1"/>
      <c r="R180" s="1" t="s">
        <v>620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17"/>
      <c r="B181" s="118"/>
      <c r="C181" s="249"/>
      <c r="D181" s="120"/>
      <c r="E181" s="121"/>
      <c r="F181" s="117"/>
      <c r="G181" s="117"/>
      <c r="H181" s="121"/>
      <c r="I181" s="122"/>
      <c r="J181" s="123"/>
      <c r="K181" s="123"/>
      <c r="L181" s="124"/>
      <c r="M181" s="125"/>
      <c r="N181" s="123"/>
      <c r="O181" s="176"/>
      <c r="P181" s="105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250"/>
      <c r="B182" s="174"/>
      <c r="C182" s="251"/>
      <c r="D182" s="120"/>
      <c r="E182" s="252"/>
      <c r="F182" s="252"/>
      <c r="G182" s="252"/>
      <c r="H182" s="252"/>
      <c r="I182" s="252"/>
      <c r="J182" s="252"/>
      <c r="K182" s="253"/>
      <c r="L182" s="254"/>
      <c r="M182" s="252"/>
      <c r="N182" s="255"/>
      <c r="O182" s="256"/>
      <c r="P182" s="257"/>
      <c r="R182" s="6"/>
      <c r="S182" s="44"/>
      <c r="T182" s="1"/>
      <c r="U182" s="1"/>
      <c r="V182" s="1"/>
      <c r="W182" s="1"/>
      <c r="X182" s="1"/>
      <c r="Y182" s="1"/>
      <c r="Z182" s="1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</row>
    <row r="183" spans="1:38" ht="12.75" customHeight="1">
      <c r="A183" s="150" t="s">
        <v>640</v>
      </c>
      <c r="B183" s="150"/>
      <c r="C183" s="150"/>
      <c r="D183" s="150"/>
      <c r="E183" s="44"/>
      <c r="F183" s="158" t="s">
        <v>642</v>
      </c>
      <c r="G183" s="61"/>
      <c r="H183" s="61"/>
      <c r="I183" s="61"/>
      <c r="J183" s="6"/>
      <c r="K183" s="200"/>
      <c r="L183" s="201"/>
      <c r="M183" s="6"/>
      <c r="N183" s="140"/>
      <c r="O183" s="258"/>
      <c r="P183" s="1"/>
      <c r="Q183" s="1"/>
      <c r="R183" s="6"/>
      <c r="S183" s="1"/>
      <c r="T183" s="1"/>
      <c r="U183" s="1"/>
      <c r="V183" s="1"/>
      <c r="W183" s="1"/>
      <c r="X183" s="1"/>
      <c r="Y183" s="1"/>
    </row>
    <row r="184" spans="1:38" ht="12.75" customHeight="1">
      <c r="A184" s="157" t="s">
        <v>641</v>
      </c>
      <c r="B184" s="150"/>
      <c r="C184" s="150"/>
      <c r="D184" s="150"/>
      <c r="E184" s="6"/>
      <c r="F184" s="158" t="s">
        <v>644</v>
      </c>
      <c r="G184" s="6"/>
      <c r="H184" s="6" t="s">
        <v>1075</v>
      </c>
      <c r="I184" s="6"/>
      <c r="J184" s="1"/>
      <c r="K184" s="6"/>
      <c r="L184" s="6"/>
      <c r="M184" s="6"/>
      <c r="N184" s="1"/>
      <c r="O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157"/>
      <c r="B185" s="150"/>
      <c r="C185" s="150"/>
      <c r="D185" s="150"/>
      <c r="E185" s="6"/>
      <c r="F185" s="158"/>
      <c r="G185" s="6"/>
      <c r="H185" s="6"/>
      <c r="I185" s="6"/>
      <c r="J185" s="1"/>
      <c r="K185" s="6"/>
      <c r="L185" s="6"/>
      <c r="M185" s="6"/>
      <c r="N185" s="1"/>
      <c r="O185" s="1"/>
      <c r="Q185" s="1"/>
      <c r="R185" s="61"/>
      <c r="S185" s="1"/>
      <c r="T185" s="1"/>
      <c r="U185" s="1"/>
      <c r="V185" s="1"/>
      <c r="W185" s="1"/>
      <c r="X185" s="1"/>
      <c r="Y185" s="1"/>
      <c r="Z185" s="1"/>
    </row>
    <row r="186" spans="1:38" ht="12.75" customHeight="1">
      <c r="A186" s="1"/>
      <c r="B186" s="165" t="s">
        <v>760</v>
      </c>
      <c r="C186" s="165"/>
      <c r="D186" s="165"/>
      <c r="E186" s="165"/>
      <c r="F186" s="166"/>
      <c r="G186" s="6"/>
      <c r="H186" s="6"/>
      <c r="I186" s="167"/>
      <c r="J186" s="168"/>
      <c r="K186" s="169"/>
      <c r="L186" s="168"/>
      <c r="M186" s="6"/>
      <c r="N186" s="1"/>
      <c r="O186" s="1"/>
      <c r="Q186" s="1"/>
      <c r="R186" s="61"/>
      <c r="S186" s="1"/>
      <c r="T186" s="1"/>
      <c r="U186" s="1"/>
      <c r="V186" s="1"/>
      <c r="W186" s="1"/>
      <c r="X186" s="1"/>
      <c r="Y186" s="1"/>
      <c r="Z186" s="1"/>
    </row>
    <row r="187" spans="1:38" ht="38.25" customHeight="1">
      <c r="A187" s="101" t="s">
        <v>16</v>
      </c>
      <c r="B187" s="102" t="s">
        <v>590</v>
      </c>
      <c r="C187" s="102"/>
      <c r="D187" s="103" t="s">
        <v>605</v>
      </c>
      <c r="E187" s="102" t="s">
        <v>606</v>
      </c>
      <c r="F187" s="102" t="s">
        <v>607</v>
      </c>
      <c r="G187" s="102" t="s">
        <v>646</v>
      </c>
      <c r="H187" s="102" t="s">
        <v>609</v>
      </c>
      <c r="I187" s="102" t="s">
        <v>610</v>
      </c>
      <c r="J187" s="259" t="s">
        <v>611</v>
      </c>
      <c r="K187" s="170" t="s">
        <v>647</v>
      </c>
      <c r="L187" s="204" t="s">
        <v>680</v>
      </c>
      <c r="M187" s="102" t="s">
        <v>681</v>
      </c>
      <c r="N187" s="171" t="s">
        <v>613</v>
      </c>
      <c r="O187" s="104" t="s">
        <v>614</v>
      </c>
      <c r="P187" s="102" t="s">
        <v>615</v>
      </c>
      <c r="Q187" s="103" t="s">
        <v>616</v>
      </c>
      <c r="R187" s="61"/>
      <c r="S187" s="1"/>
      <c r="T187" s="1"/>
      <c r="U187" s="1"/>
      <c r="V187" s="1"/>
      <c r="W187" s="1"/>
      <c r="X187" s="1"/>
      <c r="Y187" s="1"/>
      <c r="Z187" s="1"/>
    </row>
    <row r="188" spans="1:38" ht="14.25" customHeight="1">
      <c r="A188" s="127"/>
      <c r="B188" s="129"/>
      <c r="C188" s="260"/>
      <c r="D188" s="130"/>
      <c r="E188" s="131"/>
      <c r="F188" s="261"/>
      <c r="G188" s="127"/>
      <c r="H188" s="131"/>
      <c r="I188" s="132"/>
      <c r="J188" s="262"/>
      <c r="K188" s="262"/>
      <c r="L188" s="263"/>
      <c r="M188" s="117"/>
      <c r="N188" s="263"/>
      <c r="O188" s="264"/>
      <c r="P188" s="265"/>
      <c r="Q188" s="266"/>
      <c r="R188" s="198"/>
      <c r="S188" s="144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38" ht="14.25" customHeight="1">
      <c r="A189" s="127"/>
      <c r="B189" s="129"/>
      <c r="C189" s="260"/>
      <c r="D189" s="130"/>
      <c r="E189" s="131"/>
      <c r="F189" s="261"/>
      <c r="G189" s="127"/>
      <c r="H189" s="131"/>
      <c r="I189" s="132"/>
      <c r="J189" s="262"/>
      <c r="K189" s="262"/>
      <c r="L189" s="263"/>
      <c r="M189" s="117"/>
      <c r="N189" s="263"/>
      <c r="O189" s="264"/>
      <c r="P189" s="265"/>
      <c r="Q189" s="266"/>
      <c r="R189" s="198"/>
      <c r="S189" s="144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38" ht="14.25" customHeight="1">
      <c r="A190" s="127"/>
      <c r="B190" s="129"/>
      <c r="C190" s="260"/>
      <c r="D190" s="130"/>
      <c r="E190" s="131"/>
      <c r="F190" s="261"/>
      <c r="G190" s="127"/>
      <c r="H190" s="131"/>
      <c r="I190" s="132"/>
      <c r="J190" s="262"/>
      <c r="K190" s="262"/>
      <c r="L190" s="263"/>
      <c r="M190" s="117"/>
      <c r="N190" s="263"/>
      <c r="O190" s="264"/>
      <c r="P190" s="265"/>
      <c r="Q190" s="266"/>
      <c r="R190" s="6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4.25" customHeight="1">
      <c r="A191" s="127"/>
      <c r="B191" s="129"/>
      <c r="C191" s="260"/>
      <c r="D191" s="130"/>
      <c r="E191" s="131"/>
      <c r="F191" s="262"/>
      <c r="G191" s="127"/>
      <c r="H191" s="131"/>
      <c r="I191" s="132"/>
      <c r="J191" s="262"/>
      <c r="K191" s="262"/>
      <c r="L191" s="263"/>
      <c r="M191" s="117"/>
      <c r="N191" s="263"/>
      <c r="O191" s="264"/>
      <c r="P191" s="265"/>
      <c r="Q191" s="266"/>
      <c r="R191" s="6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4.25" customHeight="1">
      <c r="A192" s="127"/>
      <c r="B192" s="129"/>
      <c r="C192" s="260"/>
      <c r="D192" s="130"/>
      <c r="E192" s="131"/>
      <c r="F192" s="262"/>
      <c r="G192" s="127"/>
      <c r="H192" s="131"/>
      <c r="I192" s="132"/>
      <c r="J192" s="262"/>
      <c r="K192" s="262"/>
      <c r="L192" s="263"/>
      <c r="M192" s="117"/>
      <c r="N192" s="263"/>
      <c r="O192" s="264"/>
      <c r="P192" s="265"/>
      <c r="Q192" s="266"/>
      <c r="R192" s="6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4.25" customHeight="1">
      <c r="A193" s="127"/>
      <c r="B193" s="129"/>
      <c r="C193" s="260"/>
      <c r="D193" s="130"/>
      <c r="E193" s="131"/>
      <c r="F193" s="261"/>
      <c r="G193" s="127"/>
      <c r="H193" s="131"/>
      <c r="I193" s="132"/>
      <c r="J193" s="262"/>
      <c r="K193" s="262"/>
      <c r="L193" s="263"/>
      <c r="M193" s="117"/>
      <c r="N193" s="263"/>
      <c r="O193" s="264"/>
      <c r="P193" s="265"/>
      <c r="Q193" s="266"/>
      <c r="R193" s="6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4.25" customHeight="1">
      <c r="A194" s="127"/>
      <c r="B194" s="129"/>
      <c r="C194" s="260"/>
      <c r="D194" s="130"/>
      <c r="E194" s="131"/>
      <c r="F194" s="261"/>
      <c r="G194" s="127"/>
      <c r="H194" s="131"/>
      <c r="I194" s="132"/>
      <c r="J194" s="262"/>
      <c r="K194" s="262"/>
      <c r="L194" s="262"/>
      <c r="M194" s="262"/>
      <c r="N194" s="263"/>
      <c r="O194" s="267"/>
      <c r="P194" s="265"/>
      <c r="Q194" s="266"/>
      <c r="R194" s="6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4.25" customHeight="1">
      <c r="A195" s="127"/>
      <c r="B195" s="129"/>
      <c r="C195" s="260"/>
      <c r="D195" s="130"/>
      <c r="E195" s="131"/>
      <c r="F195" s="262"/>
      <c r="G195" s="127"/>
      <c r="H195" s="131"/>
      <c r="I195" s="132"/>
      <c r="J195" s="262"/>
      <c r="K195" s="262"/>
      <c r="L195" s="263"/>
      <c r="M195" s="117"/>
      <c r="N195" s="263"/>
      <c r="O195" s="264"/>
      <c r="P195" s="265"/>
      <c r="Q195" s="266"/>
      <c r="R195" s="198"/>
      <c r="S195" s="144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4.25" customHeight="1">
      <c r="A196" s="127"/>
      <c r="B196" s="129"/>
      <c r="C196" s="260"/>
      <c r="D196" s="130"/>
      <c r="E196" s="131"/>
      <c r="F196" s="261"/>
      <c r="G196" s="127"/>
      <c r="H196" s="131"/>
      <c r="I196" s="132"/>
      <c r="J196" s="268"/>
      <c r="K196" s="268"/>
      <c r="L196" s="268"/>
      <c r="M196" s="268"/>
      <c r="N196" s="269"/>
      <c r="O196" s="264"/>
      <c r="P196" s="133"/>
      <c r="Q196" s="266"/>
      <c r="R196" s="198"/>
      <c r="S196" s="144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>
      <c r="A197" s="157"/>
      <c r="B197" s="150"/>
      <c r="C197" s="150"/>
      <c r="D197" s="150"/>
      <c r="E197" s="6"/>
      <c r="F197" s="158"/>
      <c r="G197" s="6"/>
      <c r="H197" s="6"/>
      <c r="I197" s="6"/>
      <c r="J197" s="1"/>
      <c r="K197" s="6"/>
      <c r="L197" s="6"/>
      <c r="M197" s="6"/>
      <c r="N197" s="1"/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38" ht="12.75" customHeight="1">
      <c r="A198" s="157"/>
      <c r="B198" s="150"/>
      <c r="C198" s="150"/>
      <c r="D198" s="150"/>
      <c r="E198" s="6"/>
      <c r="F198" s="158"/>
      <c r="G198" s="61"/>
      <c r="H198" s="44"/>
      <c r="I198" s="61"/>
      <c r="J198" s="6"/>
      <c r="K198" s="200"/>
      <c r="L198" s="201"/>
      <c r="M198" s="6"/>
      <c r="N198" s="140"/>
      <c r="O198" s="202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38" ht="12.75" customHeight="1">
      <c r="A199" s="61"/>
      <c r="B199" s="139"/>
      <c r="C199" s="139"/>
      <c r="D199" s="44"/>
      <c r="E199" s="61"/>
      <c r="F199" s="61"/>
      <c r="G199" s="61"/>
      <c r="H199" s="44"/>
      <c r="I199" s="61"/>
      <c r="J199" s="6"/>
      <c r="K199" s="200"/>
      <c r="L199" s="201"/>
      <c r="M199" s="6"/>
      <c r="N199" s="140"/>
      <c r="O199" s="202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38" ht="12.75" customHeight="1">
      <c r="A200" s="44"/>
      <c r="B200" s="270" t="s">
        <v>761</v>
      </c>
      <c r="C200" s="270"/>
      <c r="D200" s="270"/>
      <c r="E200" s="270"/>
      <c r="F200" s="6"/>
      <c r="G200" s="6"/>
      <c r="H200" s="168"/>
      <c r="I200" s="6"/>
      <c r="J200" s="168"/>
      <c r="K200" s="169"/>
      <c r="L200" s="6"/>
      <c r="M200" s="6"/>
      <c r="N200" s="1"/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38" ht="38.25" customHeight="1">
      <c r="A201" s="101" t="s">
        <v>16</v>
      </c>
      <c r="B201" s="102" t="s">
        <v>590</v>
      </c>
      <c r="C201" s="102"/>
      <c r="D201" s="103" t="s">
        <v>605</v>
      </c>
      <c r="E201" s="102" t="s">
        <v>606</v>
      </c>
      <c r="F201" s="102" t="s">
        <v>607</v>
      </c>
      <c r="G201" s="102" t="s">
        <v>762</v>
      </c>
      <c r="H201" s="102" t="s">
        <v>763</v>
      </c>
      <c r="I201" s="102" t="s">
        <v>610</v>
      </c>
      <c r="J201" s="271" t="s">
        <v>611</v>
      </c>
      <c r="K201" s="102" t="s">
        <v>612</v>
      </c>
      <c r="L201" s="102" t="s">
        <v>764</v>
      </c>
      <c r="M201" s="102" t="s">
        <v>615</v>
      </c>
      <c r="N201" s="103" t="s">
        <v>616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38" ht="12.75" customHeight="1">
      <c r="A202" s="272">
        <v>1</v>
      </c>
      <c r="B202" s="273">
        <v>41579</v>
      </c>
      <c r="C202" s="273"/>
      <c r="D202" s="274" t="s">
        <v>765</v>
      </c>
      <c r="E202" s="275" t="s">
        <v>766</v>
      </c>
      <c r="F202" s="276">
        <v>82</v>
      </c>
      <c r="G202" s="275" t="s">
        <v>767</v>
      </c>
      <c r="H202" s="275">
        <v>100</v>
      </c>
      <c r="I202" s="277">
        <v>100</v>
      </c>
      <c r="J202" s="278" t="s">
        <v>768</v>
      </c>
      <c r="K202" s="279">
        <f t="shared" ref="K202:K254" si="114">H202-F202</f>
        <v>18</v>
      </c>
      <c r="L202" s="280">
        <f t="shared" ref="L202:L254" si="115">K202/F202</f>
        <v>0.21951219512195122</v>
      </c>
      <c r="M202" s="275" t="s">
        <v>619</v>
      </c>
      <c r="N202" s="281">
        <v>42657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38" ht="12.75" customHeight="1">
      <c r="A203" s="272">
        <v>2</v>
      </c>
      <c r="B203" s="273">
        <v>41794</v>
      </c>
      <c r="C203" s="273"/>
      <c r="D203" s="274" t="s">
        <v>769</v>
      </c>
      <c r="E203" s="275" t="s">
        <v>621</v>
      </c>
      <c r="F203" s="276">
        <v>257</v>
      </c>
      <c r="G203" s="275" t="s">
        <v>767</v>
      </c>
      <c r="H203" s="275">
        <v>300</v>
      </c>
      <c r="I203" s="277">
        <v>300</v>
      </c>
      <c r="J203" s="278" t="s">
        <v>768</v>
      </c>
      <c r="K203" s="279">
        <f t="shared" si="114"/>
        <v>43</v>
      </c>
      <c r="L203" s="280">
        <f t="shared" si="115"/>
        <v>0.16731517509727625</v>
      </c>
      <c r="M203" s="275" t="s">
        <v>619</v>
      </c>
      <c r="N203" s="281">
        <v>41822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38" ht="12.75" customHeight="1">
      <c r="A204" s="272">
        <v>3</v>
      </c>
      <c r="B204" s="273">
        <v>41828</v>
      </c>
      <c r="C204" s="273"/>
      <c r="D204" s="274" t="s">
        <v>770</v>
      </c>
      <c r="E204" s="275" t="s">
        <v>621</v>
      </c>
      <c r="F204" s="276">
        <v>393</v>
      </c>
      <c r="G204" s="275" t="s">
        <v>767</v>
      </c>
      <c r="H204" s="275">
        <v>468</v>
      </c>
      <c r="I204" s="277">
        <v>468</v>
      </c>
      <c r="J204" s="278" t="s">
        <v>768</v>
      </c>
      <c r="K204" s="279">
        <f t="shared" si="114"/>
        <v>75</v>
      </c>
      <c r="L204" s="280">
        <f t="shared" si="115"/>
        <v>0.19083969465648856</v>
      </c>
      <c r="M204" s="275" t="s">
        <v>619</v>
      </c>
      <c r="N204" s="281">
        <v>41863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38" ht="12.75" customHeight="1">
      <c r="A205" s="272">
        <v>4</v>
      </c>
      <c r="B205" s="273">
        <v>41857</v>
      </c>
      <c r="C205" s="273"/>
      <c r="D205" s="274" t="s">
        <v>771</v>
      </c>
      <c r="E205" s="275" t="s">
        <v>621</v>
      </c>
      <c r="F205" s="276">
        <v>205</v>
      </c>
      <c r="G205" s="275" t="s">
        <v>767</v>
      </c>
      <c r="H205" s="275">
        <v>275</v>
      </c>
      <c r="I205" s="277">
        <v>250</v>
      </c>
      <c r="J205" s="278" t="s">
        <v>768</v>
      </c>
      <c r="K205" s="279">
        <f t="shared" si="114"/>
        <v>70</v>
      </c>
      <c r="L205" s="280">
        <f t="shared" si="115"/>
        <v>0.34146341463414637</v>
      </c>
      <c r="M205" s="275" t="s">
        <v>619</v>
      </c>
      <c r="N205" s="281">
        <v>41962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38" ht="12.75" customHeight="1">
      <c r="A206" s="272">
        <v>5</v>
      </c>
      <c r="B206" s="273">
        <v>41886</v>
      </c>
      <c r="C206" s="273"/>
      <c r="D206" s="274" t="s">
        <v>772</v>
      </c>
      <c r="E206" s="275" t="s">
        <v>621</v>
      </c>
      <c r="F206" s="276">
        <v>162</v>
      </c>
      <c r="G206" s="275" t="s">
        <v>767</v>
      </c>
      <c r="H206" s="275">
        <v>190</v>
      </c>
      <c r="I206" s="277">
        <v>190</v>
      </c>
      <c r="J206" s="278" t="s">
        <v>768</v>
      </c>
      <c r="K206" s="279">
        <f t="shared" si="114"/>
        <v>28</v>
      </c>
      <c r="L206" s="280">
        <f t="shared" si="115"/>
        <v>0.1728395061728395</v>
      </c>
      <c r="M206" s="275" t="s">
        <v>619</v>
      </c>
      <c r="N206" s="281">
        <v>42006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38" ht="12.75" customHeight="1">
      <c r="A207" s="272">
        <v>6</v>
      </c>
      <c r="B207" s="273">
        <v>41886</v>
      </c>
      <c r="C207" s="273"/>
      <c r="D207" s="274" t="s">
        <v>773</v>
      </c>
      <c r="E207" s="275" t="s">
        <v>621</v>
      </c>
      <c r="F207" s="276">
        <v>75</v>
      </c>
      <c r="G207" s="275" t="s">
        <v>767</v>
      </c>
      <c r="H207" s="275">
        <v>91.5</v>
      </c>
      <c r="I207" s="277" t="s">
        <v>774</v>
      </c>
      <c r="J207" s="278" t="s">
        <v>775</v>
      </c>
      <c r="K207" s="279">
        <f t="shared" si="114"/>
        <v>16.5</v>
      </c>
      <c r="L207" s="280">
        <f t="shared" si="115"/>
        <v>0.22</v>
      </c>
      <c r="M207" s="275" t="s">
        <v>619</v>
      </c>
      <c r="N207" s="281">
        <v>41954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38" ht="12.75" customHeight="1">
      <c r="A208" s="272">
        <v>7</v>
      </c>
      <c r="B208" s="273">
        <v>41913</v>
      </c>
      <c r="C208" s="273"/>
      <c r="D208" s="274" t="s">
        <v>776</v>
      </c>
      <c r="E208" s="275" t="s">
        <v>621</v>
      </c>
      <c r="F208" s="276">
        <v>850</v>
      </c>
      <c r="G208" s="275" t="s">
        <v>767</v>
      </c>
      <c r="H208" s="275">
        <v>982.5</v>
      </c>
      <c r="I208" s="277">
        <v>1050</v>
      </c>
      <c r="J208" s="278" t="s">
        <v>777</v>
      </c>
      <c r="K208" s="279">
        <f t="shared" si="114"/>
        <v>132.5</v>
      </c>
      <c r="L208" s="280">
        <f t="shared" si="115"/>
        <v>0.15588235294117647</v>
      </c>
      <c r="M208" s="275" t="s">
        <v>619</v>
      </c>
      <c r="N208" s="281">
        <v>42039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72">
        <v>8</v>
      </c>
      <c r="B209" s="273">
        <v>41913</v>
      </c>
      <c r="C209" s="273"/>
      <c r="D209" s="274" t="s">
        <v>778</v>
      </c>
      <c r="E209" s="275" t="s">
        <v>621</v>
      </c>
      <c r="F209" s="276">
        <v>475</v>
      </c>
      <c r="G209" s="275" t="s">
        <v>767</v>
      </c>
      <c r="H209" s="275">
        <v>515</v>
      </c>
      <c r="I209" s="277">
        <v>600</v>
      </c>
      <c r="J209" s="278" t="s">
        <v>779</v>
      </c>
      <c r="K209" s="279">
        <f t="shared" si="114"/>
        <v>40</v>
      </c>
      <c r="L209" s="280">
        <f t="shared" si="115"/>
        <v>8.4210526315789472E-2</v>
      </c>
      <c r="M209" s="275" t="s">
        <v>619</v>
      </c>
      <c r="N209" s="281">
        <v>41939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72">
        <v>9</v>
      </c>
      <c r="B210" s="273">
        <v>41913</v>
      </c>
      <c r="C210" s="273"/>
      <c r="D210" s="274" t="s">
        <v>780</v>
      </c>
      <c r="E210" s="275" t="s">
        <v>621</v>
      </c>
      <c r="F210" s="276">
        <v>86</v>
      </c>
      <c r="G210" s="275" t="s">
        <v>767</v>
      </c>
      <c r="H210" s="275">
        <v>99</v>
      </c>
      <c r="I210" s="277">
        <v>140</v>
      </c>
      <c r="J210" s="278" t="s">
        <v>781</v>
      </c>
      <c r="K210" s="279">
        <f t="shared" si="114"/>
        <v>13</v>
      </c>
      <c r="L210" s="280">
        <f t="shared" si="115"/>
        <v>0.15116279069767441</v>
      </c>
      <c r="M210" s="275" t="s">
        <v>619</v>
      </c>
      <c r="N210" s="281">
        <v>41939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72">
        <v>10</v>
      </c>
      <c r="B211" s="273">
        <v>41926</v>
      </c>
      <c r="C211" s="273"/>
      <c r="D211" s="274" t="s">
        <v>782</v>
      </c>
      <c r="E211" s="275" t="s">
        <v>621</v>
      </c>
      <c r="F211" s="276">
        <v>496.6</v>
      </c>
      <c r="G211" s="275" t="s">
        <v>767</v>
      </c>
      <c r="H211" s="275">
        <v>621</v>
      </c>
      <c r="I211" s="277">
        <v>580</v>
      </c>
      <c r="J211" s="278" t="s">
        <v>768</v>
      </c>
      <c r="K211" s="279">
        <f t="shared" si="114"/>
        <v>124.39999999999998</v>
      </c>
      <c r="L211" s="280">
        <f t="shared" si="115"/>
        <v>0.25050342327829234</v>
      </c>
      <c r="M211" s="275" t="s">
        <v>619</v>
      </c>
      <c r="N211" s="281">
        <v>42605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72">
        <v>11</v>
      </c>
      <c r="B212" s="273">
        <v>41926</v>
      </c>
      <c r="C212" s="273"/>
      <c r="D212" s="274" t="s">
        <v>783</v>
      </c>
      <c r="E212" s="275" t="s">
        <v>621</v>
      </c>
      <c r="F212" s="276">
        <v>2481.9</v>
      </c>
      <c r="G212" s="275" t="s">
        <v>767</v>
      </c>
      <c r="H212" s="275">
        <v>2840</v>
      </c>
      <c r="I212" s="277">
        <v>2870</v>
      </c>
      <c r="J212" s="278" t="s">
        <v>784</v>
      </c>
      <c r="K212" s="279">
        <f t="shared" si="114"/>
        <v>358.09999999999991</v>
      </c>
      <c r="L212" s="280">
        <f t="shared" si="115"/>
        <v>0.14428462065353154</v>
      </c>
      <c r="M212" s="275" t="s">
        <v>619</v>
      </c>
      <c r="N212" s="281">
        <v>42017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72">
        <v>12</v>
      </c>
      <c r="B213" s="273">
        <v>41928</v>
      </c>
      <c r="C213" s="273"/>
      <c r="D213" s="274" t="s">
        <v>785</v>
      </c>
      <c r="E213" s="275" t="s">
        <v>621</v>
      </c>
      <c r="F213" s="276">
        <v>84.5</v>
      </c>
      <c r="G213" s="275" t="s">
        <v>767</v>
      </c>
      <c r="H213" s="275">
        <v>93</v>
      </c>
      <c r="I213" s="277">
        <v>110</v>
      </c>
      <c r="J213" s="278" t="s">
        <v>786</v>
      </c>
      <c r="K213" s="279">
        <f t="shared" si="114"/>
        <v>8.5</v>
      </c>
      <c r="L213" s="280">
        <f t="shared" si="115"/>
        <v>0.10059171597633136</v>
      </c>
      <c r="M213" s="275" t="s">
        <v>619</v>
      </c>
      <c r="N213" s="281">
        <v>41939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72">
        <v>13</v>
      </c>
      <c r="B214" s="273">
        <v>41928</v>
      </c>
      <c r="C214" s="273"/>
      <c r="D214" s="274" t="s">
        <v>787</v>
      </c>
      <c r="E214" s="275" t="s">
        <v>621</v>
      </c>
      <c r="F214" s="276">
        <v>401</v>
      </c>
      <c r="G214" s="275" t="s">
        <v>767</v>
      </c>
      <c r="H214" s="275">
        <v>428</v>
      </c>
      <c r="I214" s="277">
        <v>450</v>
      </c>
      <c r="J214" s="278" t="s">
        <v>788</v>
      </c>
      <c r="K214" s="279">
        <f t="shared" si="114"/>
        <v>27</v>
      </c>
      <c r="L214" s="280">
        <f t="shared" si="115"/>
        <v>6.7331670822942641E-2</v>
      </c>
      <c r="M214" s="275" t="s">
        <v>619</v>
      </c>
      <c r="N214" s="281">
        <v>42020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72">
        <v>14</v>
      </c>
      <c r="B215" s="273">
        <v>41928</v>
      </c>
      <c r="C215" s="273"/>
      <c r="D215" s="274" t="s">
        <v>789</v>
      </c>
      <c r="E215" s="275" t="s">
        <v>621</v>
      </c>
      <c r="F215" s="276">
        <v>101</v>
      </c>
      <c r="G215" s="275" t="s">
        <v>767</v>
      </c>
      <c r="H215" s="275">
        <v>112</v>
      </c>
      <c r="I215" s="277">
        <v>120</v>
      </c>
      <c r="J215" s="278" t="s">
        <v>790</v>
      </c>
      <c r="K215" s="279">
        <f t="shared" si="114"/>
        <v>11</v>
      </c>
      <c r="L215" s="280">
        <f t="shared" si="115"/>
        <v>0.10891089108910891</v>
      </c>
      <c r="M215" s="275" t="s">
        <v>619</v>
      </c>
      <c r="N215" s="281">
        <v>41939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72">
        <v>15</v>
      </c>
      <c r="B216" s="273">
        <v>41954</v>
      </c>
      <c r="C216" s="273"/>
      <c r="D216" s="274" t="s">
        <v>791</v>
      </c>
      <c r="E216" s="275" t="s">
        <v>621</v>
      </c>
      <c r="F216" s="276">
        <v>59</v>
      </c>
      <c r="G216" s="275" t="s">
        <v>767</v>
      </c>
      <c r="H216" s="275">
        <v>76</v>
      </c>
      <c r="I216" s="277">
        <v>76</v>
      </c>
      <c r="J216" s="278" t="s">
        <v>768</v>
      </c>
      <c r="K216" s="279">
        <f t="shared" si="114"/>
        <v>17</v>
      </c>
      <c r="L216" s="280">
        <f t="shared" si="115"/>
        <v>0.28813559322033899</v>
      </c>
      <c r="M216" s="275" t="s">
        <v>619</v>
      </c>
      <c r="N216" s="281">
        <v>43032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2">
        <v>16</v>
      </c>
      <c r="B217" s="273">
        <v>41954</v>
      </c>
      <c r="C217" s="273"/>
      <c r="D217" s="274" t="s">
        <v>780</v>
      </c>
      <c r="E217" s="275" t="s">
        <v>621</v>
      </c>
      <c r="F217" s="276">
        <v>99</v>
      </c>
      <c r="G217" s="275" t="s">
        <v>767</v>
      </c>
      <c r="H217" s="275">
        <v>120</v>
      </c>
      <c r="I217" s="277">
        <v>120</v>
      </c>
      <c r="J217" s="278" t="s">
        <v>654</v>
      </c>
      <c r="K217" s="279">
        <f t="shared" si="114"/>
        <v>21</v>
      </c>
      <c r="L217" s="280">
        <f t="shared" si="115"/>
        <v>0.21212121212121213</v>
      </c>
      <c r="M217" s="275" t="s">
        <v>619</v>
      </c>
      <c r="N217" s="281">
        <v>41960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72">
        <v>17</v>
      </c>
      <c r="B218" s="273">
        <v>41956</v>
      </c>
      <c r="C218" s="273"/>
      <c r="D218" s="274" t="s">
        <v>792</v>
      </c>
      <c r="E218" s="275" t="s">
        <v>621</v>
      </c>
      <c r="F218" s="276">
        <v>22</v>
      </c>
      <c r="G218" s="275" t="s">
        <v>767</v>
      </c>
      <c r="H218" s="275">
        <v>33.549999999999997</v>
      </c>
      <c r="I218" s="277">
        <v>32</v>
      </c>
      <c r="J218" s="278" t="s">
        <v>793</v>
      </c>
      <c r="K218" s="279">
        <f t="shared" si="114"/>
        <v>11.549999999999997</v>
      </c>
      <c r="L218" s="280">
        <f t="shared" si="115"/>
        <v>0.52499999999999991</v>
      </c>
      <c r="M218" s="275" t="s">
        <v>619</v>
      </c>
      <c r="N218" s="281">
        <v>42188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72">
        <v>18</v>
      </c>
      <c r="B219" s="273">
        <v>41976</v>
      </c>
      <c r="C219" s="273"/>
      <c r="D219" s="274" t="s">
        <v>794</v>
      </c>
      <c r="E219" s="275" t="s">
        <v>621</v>
      </c>
      <c r="F219" s="276">
        <v>440</v>
      </c>
      <c r="G219" s="275" t="s">
        <v>767</v>
      </c>
      <c r="H219" s="275">
        <v>520</v>
      </c>
      <c r="I219" s="277">
        <v>520</v>
      </c>
      <c r="J219" s="278" t="s">
        <v>795</v>
      </c>
      <c r="K219" s="279">
        <f t="shared" si="114"/>
        <v>80</v>
      </c>
      <c r="L219" s="280">
        <f t="shared" si="115"/>
        <v>0.18181818181818182</v>
      </c>
      <c r="M219" s="275" t="s">
        <v>619</v>
      </c>
      <c r="N219" s="281">
        <v>42208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72">
        <v>19</v>
      </c>
      <c r="B220" s="273">
        <v>41976</v>
      </c>
      <c r="C220" s="273"/>
      <c r="D220" s="274" t="s">
        <v>796</v>
      </c>
      <c r="E220" s="275" t="s">
        <v>621</v>
      </c>
      <c r="F220" s="276">
        <v>360</v>
      </c>
      <c r="G220" s="275" t="s">
        <v>767</v>
      </c>
      <c r="H220" s="275">
        <v>427</v>
      </c>
      <c r="I220" s="277">
        <v>425</v>
      </c>
      <c r="J220" s="278" t="s">
        <v>797</v>
      </c>
      <c r="K220" s="279">
        <f t="shared" si="114"/>
        <v>67</v>
      </c>
      <c r="L220" s="280">
        <f t="shared" si="115"/>
        <v>0.18611111111111112</v>
      </c>
      <c r="M220" s="275" t="s">
        <v>619</v>
      </c>
      <c r="N220" s="281">
        <v>42058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2">
        <v>20</v>
      </c>
      <c r="B221" s="273">
        <v>42012</v>
      </c>
      <c r="C221" s="273"/>
      <c r="D221" s="274" t="s">
        <v>798</v>
      </c>
      <c r="E221" s="275" t="s">
        <v>621</v>
      </c>
      <c r="F221" s="276">
        <v>360</v>
      </c>
      <c r="G221" s="275" t="s">
        <v>767</v>
      </c>
      <c r="H221" s="275">
        <v>455</v>
      </c>
      <c r="I221" s="277">
        <v>420</v>
      </c>
      <c r="J221" s="278" t="s">
        <v>799</v>
      </c>
      <c r="K221" s="279">
        <f t="shared" si="114"/>
        <v>95</v>
      </c>
      <c r="L221" s="280">
        <f t="shared" si="115"/>
        <v>0.2638888888888889</v>
      </c>
      <c r="M221" s="275" t="s">
        <v>619</v>
      </c>
      <c r="N221" s="281">
        <v>42024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2">
        <v>21</v>
      </c>
      <c r="B222" s="273">
        <v>42012</v>
      </c>
      <c r="C222" s="273"/>
      <c r="D222" s="274" t="s">
        <v>800</v>
      </c>
      <c r="E222" s="275" t="s">
        <v>621</v>
      </c>
      <c r="F222" s="276">
        <v>130</v>
      </c>
      <c r="G222" s="275"/>
      <c r="H222" s="275">
        <v>175.5</v>
      </c>
      <c r="I222" s="277">
        <v>165</v>
      </c>
      <c r="J222" s="278" t="s">
        <v>801</v>
      </c>
      <c r="K222" s="279">
        <f t="shared" si="114"/>
        <v>45.5</v>
      </c>
      <c r="L222" s="280">
        <f t="shared" si="115"/>
        <v>0.35</v>
      </c>
      <c r="M222" s="275" t="s">
        <v>619</v>
      </c>
      <c r="N222" s="281">
        <v>43088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72">
        <v>22</v>
      </c>
      <c r="B223" s="273">
        <v>42040</v>
      </c>
      <c r="C223" s="273"/>
      <c r="D223" s="274" t="s">
        <v>392</v>
      </c>
      <c r="E223" s="275" t="s">
        <v>766</v>
      </c>
      <c r="F223" s="276">
        <v>98</v>
      </c>
      <c r="G223" s="275"/>
      <c r="H223" s="275">
        <v>120</v>
      </c>
      <c r="I223" s="277">
        <v>120</v>
      </c>
      <c r="J223" s="278" t="s">
        <v>768</v>
      </c>
      <c r="K223" s="279">
        <f t="shared" si="114"/>
        <v>22</v>
      </c>
      <c r="L223" s="280">
        <f t="shared" si="115"/>
        <v>0.22448979591836735</v>
      </c>
      <c r="M223" s="275" t="s">
        <v>619</v>
      </c>
      <c r="N223" s="281">
        <v>42753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72">
        <v>23</v>
      </c>
      <c r="B224" s="273">
        <v>42040</v>
      </c>
      <c r="C224" s="273"/>
      <c r="D224" s="274" t="s">
        <v>802</v>
      </c>
      <c r="E224" s="275" t="s">
        <v>766</v>
      </c>
      <c r="F224" s="276">
        <v>196</v>
      </c>
      <c r="G224" s="275"/>
      <c r="H224" s="275">
        <v>262</v>
      </c>
      <c r="I224" s="277">
        <v>255</v>
      </c>
      <c r="J224" s="278" t="s">
        <v>768</v>
      </c>
      <c r="K224" s="279">
        <f t="shared" si="114"/>
        <v>66</v>
      </c>
      <c r="L224" s="280">
        <f t="shared" si="115"/>
        <v>0.33673469387755101</v>
      </c>
      <c r="M224" s="275" t="s">
        <v>619</v>
      </c>
      <c r="N224" s="281">
        <v>42599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2">
        <v>24</v>
      </c>
      <c r="B225" s="283">
        <v>42067</v>
      </c>
      <c r="C225" s="283"/>
      <c r="D225" s="284" t="s">
        <v>391</v>
      </c>
      <c r="E225" s="285" t="s">
        <v>766</v>
      </c>
      <c r="F225" s="286">
        <v>235</v>
      </c>
      <c r="G225" s="286"/>
      <c r="H225" s="287">
        <v>77</v>
      </c>
      <c r="I225" s="287" t="s">
        <v>803</v>
      </c>
      <c r="J225" s="288" t="s">
        <v>804</v>
      </c>
      <c r="K225" s="289">
        <f t="shared" si="114"/>
        <v>-158</v>
      </c>
      <c r="L225" s="290">
        <f t="shared" si="115"/>
        <v>-0.67234042553191486</v>
      </c>
      <c r="M225" s="286" t="s">
        <v>653</v>
      </c>
      <c r="N225" s="283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2">
        <v>25</v>
      </c>
      <c r="B226" s="273">
        <v>42067</v>
      </c>
      <c r="C226" s="273"/>
      <c r="D226" s="274" t="s">
        <v>805</v>
      </c>
      <c r="E226" s="275" t="s">
        <v>766</v>
      </c>
      <c r="F226" s="276">
        <v>185</v>
      </c>
      <c r="G226" s="275"/>
      <c r="H226" s="275">
        <v>224</v>
      </c>
      <c r="I226" s="277" t="s">
        <v>806</v>
      </c>
      <c r="J226" s="278" t="s">
        <v>768</v>
      </c>
      <c r="K226" s="279">
        <f t="shared" si="114"/>
        <v>39</v>
      </c>
      <c r="L226" s="280">
        <f t="shared" si="115"/>
        <v>0.21081081081081082</v>
      </c>
      <c r="M226" s="275" t="s">
        <v>619</v>
      </c>
      <c r="N226" s="281">
        <v>42647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82">
        <v>26</v>
      </c>
      <c r="B227" s="283">
        <v>42090</v>
      </c>
      <c r="C227" s="283"/>
      <c r="D227" s="291" t="s">
        <v>807</v>
      </c>
      <c r="E227" s="286" t="s">
        <v>766</v>
      </c>
      <c r="F227" s="286">
        <v>49.5</v>
      </c>
      <c r="G227" s="287"/>
      <c r="H227" s="287">
        <v>15.85</v>
      </c>
      <c r="I227" s="287">
        <v>67</v>
      </c>
      <c r="J227" s="288" t="s">
        <v>808</v>
      </c>
      <c r="K227" s="287">
        <f t="shared" si="114"/>
        <v>-33.65</v>
      </c>
      <c r="L227" s="292">
        <f t="shared" si="115"/>
        <v>-0.67979797979797973</v>
      </c>
      <c r="M227" s="286" t="s">
        <v>653</v>
      </c>
      <c r="N227" s="293">
        <v>43627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2">
        <v>27</v>
      </c>
      <c r="B228" s="273">
        <v>42093</v>
      </c>
      <c r="C228" s="273"/>
      <c r="D228" s="274" t="s">
        <v>809</v>
      </c>
      <c r="E228" s="275" t="s">
        <v>766</v>
      </c>
      <c r="F228" s="276">
        <v>183.5</v>
      </c>
      <c r="G228" s="275"/>
      <c r="H228" s="275">
        <v>219</v>
      </c>
      <c r="I228" s="277">
        <v>218</v>
      </c>
      <c r="J228" s="278" t="s">
        <v>810</v>
      </c>
      <c r="K228" s="279">
        <f t="shared" si="114"/>
        <v>35.5</v>
      </c>
      <c r="L228" s="280">
        <f t="shared" si="115"/>
        <v>0.19346049046321526</v>
      </c>
      <c r="M228" s="275" t="s">
        <v>619</v>
      </c>
      <c r="N228" s="281">
        <v>42103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72">
        <v>28</v>
      </c>
      <c r="B229" s="273">
        <v>42114</v>
      </c>
      <c r="C229" s="273"/>
      <c r="D229" s="274" t="s">
        <v>811</v>
      </c>
      <c r="E229" s="275" t="s">
        <v>766</v>
      </c>
      <c r="F229" s="276">
        <f>(227+237)/2</f>
        <v>232</v>
      </c>
      <c r="G229" s="275"/>
      <c r="H229" s="275">
        <v>298</v>
      </c>
      <c r="I229" s="277">
        <v>298</v>
      </c>
      <c r="J229" s="278" t="s">
        <v>768</v>
      </c>
      <c r="K229" s="279">
        <f t="shared" si="114"/>
        <v>66</v>
      </c>
      <c r="L229" s="280">
        <f t="shared" si="115"/>
        <v>0.28448275862068967</v>
      </c>
      <c r="M229" s="275" t="s">
        <v>619</v>
      </c>
      <c r="N229" s="281">
        <v>42823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2">
        <v>29</v>
      </c>
      <c r="B230" s="273">
        <v>42128</v>
      </c>
      <c r="C230" s="273"/>
      <c r="D230" s="274" t="s">
        <v>812</v>
      </c>
      <c r="E230" s="275" t="s">
        <v>621</v>
      </c>
      <c r="F230" s="276">
        <v>385</v>
      </c>
      <c r="G230" s="275"/>
      <c r="H230" s="275">
        <f>212.5+331</f>
        <v>543.5</v>
      </c>
      <c r="I230" s="277">
        <v>510</v>
      </c>
      <c r="J230" s="278" t="s">
        <v>813</v>
      </c>
      <c r="K230" s="279">
        <f t="shared" si="114"/>
        <v>158.5</v>
      </c>
      <c r="L230" s="280">
        <f t="shared" si="115"/>
        <v>0.41168831168831171</v>
      </c>
      <c r="M230" s="275" t="s">
        <v>619</v>
      </c>
      <c r="N230" s="281">
        <v>42235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2">
        <v>30</v>
      </c>
      <c r="B231" s="273">
        <v>42128</v>
      </c>
      <c r="C231" s="273"/>
      <c r="D231" s="274" t="s">
        <v>814</v>
      </c>
      <c r="E231" s="275" t="s">
        <v>621</v>
      </c>
      <c r="F231" s="276">
        <v>115.5</v>
      </c>
      <c r="G231" s="275"/>
      <c r="H231" s="275">
        <v>146</v>
      </c>
      <c r="I231" s="277">
        <v>142</v>
      </c>
      <c r="J231" s="278" t="s">
        <v>815</v>
      </c>
      <c r="K231" s="279">
        <f t="shared" si="114"/>
        <v>30.5</v>
      </c>
      <c r="L231" s="280">
        <f t="shared" si="115"/>
        <v>0.26406926406926406</v>
      </c>
      <c r="M231" s="275" t="s">
        <v>619</v>
      </c>
      <c r="N231" s="281">
        <v>42202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2">
        <v>31</v>
      </c>
      <c r="B232" s="273">
        <v>42151</v>
      </c>
      <c r="C232" s="273"/>
      <c r="D232" s="274" t="s">
        <v>816</v>
      </c>
      <c r="E232" s="275" t="s">
        <v>621</v>
      </c>
      <c r="F232" s="276">
        <v>237.5</v>
      </c>
      <c r="G232" s="275"/>
      <c r="H232" s="275">
        <v>279.5</v>
      </c>
      <c r="I232" s="277">
        <v>278</v>
      </c>
      <c r="J232" s="278" t="s">
        <v>768</v>
      </c>
      <c r="K232" s="279">
        <f t="shared" si="114"/>
        <v>42</v>
      </c>
      <c r="L232" s="280">
        <f t="shared" si="115"/>
        <v>0.17684210526315788</v>
      </c>
      <c r="M232" s="275" t="s">
        <v>619</v>
      </c>
      <c r="N232" s="281">
        <v>42222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2">
        <v>32</v>
      </c>
      <c r="B233" s="273">
        <v>42174</v>
      </c>
      <c r="C233" s="273"/>
      <c r="D233" s="274" t="s">
        <v>787</v>
      </c>
      <c r="E233" s="275" t="s">
        <v>766</v>
      </c>
      <c r="F233" s="276">
        <v>340</v>
      </c>
      <c r="G233" s="275"/>
      <c r="H233" s="275">
        <v>448</v>
      </c>
      <c r="I233" s="277">
        <v>448</v>
      </c>
      <c r="J233" s="278" t="s">
        <v>768</v>
      </c>
      <c r="K233" s="279">
        <f t="shared" si="114"/>
        <v>108</v>
      </c>
      <c r="L233" s="280">
        <f t="shared" si="115"/>
        <v>0.31764705882352939</v>
      </c>
      <c r="M233" s="275" t="s">
        <v>619</v>
      </c>
      <c r="N233" s="281">
        <v>43018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2">
        <v>33</v>
      </c>
      <c r="B234" s="273">
        <v>42191</v>
      </c>
      <c r="C234" s="273"/>
      <c r="D234" s="274" t="s">
        <v>817</v>
      </c>
      <c r="E234" s="275" t="s">
        <v>766</v>
      </c>
      <c r="F234" s="276">
        <v>390</v>
      </c>
      <c r="G234" s="275"/>
      <c r="H234" s="275">
        <v>460</v>
      </c>
      <c r="I234" s="277">
        <v>460</v>
      </c>
      <c r="J234" s="278" t="s">
        <v>768</v>
      </c>
      <c r="K234" s="279">
        <f t="shared" si="114"/>
        <v>70</v>
      </c>
      <c r="L234" s="280">
        <f t="shared" si="115"/>
        <v>0.17948717948717949</v>
      </c>
      <c r="M234" s="275" t="s">
        <v>619</v>
      </c>
      <c r="N234" s="281">
        <v>42478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2">
        <v>34</v>
      </c>
      <c r="B235" s="283">
        <v>42195</v>
      </c>
      <c r="C235" s="283"/>
      <c r="D235" s="284" t="s">
        <v>818</v>
      </c>
      <c r="E235" s="285" t="s">
        <v>766</v>
      </c>
      <c r="F235" s="286">
        <v>122.5</v>
      </c>
      <c r="G235" s="286"/>
      <c r="H235" s="287">
        <v>61</v>
      </c>
      <c r="I235" s="287">
        <v>172</v>
      </c>
      <c r="J235" s="288" t="s">
        <v>819</v>
      </c>
      <c r="K235" s="289">
        <f t="shared" si="114"/>
        <v>-61.5</v>
      </c>
      <c r="L235" s="290">
        <f t="shared" si="115"/>
        <v>-0.50204081632653064</v>
      </c>
      <c r="M235" s="286" t="s">
        <v>653</v>
      </c>
      <c r="N235" s="283">
        <v>43333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2">
        <v>35</v>
      </c>
      <c r="B236" s="273">
        <v>42219</v>
      </c>
      <c r="C236" s="273"/>
      <c r="D236" s="274" t="s">
        <v>820</v>
      </c>
      <c r="E236" s="275" t="s">
        <v>766</v>
      </c>
      <c r="F236" s="276">
        <v>297.5</v>
      </c>
      <c r="G236" s="275"/>
      <c r="H236" s="275">
        <v>350</v>
      </c>
      <c r="I236" s="277">
        <v>360</v>
      </c>
      <c r="J236" s="278" t="s">
        <v>821</v>
      </c>
      <c r="K236" s="279">
        <f t="shared" si="114"/>
        <v>52.5</v>
      </c>
      <c r="L236" s="280">
        <f t="shared" si="115"/>
        <v>0.17647058823529413</v>
      </c>
      <c r="M236" s="275" t="s">
        <v>619</v>
      </c>
      <c r="N236" s="281">
        <v>42232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2">
        <v>36</v>
      </c>
      <c r="B237" s="273">
        <v>42219</v>
      </c>
      <c r="C237" s="273"/>
      <c r="D237" s="274" t="s">
        <v>822</v>
      </c>
      <c r="E237" s="275" t="s">
        <v>766</v>
      </c>
      <c r="F237" s="276">
        <v>115.5</v>
      </c>
      <c r="G237" s="275"/>
      <c r="H237" s="275">
        <v>149</v>
      </c>
      <c r="I237" s="277">
        <v>140</v>
      </c>
      <c r="J237" s="278" t="s">
        <v>823</v>
      </c>
      <c r="K237" s="279">
        <f t="shared" si="114"/>
        <v>33.5</v>
      </c>
      <c r="L237" s="280">
        <f t="shared" si="115"/>
        <v>0.29004329004329005</v>
      </c>
      <c r="M237" s="275" t="s">
        <v>619</v>
      </c>
      <c r="N237" s="281">
        <v>42740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2">
        <v>37</v>
      </c>
      <c r="B238" s="273">
        <v>42251</v>
      </c>
      <c r="C238" s="273"/>
      <c r="D238" s="274" t="s">
        <v>816</v>
      </c>
      <c r="E238" s="275" t="s">
        <v>766</v>
      </c>
      <c r="F238" s="276">
        <v>226</v>
      </c>
      <c r="G238" s="275"/>
      <c r="H238" s="275">
        <v>292</v>
      </c>
      <c r="I238" s="277">
        <v>292</v>
      </c>
      <c r="J238" s="278" t="s">
        <v>824</v>
      </c>
      <c r="K238" s="279">
        <f t="shared" si="114"/>
        <v>66</v>
      </c>
      <c r="L238" s="280">
        <f t="shared" si="115"/>
        <v>0.29203539823008851</v>
      </c>
      <c r="M238" s="275" t="s">
        <v>619</v>
      </c>
      <c r="N238" s="281">
        <v>42286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2">
        <v>38</v>
      </c>
      <c r="B239" s="273">
        <v>42254</v>
      </c>
      <c r="C239" s="273"/>
      <c r="D239" s="274" t="s">
        <v>811</v>
      </c>
      <c r="E239" s="275" t="s">
        <v>766</v>
      </c>
      <c r="F239" s="276">
        <v>232.5</v>
      </c>
      <c r="G239" s="275"/>
      <c r="H239" s="275">
        <v>312.5</v>
      </c>
      <c r="I239" s="277">
        <v>310</v>
      </c>
      <c r="J239" s="278" t="s">
        <v>768</v>
      </c>
      <c r="K239" s="279">
        <f t="shared" si="114"/>
        <v>80</v>
      </c>
      <c r="L239" s="280">
        <f t="shared" si="115"/>
        <v>0.34408602150537637</v>
      </c>
      <c r="M239" s="275" t="s">
        <v>619</v>
      </c>
      <c r="N239" s="281">
        <v>42823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2">
        <v>39</v>
      </c>
      <c r="B240" s="273">
        <v>42268</v>
      </c>
      <c r="C240" s="273"/>
      <c r="D240" s="274" t="s">
        <v>825</v>
      </c>
      <c r="E240" s="275" t="s">
        <v>766</v>
      </c>
      <c r="F240" s="276">
        <v>196.5</v>
      </c>
      <c r="G240" s="275"/>
      <c r="H240" s="275">
        <v>238</v>
      </c>
      <c r="I240" s="277">
        <v>238</v>
      </c>
      <c r="J240" s="278" t="s">
        <v>824</v>
      </c>
      <c r="K240" s="279">
        <f t="shared" si="114"/>
        <v>41.5</v>
      </c>
      <c r="L240" s="280">
        <f t="shared" si="115"/>
        <v>0.21119592875318066</v>
      </c>
      <c r="M240" s="275" t="s">
        <v>619</v>
      </c>
      <c r="N240" s="281">
        <v>42291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2">
        <v>40</v>
      </c>
      <c r="B241" s="273">
        <v>42271</v>
      </c>
      <c r="C241" s="273"/>
      <c r="D241" s="274" t="s">
        <v>765</v>
      </c>
      <c r="E241" s="275" t="s">
        <v>766</v>
      </c>
      <c r="F241" s="276">
        <v>65</v>
      </c>
      <c r="G241" s="275"/>
      <c r="H241" s="275">
        <v>82</v>
      </c>
      <c r="I241" s="277">
        <v>82</v>
      </c>
      <c r="J241" s="278" t="s">
        <v>824</v>
      </c>
      <c r="K241" s="279">
        <f t="shared" si="114"/>
        <v>17</v>
      </c>
      <c r="L241" s="280">
        <f t="shared" si="115"/>
        <v>0.26153846153846155</v>
      </c>
      <c r="M241" s="275" t="s">
        <v>619</v>
      </c>
      <c r="N241" s="281">
        <v>42578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2">
        <v>41</v>
      </c>
      <c r="B242" s="273">
        <v>42291</v>
      </c>
      <c r="C242" s="273"/>
      <c r="D242" s="274" t="s">
        <v>826</v>
      </c>
      <c r="E242" s="275" t="s">
        <v>766</v>
      </c>
      <c r="F242" s="276">
        <v>144</v>
      </c>
      <c r="G242" s="275"/>
      <c r="H242" s="275">
        <v>182.5</v>
      </c>
      <c r="I242" s="277">
        <v>181</v>
      </c>
      <c r="J242" s="278" t="s">
        <v>824</v>
      </c>
      <c r="K242" s="279">
        <f t="shared" si="114"/>
        <v>38.5</v>
      </c>
      <c r="L242" s="280">
        <f t="shared" si="115"/>
        <v>0.2673611111111111</v>
      </c>
      <c r="M242" s="275" t="s">
        <v>619</v>
      </c>
      <c r="N242" s="281">
        <v>42817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2">
        <v>42</v>
      </c>
      <c r="B243" s="273">
        <v>42291</v>
      </c>
      <c r="C243" s="273"/>
      <c r="D243" s="274" t="s">
        <v>827</v>
      </c>
      <c r="E243" s="275" t="s">
        <v>766</v>
      </c>
      <c r="F243" s="276">
        <v>264</v>
      </c>
      <c r="G243" s="275"/>
      <c r="H243" s="275">
        <v>311</v>
      </c>
      <c r="I243" s="277">
        <v>311</v>
      </c>
      <c r="J243" s="278" t="s">
        <v>824</v>
      </c>
      <c r="K243" s="279">
        <f t="shared" si="114"/>
        <v>47</v>
      </c>
      <c r="L243" s="280">
        <f t="shared" si="115"/>
        <v>0.17803030303030304</v>
      </c>
      <c r="M243" s="275" t="s">
        <v>619</v>
      </c>
      <c r="N243" s="281">
        <v>42604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2">
        <v>43</v>
      </c>
      <c r="B244" s="273">
        <v>42318</v>
      </c>
      <c r="C244" s="273"/>
      <c r="D244" s="274" t="s">
        <v>828</v>
      </c>
      <c r="E244" s="275" t="s">
        <v>621</v>
      </c>
      <c r="F244" s="276">
        <v>549.5</v>
      </c>
      <c r="G244" s="275"/>
      <c r="H244" s="275">
        <v>630</v>
      </c>
      <c r="I244" s="277">
        <v>630</v>
      </c>
      <c r="J244" s="278" t="s">
        <v>824</v>
      </c>
      <c r="K244" s="279">
        <f t="shared" si="114"/>
        <v>80.5</v>
      </c>
      <c r="L244" s="280">
        <f t="shared" si="115"/>
        <v>0.1464968152866242</v>
      </c>
      <c r="M244" s="275" t="s">
        <v>619</v>
      </c>
      <c r="N244" s="281">
        <v>42419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2">
        <v>44</v>
      </c>
      <c r="B245" s="273">
        <v>42342</v>
      </c>
      <c r="C245" s="273"/>
      <c r="D245" s="274" t="s">
        <v>829</v>
      </c>
      <c r="E245" s="275" t="s">
        <v>766</v>
      </c>
      <c r="F245" s="276">
        <v>1027.5</v>
      </c>
      <c r="G245" s="275"/>
      <c r="H245" s="275">
        <v>1315</v>
      </c>
      <c r="I245" s="277">
        <v>1250</v>
      </c>
      <c r="J245" s="278" t="s">
        <v>824</v>
      </c>
      <c r="K245" s="279">
        <f t="shared" si="114"/>
        <v>287.5</v>
      </c>
      <c r="L245" s="280">
        <f t="shared" si="115"/>
        <v>0.27980535279805352</v>
      </c>
      <c r="M245" s="275" t="s">
        <v>619</v>
      </c>
      <c r="N245" s="281">
        <v>43244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2">
        <v>45</v>
      </c>
      <c r="B246" s="273">
        <v>42367</v>
      </c>
      <c r="C246" s="273"/>
      <c r="D246" s="274" t="s">
        <v>830</v>
      </c>
      <c r="E246" s="275" t="s">
        <v>766</v>
      </c>
      <c r="F246" s="276">
        <v>465</v>
      </c>
      <c r="G246" s="275"/>
      <c r="H246" s="275">
        <v>540</v>
      </c>
      <c r="I246" s="277">
        <v>540</v>
      </c>
      <c r="J246" s="278" t="s">
        <v>824</v>
      </c>
      <c r="K246" s="279">
        <f t="shared" si="114"/>
        <v>75</v>
      </c>
      <c r="L246" s="280">
        <f t="shared" si="115"/>
        <v>0.16129032258064516</v>
      </c>
      <c r="M246" s="275" t="s">
        <v>619</v>
      </c>
      <c r="N246" s="281">
        <v>42530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2">
        <v>46</v>
      </c>
      <c r="B247" s="273">
        <v>42380</v>
      </c>
      <c r="C247" s="273"/>
      <c r="D247" s="274" t="s">
        <v>392</v>
      </c>
      <c r="E247" s="275" t="s">
        <v>621</v>
      </c>
      <c r="F247" s="276">
        <v>81</v>
      </c>
      <c r="G247" s="275"/>
      <c r="H247" s="275">
        <v>110</v>
      </c>
      <c r="I247" s="277">
        <v>110</v>
      </c>
      <c r="J247" s="278" t="s">
        <v>824</v>
      </c>
      <c r="K247" s="279">
        <f t="shared" si="114"/>
        <v>29</v>
      </c>
      <c r="L247" s="280">
        <f t="shared" si="115"/>
        <v>0.35802469135802467</v>
      </c>
      <c r="M247" s="275" t="s">
        <v>619</v>
      </c>
      <c r="N247" s="281">
        <v>42745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2">
        <v>47</v>
      </c>
      <c r="B248" s="273">
        <v>42382</v>
      </c>
      <c r="C248" s="273"/>
      <c r="D248" s="274" t="s">
        <v>831</v>
      </c>
      <c r="E248" s="275" t="s">
        <v>621</v>
      </c>
      <c r="F248" s="276">
        <v>417.5</v>
      </c>
      <c r="G248" s="275"/>
      <c r="H248" s="275">
        <v>547</v>
      </c>
      <c r="I248" s="277">
        <v>535</v>
      </c>
      <c r="J248" s="278" t="s">
        <v>824</v>
      </c>
      <c r="K248" s="279">
        <f t="shared" si="114"/>
        <v>129.5</v>
      </c>
      <c r="L248" s="280">
        <f t="shared" si="115"/>
        <v>0.31017964071856285</v>
      </c>
      <c r="M248" s="275" t="s">
        <v>619</v>
      </c>
      <c r="N248" s="281">
        <v>42578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2">
        <v>48</v>
      </c>
      <c r="B249" s="273">
        <v>42408</v>
      </c>
      <c r="C249" s="273"/>
      <c r="D249" s="274" t="s">
        <v>832</v>
      </c>
      <c r="E249" s="275" t="s">
        <v>766</v>
      </c>
      <c r="F249" s="276">
        <v>650</v>
      </c>
      <c r="G249" s="275"/>
      <c r="H249" s="275">
        <v>800</v>
      </c>
      <c r="I249" s="277">
        <v>800</v>
      </c>
      <c r="J249" s="278" t="s">
        <v>824</v>
      </c>
      <c r="K249" s="279">
        <f t="shared" si="114"/>
        <v>150</v>
      </c>
      <c r="L249" s="280">
        <f t="shared" si="115"/>
        <v>0.23076923076923078</v>
      </c>
      <c r="M249" s="275" t="s">
        <v>619</v>
      </c>
      <c r="N249" s="281">
        <v>43154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72">
        <v>49</v>
      </c>
      <c r="B250" s="273">
        <v>42433</v>
      </c>
      <c r="C250" s="273"/>
      <c r="D250" s="274" t="s">
        <v>212</v>
      </c>
      <c r="E250" s="275" t="s">
        <v>766</v>
      </c>
      <c r="F250" s="276">
        <v>437.5</v>
      </c>
      <c r="G250" s="275"/>
      <c r="H250" s="275">
        <v>504.5</v>
      </c>
      <c r="I250" s="277">
        <v>522</v>
      </c>
      <c r="J250" s="278" t="s">
        <v>833</v>
      </c>
      <c r="K250" s="279">
        <f t="shared" si="114"/>
        <v>67</v>
      </c>
      <c r="L250" s="280">
        <f t="shared" si="115"/>
        <v>0.15314285714285714</v>
      </c>
      <c r="M250" s="275" t="s">
        <v>619</v>
      </c>
      <c r="N250" s="281">
        <v>42480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2">
        <v>50</v>
      </c>
      <c r="B251" s="273">
        <v>42438</v>
      </c>
      <c r="C251" s="273"/>
      <c r="D251" s="274" t="s">
        <v>834</v>
      </c>
      <c r="E251" s="275" t="s">
        <v>766</v>
      </c>
      <c r="F251" s="276">
        <v>189.5</v>
      </c>
      <c r="G251" s="275"/>
      <c r="H251" s="275">
        <v>218</v>
      </c>
      <c r="I251" s="277">
        <v>218</v>
      </c>
      <c r="J251" s="278" t="s">
        <v>824</v>
      </c>
      <c r="K251" s="279">
        <f t="shared" si="114"/>
        <v>28.5</v>
      </c>
      <c r="L251" s="280">
        <f t="shared" si="115"/>
        <v>0.15039577836411611</v>
      </c>
      <c r="M251" s="275" t="s">
        <v>619</v>
      </c>
      <c r="N251" s="281">
        <v>43034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2">
        <v>51</v>
      </c>
      <c r="B252" s="283">
        <v>42471</v>
      </c>
      <c r="C252" s="283"/>
      <c r="D252" s="291" t="s">
        <v>835</v>
      </c>
      <c r="E252" s="286" t="s">
        <v>766</v>
      </c>
      <c r="F252" s="286">
        <v>36.5</v>
      </c>
      <c r="G252" s="287"/>
      <c r="H252" s="287">
        <v>15.85</v>
      </c>
      <c r="I252" s="287">
        <v>60</v>
      </c>
      <c r="J252" s="288" t="s">
        <v>836</v>
      </c>
      <c r="K252" s="289">
        <f t="shared" si="114"/>
        <v>-20.65</v>
      </c>
      <c r="L252" s="290">
        <f t="shared" si="115"/>
        <v>-0.5657534246575342</v>
      </c>
      <c r="M252" s="286" t="s">
        <v>653</v>
      </c>
      <c r="N252" s="294">
        <v>43627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2">
        <v>52</v>
      </c>
      <c r="B253" s="273">
        <v>42472</v>
      </c>
      <c r="C253" s="273"/>
      <c r="D253" s="274" t="s">
        <v>837</v>
      </c>
      <c r="E253" s="275" t="s">
        <v>766</v>
      </c>
      <c r="F253" s="276">
        <v>93</v>
      </c>
      <c r="G253" s="275"/>
      <c r="H253" s="275">
        <v>149</v>
      </c>
      <c r="I253" s="277">
        <v>140</v>
      </c>
      <c r="J253" s="278" t="s">
        <v>838</v>
      </c>
      <c r="K253" s="279">
        <f t="shared" si="114"/>
        <v>56</v>
      </c>
      <c r="L253" s="280">
        <f t="shared" si="115"/>
        <v>0.60215053763440862</v>
      </c>
      <c r="M253" s="275" t="s">
        <v>619</v>
      </c>
      <c r="N253" s="281">
        <v>42740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2">
        <v>53</v>
      </c>
      <c r="B254" s="273">
        <v>42472</v>
      </c>
      <c r="C254" s="273"/>
      <c r="D254" s="274" t="s">
        <v>839</v>
      </c>
      <c r="E254" s="275" t="s">
        <v>766</v>
      </c>
      <c r="F254" s="276">
        <v>130</v>
      </c>
      <c r="G254" s="275"/>
      <c r="H254" s="275">
        <v>150</v>
      </c>
      <c r="I254" s="277" t="s">
        <v>840</v>
      </c>
      <c r="J254" s="278" t="s">
        <v>824</v>
      </c>
      <c r="K254" s="279">
        <f t="shared" si="114"/>
        <v>20</v>
      </c>
      <c r="L254" s="280">
        <f t="shared" si="115"/>
        <v>0.15384615384615385</v>
      </c>
      <c r="M254" s="275" t="s">
        <v>619</v>
      </c>
      <c r="N254" s="281">
        <v>42564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2">
        <v>54</v>
      </c>
      <c r="B255" s="273">
        <v>42473</v>
      </c>
      <c r="C255" s="273"/>
      <c r="D255" s="274" t="s">
        <v>841</v>
      </c>
      <c r="E255" s="275" t="s">
        <v>766</v>
      </c>
      <c r="F255" s="276">
        <v>196</v>
      </c>
      <c r="G255" s="275"/>
      <c r="H255" s="275">
        <v>299</v>
      </c>
      <c r="I255" s="277">
        <v>299</v>
      </c>
      <c r="J255" s="278" t="s">
        <v>824</v>
      </c>
      <c r="K255" s="279">
        <v>103</v>
      </c>
      <c r="L255" s="280">
        <v>0.52551020408163296</v>
      </c>
      <c r="M255" s="275" t="s">
        <v>619</v>
      </c>
      <c r="N255" s="281">
        <v>42620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2">
        <v>55</v>
      </c>
      <c r="B256" s="273">
        <v>42473</v>
      </c>
      <c r="C256" s="273"/>
      <c r="D256" s="274" t="s">
        <v>842</v>
      </c>
      <c r="E256" s="275" t="s">
        <v>766</v>
      </c>
      <c r="F256" s="276">
        <v>88</v>
      </c>
      <c r="G256" s="275"/>
      <c r="H256" s="275">
        <v>103</v>
      </c>
      <c r="I256" s="277">
        <v>103</v>
      </c>
      <c r="J256" s="278" t="s">
        <v>824</v>
      </c>
      <c r="K256" s="279">
        <v>15</v>
      </c>
      <c r="L256" s="280">
        <v>0.170454545454545</v>
      </c>
      <c r="M256" s="275" t="s">
        <v>619</v>
      </c>
      <c r="N256" s="281">
        <v>42530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72">
        <v>56</v>
      </c>
      <c r="B257" s="273">
        <v>42492</v>
      </c>
      <c r="C257" s="273"/>
      <c r="D257" s="274" t="s">
        <v>843</v>
      </c>
      <c r="E257" s="275" t="s">
        <v>766</v>
      </c>
      <c r="F257" s="276">
        <v>127.5</v>
      </c>
      <c r="G257" s="275"/>
      <c r="H257" s="275">
        <v>148</v>
      </c>
      <c r="I257" s="277" t="s">
        <v>844</v>
      </c>
      <c r="J257" s="278" t="s">
        <v>824</v>
      </c>
      <c r="K257" s="279">
        <f t="shared" ref="K257:K261" si="116">H257-F257</f>
        <v>20.5</v>
      </c>
      <c r="L257" s="280">
        <f t="shared" ref="L257:L261" si="117">K257/F257</f>
        <v>0.16078431372549021</v>
      </c>
      <c r="M257" s="275" t="s">
        <v>619</v>
      </c>
      <c r="N257" s="281">
        <v>42564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2">
        <v>57</v>
      </c>
      <c r="B258" s="273">
        <v>42493</v>
      </c>
      <c r="C258" s="273"/>
      <c r="D258" s="274" t="s">
        <v>845</v>
      </c>
      <c r="E258" s="275" t="s">
        <v>766</v>
      </c>
      <c r="F258" s="276">
        <v>675</v>
      </c>
      <c r="G258" s="275"/>
      <c r="H258" s="275">
        <v>815</v>
      </c>
      <c r="I258" s="277" t="s">
        <v>846</v>
      </c>
      <c r="J258" s="278" t="s">
        <v>824</v>
      </c>
      <c r="K258" s="279">
        <f t="shared" si="116"/>
        <v>140</v>
      </c>
      <c r="L258" s="280">
        <f t="shared" si="117"/>
        <v>0.2074074074074074</v>
      </c>
      <c r="M258" s="275" t="s">
        <v>619</v>
      </c>
      <c r="N258" s="281">
        <v>43154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2">
        <v>58</v>
      </c>
      <c r="B259" s="283">
        <v>42522</v>
      </c>
      <c r="C259" s="283"/>
      <c r="D259" s="284" t="s">
        <v>847</v>
      </c>
      <c r="E259" s="285" t="s">
        <v>766</v>
      </c>
      <c r="F259" s="286">
        <v>500</v>
      </c>
      <c r="G259" s="286"/>
      <c r="H259" s="287">
        <v>232.5</v>
      </c>
      <c r="I259" s="287" t="s">
        <v>848</v>
      </c>
      <c r="J259" s="288" t="s">
        <v>849</v>
      </c>
      <c r="K259" s="289">
        <f t="shared" si="116"/>
        <v>-267.5</v>
      </c>
      <c r="L259" s="290">
        <f t="shared" si="117"/>
        <v>-0.53500000000000003</v>
      </c>
      <c r="M259" s="286" t="s">
        <v>653</v>
      </c>
      <c r="N259" s="283">
        <v>43735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2">
        <v>59</v>
      </c>
      <c r="B260" s="273">
        <v>42527</v>
      </c>
      <c r="C260" s="273"/>
      <c r="D260" s="274" t="s">
        <v>562</v>
      </c>
      <c r="E260" s="275" t="s">
        <v>766</v>
      </c>
      <c r="F260" s="276">
        <v>110</v>
      </c>
      <c r="G260" s="275"/>
      <c r="H260" s="275">
        <v>126.5</v>
      </c>
      <c r="I260" s="277">
        <v>125</v>
      </c>
      <c r="J260" s="278" t="s">
        <v>775</v>
      </c>
      <c r="K260" s="279">
        <f t="shared" si="116"/>
        <v>16.5</v>
      </c>
      <c r="L260" s="280">
        <f t="shared" si="117"/>
        <v>0.15</v>
      </c>
      <c r="M260" s="275" t="s">
        <v>619</v>
      </c>
      <c r="N260" s="281">
        <v>42552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2">
        <v>60</v>
      </c>
      <c r="B261" s="273">
        <v>42538</v>
      </c>
      <c r="C261" s="273"/>
      <c r="D261" s="274" t="s">
        <v>850</v>
      </c>
      <c r="E261" s="275" t="s">
        <v>766</v>
      </c>
      <c r="F261" s="276">
        <v>44</v>
      </c>
      <c r="G261" s="275"/>
      <c r="H261" s="275">
        <v>69.5</v>
      </c>
      <c r="I261" s="277">
        <v>69.5</v>
      </c>
      <c r="J261" s="278" t="s">
        <v>851</v>
      </c>
      <c r="K261" s="279">
        <f t="shared" si="116"/>
        <v>25.5</v>
      </c>
      <c r="L261" s="280">
        <f t="shared" si="117"/>
        <v>0.57954545454545459</v>
      </c>
      <c r="M261" s="275" t="s">
        <v>619</v>
      </c>
      <c r="N261" s="281">
        <v>42977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2">
        <v>61</v>
      </c>
      <c r="B262" s="273">
        <v>42549</v>
      </c>
      <c r="C262" s="273"/>
      <c r="D262" s="274" t="s">
        <v>852</v>
      </c>
      <c r="E262" s="275" t="s">
        <v>766</v>
      </c>
      <c r="F262" s="276">
        <v>262.5</v>
      </c>
      <c r="G262" s="275"/>
      <c r="H262" s="275">
        <v>340</v>
      </c>
      <c r="I262" s="277">
        <v>333</v>
      </c>
      <c r="J262" s="278" t="s">
        <v>853</v>
      </c>
      <c r="K262" s="279">
        <v>77.5</v>
      </c>
      <c r="L262" s="280">
        <v>0.29523809523809502</v>
      </c>
      <c r="M262" s="275" t="s">
        <v>619</v>
      </c>
      <c r="N262" s="281">
        <v>43017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72">
        <v>62</v>
      </c>
      <c r="B263" s="273">
        <v>42549</v>
      </c>
      <c r="C263" s="273"/>
      <c r="D263" s="274" t="s">
        <v>854</v>
      </c>
      <c r="E263" s="275" t="s">
        <v>766</v>
      </c>
      <c r="F263" s="276">
        <v>840</v>
      </c>
      <c r="G263" s="275"/>
      <c r="H263" s="275">
        <v>1230</v>
      </c>
      <c r="I263" s="277">
        <v>1230</v>
      </c>
      <c r="J263" s="278" t="s">
        <v>824</v>
      </c>
      <c r="K263" s="279">
        <v>390</v>
      </c>
      <c r="L263" s="280">
        <v>0.46428571428571402</v>
      </c>
      <c r="M263" s="275" t="s">
        <v>619</v>
      </c>
      <c r="N263" s="281">
        <v>42649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95">
        <v>63</v>
      </c>
      <c r="B264" s="296">
        <v>42556</v>
      </c>
      <c r="C264" s="296"/>
      <c r="D264" s="297" t="s">
        <v>855</v>
      </c>
      <c r="E264" s="298" t="s">
        <v>766</v>
      </c>
      <c r="F264" s="298">
        <v>395</v>
      </c>
      <c r="G264" s="299"/>
      <c r="H264" s="299">
        <f>(468.5+342.5)/2</f>
        <v>405.5</v>
      </c>
      <c r="I264" s="299">
        <v>510</v>
      </c>
      <c r="J264" s="300" t="s">
        <v>856</v>
      </c>
      <c r="K264" s="301">
        <f t="shared" ref="K264:K270" si="118">H264-F264</f>
        <v>10.5</v>
      </c>
      <c r="L264" s="302">
        <f t="shared" ref="L264:L270" si="119">K264/F264</f>
        <v>2.6582278481012658E-2</v>
      </c>
      <c r="M264" s="298" t="s">
        <v>857</v>
      </c>
      <c r="N264" s="296">
        <v>43606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82">
        <v>64</v>
      </c>
      <c r="B265" s="283">
        <v>42584</v>
      </c>
      <c r="C265" s="283"/>
      <c r="D265" s="284" t="s">
        <v>858</v>
      </c>
      <c r="E265" s="285" t="s">
        <v>621</v>
      </c>
      <c r="F265" s="286">
        <f>169.5-12.8</f>
        <v>156.69999999999999</v>
      </c>
      <c r="G265" s="286"/>
      <c r="H265" s="287">
        <v>77</v>
      </c>
      <c r="I265" s="287" t="s">
        <v>859</v>
      </c>
      <c r="J265" s="288" t="s">
        <v>860</v>
      </c>
      <c r="K265" s="289">
        <f t="shared" si="118"/>
        <v>-79.699999999999989</v>
      </c>
      <c r="L265" s="290">
        <f t="shared" si="119"/>
        <v>-0.50861518825781749</v>
      </c>
      <c r="M265" s="286" t="s">
        <v>653</v>
      </c>
      <c r="N265" s="283">
        <v>43522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2">
        <v>65</v>
      </c>
      <c r="B266" s="283">
        <v>42586</v>
      </c>
      <c r="C266" s="283"/>
      <c r="D266" s="284" t="s">
        <v>861</v>
      </c>
      <c r="E266" s="285" t="s">
        <v>766</v>
      </c>
      <c r="F266" s="286">
        <v>400</v>
      </c>
      <c r="G266" s="286"/>
      <c r="H266" s="287">
        <v>305</v>
      </c>
      <c r="I266" s="287">
        <v>475</v>
      </c>
      <c r="J266" s="288" t="s">
        <v>862</v>
      </c>
      <c r="K266" s="289">
        <f t="shared" si="118"/>
        <v>-95</v>
      </c>
      <c r="L266" s="290">
        <f t="shared" si="119"/>
        <v>-0.23749999999999999</v>
      </c>
      <c r="M266" s="286" t="s">
        <v>653</v>
      </c>
      <c r="N266" s="283">
        <v>43606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2">
        <v>66</v>
      </c>
      <c r="B267" s="273">
        <v>42593</v>
      </c>
      <c r="C267" s="273"/>
      <c r="D267" s="274" t="s">
        <v>863</v>
      </c>
      <c r="E267" s="275" t="s">
        <v>766</v>
      </c>
      <c r="F267" s="276">
        <v>86.5</v>
      </c>
      <c r="G267" s="275"/>
      <c r="H267" s="275">
        <v>130</v>
      </c>
      <c r="I267" s="277">
        <v>130</v>
      </c>
      <c r="J267" s="278" t="s">
        <v>864</v>
      </c>
      <c r="K267" s="279">
        <f t="shared" si="118"/>
        <v>43.5</v>
      </c>
      <c r="L267" s="280">
        <f t="shared" si="119"/>
        <v>0.50289017341040465</v>
      </c>
      <c r="M267" s="275" t="s">
        <v>619</v>
      </c>
      <c r="N267" s="281">
        <v>43091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82">
        <v>67</v>
      </c>
      <c r="B268" s="283">
        <v>42600</v>
      </c>
      <c r="C268" s="283"/>
      <c r="D268" s="284" t="s">
        <v>111</v>
      </c>
      <c r="E268" s="285" t="s">
        <v>766</v>
      </c>
      <c r="F268" s="286">
        <v>133.5</v>
      </c>
      <c r="G268" s="286"/>
      <c r="H268" s="287">
        <v>126.5</v>
      </c>
      <c r="I268" s="287">
        <v>178</v>
      </c>
      <c r="J268" s="288" t="s">
        <v>865</v>
      </c>
      <c r="K268" s="289">
        <f t="shared" si="118"/>
        <v>-7</v>
      </c>
      <c r="L268" s="290">
        <f t="shared" si="119"/>
        <v>-5.2434456928838954E-2</v>
      </c>
      <c r="M268" s="286" t="s">
        <v>653</v>
      </c>
      <c r="N268" s="283">
        <v>42615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2">
        <v>68</v>
      </c>
      <c r="B269" s="273">
        <v>42613</v>
      </c>
      <c r="C269" s="273"/>
      <c r="D269" s="274" t="s">
        <v>866</v>
      </c>
      <c r="E269" s="275" t="s">
        <v>766</v>
      </c>
      <c r="F269" s="276">
        <v>560</v>
      </c>
      <c r="G269" s="275"/>
      <c r="H269" s="275">
        <v>725</v>
      </c>
      <c r="I269" s="277">
        <v>725</v>
      </c>
      <c r="J269" s="278" t="s">
        <v>768</v>
      </c>
      <c r="K269" s="279">
        <f t="shared" si="118"/>
        <v>165</v>
      </c>
      <c r="L269" s="280">
        <f t="shared" si="119"/>
        <v>0.29464285714285715</v>
      </c>
      <c r="M269" s="275" t="s">
        <v>619</v>
      </c>
      <c r="N269" s="281">
        <v>42456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2">
        <v>69</v>
      </c>
      <c r="B270" s="273">
        <v>42614</v>
      </c>
      <c r="C270" s="273"/>
      <c r="D270" s="274" t="s">
        <v>867</v>
      </c>
      <c r="E270" s="275" t="s">
        <v>766</v>
      </c>
      <c r="F270" s="276">
        <v>160.5</v>
      </c>
      <c r="G270" s="275"/>
      <c r="H270" s="275">
        <v>210</v>
      </c>
      <c r="I270" s="277">
        <v>210</v>
      </c>
      <c r="J270" s="278" t="s">
        <v>768</v>
      </c>
      <c r="K270" s="279">
        <f t="shared" si="118"/>
        <v>49.5</v>
      </c>
      <c r="L270" s="280">
        <f t="shared" si="119"/>
        <v>0.30841121495327101</v>
      </c>
      <c r="M270" s="275" t="s">
        <v>619</v>
      </c>
      <c r="N270" s="281">
        <v>42871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2">
        <v>70</v>
      </c>
      <c r="B271" s="273">
        <v>42646</v>
      </c>
      <c r="C271" s="273"/>
      <c r="D271" s="274" t="s">
        <v>407</v>
      </c>
      <c r="E271" s="275" t="s">
        <v>766</v>
      </c>
      <c r="F271" s="276">
        <v>430</v>
      </c>
      <c r="G271" s="275"/>
      <c r="H271" s="275">
        <v>596</v>
      </c>
      <c r="I271" s="277">
        <v>575</v>
      </c>
      <c r="J271" s="278" t="s">
        <v>868</v>
      </c>
      <c r="K271" s="279">
        <v>166</v>
      </c>
      <c r="L271" s="280">
        <v>0.38604651162790699</v>
      </c>
      <c r="M271" s="275" t="s">
        <v>619</v>
      </c>
      <c r="N271" s="281">
        <v>42769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2">
        <v>71</v>
      </c>
      <c r="B272" s="273">
        <v>42657</v>
      </c>
      <c r="C272" s="273"/>
      <c r="D272" s="274" t="s">
        <v>869</v>
      </c>
      <c r="E272" s="275" t="s">
        <v>766</v>
      </c>
      <c r="F272" s="276">
        <v>280</v>
      </c>
      <c r="G272" s="275"/>
      <c r="H272" s="275">
        <v>345</v>
      </c>
      <c r="I272" s="277">
        <v>345</v>
      </c>
      <c r="J272" s="278" t="s">
        <v>768</v>
      </c>
      <c r="K272" s="279">
        <f t="shared" ref="K272:K277" si="120">H272-F272</f>
        <v>65</v>
      </c>
      <c r="L272" s="280">
        <f t="shared" ref="L272:L273" si="121">K272/F272</f>
        <v>0.23214285714285715</v>
      </c>
      <c r="M272" s="275" t="s">
        <v>619</v>
      </c>
      <c r="N272" s="281">
        <v>42814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2">
        <v>72</v>
      </c>
      <c r="B273" s="273">
        <v>42657</v>
      </c>
      <c r="C273" s="273"/>
      <c r="D273" s="274" t="s">
        <v>870</v>
      </c>
      <c r="E273" s="275" t="s">
        <v>766</v>
      </c>
      <c r="F273" s="276">
        <v>245</v>
      </c>
      <c r="G273" s="275"/>
      <c r="H273" s="275">
        <v>325.5</v>
      </c>
      <c r="I273" s="277">
        <v>330</v>
      </c>
      <c r="J273" s="278" t="s">
        <v>871</v>
      </c>
      <c r="K273" s="279">
        <f t="shared" si="120"/>
        <v>80.5</v>
      </c>
      <c r="L273" s="280">
        <f t="shared" si="121"/>
        <v>0.32857142857142857</v>
      </c>
      <c r="M273" s="275" t="s">
        <v>619</v>
      </c>
      <c r="N273" s="281">
        <v>42769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2">
        <v>73</v>
      </c>
      <c r="B274" s="273">
        <v>42660</v>
      </c>
      <c r="C274" s="273"/>
      <c r="D274" s="274" t="s">
        <v>352</v>
      </c>
      <c r="E274" s="275" t="s">
        <v>766</v>
      </c>
      <c r="F274" s="276">
        <v>125</v>
      </c>
      <c r="G274" s="275"/>
      <c r="H274" s="275">
        <v>160</v>
      </c>
      <c r="I274" s="277">
        <v>160</v>
      </c>
      <c r="J274" s="278" t="s">
        <v>824</v>
      </c>
      <c r="K274" s="279">
        <f t="shared" si="120"/>
        <v>35</v>
      </c>
      <c r="L274" s="280">
        <v>0.28000000000000003</v>
      </c>
      <c r="M274" s="275" t="s">
        <v>619</v>
      </c>
      <c r="N274" s="281">
        <v>42803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2">
        <v>74</v>
      </c>
      <c r="B275" s="273">
        <v>42660</v>
      </c>
      <c r="C275" s="273"/>
      <c r="D275" s="274" t="s">
        <v>484</v>
      </c>
      <c r="E275" s="275" t="s">
        <v>766</v>
      </c>
      <c r="F275" s="276">
        <v>114</v>
      </c>
      <c r="G275" s="275"/>
      <c r="H275" s="275">
        <v>145</v>
      </c>
      <c r="I275" s="277">
        <v>145</v>
      </c>
      <c r="J275" s="278" t="s">
        <v>824</v>
      </c>
      <c r="K275" s="279">
        <f t="shared" si="120"/>
        <v>31</v>
      </c>
      <c r="L275" s="280">
        <f t="shared" ref="L275:L277" si="122">K275/F275</f>
        <v>0.27192982456140352</v>
      </c>
      <c r="M275" s="275" t="s">
        <v>619</v>
      </c>
      <c r="N275" s="281">
        <v>42859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2">
        <v>75</v>
      </c>
      <c r="B276" s="273">
        <v>42660</v>
      </c>
      <c r="C276" s="273"/>
      <c r="D276" s="274" t="s">
        <v>872</v>
      </c>
      <c r="E276" s="275" t="s">
        <v>766</v>
      </c>
      <c r="F276" s="276">
        <v>212</v>
      </c>
      <c r="G276" s="275"/>
      <c r="H276" s="275">
        <v>280</v>
      </c>
      <c r="I276" s="277">
        <v>276</v>
      </c>
      <c r="J276" s="278" t="s">
        <v>873</v>
      </c>
      <c r="K276" s="279">
        <f t="shared" si="120"/>
        <v>68</v>
      </c>
      <c r="L276" s="280">
        <f t="shared" si="122"/>
        <v>0.32075471698113206</v>
      </c>
      <c r="M276" s="275" t="s">
        <v>619</v>
      </c>
      <c r="N276" s="281">
        <v>42858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2">
        <v>76</v>
      </c>
      <c r="B277" s="273">
        <v>42678</v>
      </c>
      <c r="C277" s="273"/>
      <c r="D277" s="274" t="s">
        <v>472</v>
      </c>
      <c r="E277" s="275" t="s">
        <v>766</v>
      </c>
      <c r="F277" s="276">
        <v>155</v>
      </c>
      <c r="G277" s="275"/>
      <c r="H277" s="275">
        <v>210</v>
      </c>
      <c r="I277" s="277">
        <v>210</v>
      </c>
      <c r="J277" s="278" t="s">
        <v>874</v>
      </c>
      <c r="K277" s="279">
        <f t="shared" si="120"/>
        <v>55</v>
      </c>
      <c r="L277" s="280">
        <f t="shared" si="122"/>
        <v>0.35483870967741937</v>
      </c>
      <c r="M277" s="275" t="s">
        <v>619</v>
      </c>
      <c r="N277" s="281">
        <v>42944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82">
        <v>77</v>
      </c>
      <c r="B278" s="283">
        <v>42710</v>
      </c>
      <c r="C278" s="283"/>
      <c r="D278" s="284" t="s">
        <v>875</v>
      </c>
      <c r="E278" s="285" t="s">
        <v>766</v>
      </c>
      <c r="F278" s="286">
        <v>150.5</v>
      </c>
      <c r="G278" s="286"/>
      <c r="H278" s="287">
        <v>72.5</v>
      </c>
      <c r="I278" s="287">
        <v>174</v>
      </c>
      <c r="J278" s="288" t="s">
        <v>876</v>
      </c>
      <c r="K278" s="289">
        <v>-78</v>
      </c>
      <c r="L278" s="290">
        <v>-0.51827242524916906</v>
      </c>
      <c r="M278" s="286" t="s">
        <v>653</v>
      </c>
      <c r="N278" s="283">
        <v>43333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2">
        <v>78</v>
      </c>
      <c r="B279" s="273">
        <v>42712</v>
      </c>
      <c r="C279" s="273"/>
      <c r="D279" s="274" t="s">
        <v>877</v>
      </c>
      <c r="E279" s="275" t="s">
        <v>766</v>
      </c>
      <c r="F279" s="276">
        <v>380</v>
      </c>
      <c r="G279" s="275"/>
      <c r="H279" s="275">
        <v>478</v>
      </c>
      <c r="I279" s="277">
        <v>468</v>
      </c>
      <c r="J279" s="278" t="s">
        <v>824</v>
      </c>
      <c r="K279" s="279">
        <f t="shared" ref="K279:K281" si="123">H279-F279</f>
        <v>98</v>
      </c>
      <c r="L279" s="280">
        <f t="shared" ref="L279:L281" si="124">K279/F279</f>
        <v>0.25789473684210529</v>
      </c>
      <c r="M279" s="275" t="s">
        <v>619</v>
      </c>
      <c r="N279" s="281">
        <v>43025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2">
        <v>79</v>
      </c>
      <c r="B280" s="273">
        <v>42734</v>
      </c>
      <c r="C280" s="273"/>
      <c r="D280" s="274" t="s">
        <v>110</v>
      </c>
      <c r="E280" s="275" t="s">
        <v>766</v>
      </c>
      <c r="F280" s="276">
        <v>305</v>
      </c>
      <c r="G280" s="275"/>
      <c r="H280" s="275">
        <v>375</v>
      </c>
      <c r="I280" s="277">
        <v>375</v>
      </c>
      <c r="J280" s="278" t="s">
        <v>824</v>
      </c>
      <c r="K280" s="279">
        <f t="shared" si="123"/>
        <v>70</v>
      </c>
      <c r="L280" s="280">
        <f t="shared" si="124"/>
        <v>0.22950819672131148</v>
      </c>
      <c r="M280" s="275" t="s">
        <v>619</v>
      </c>
      <c r="N280" s="281">
        <v>42768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2">
        <v>80</v>
      </c>
      <c r="B281" s="273">
        <v>42739</v>
      </c>
      <c r="C281" s="273"/>
      <c r="D281" s="274" t="s">
        <v>96</v>
      </c>
      <c r="E281" s="275" t="s">
        <v>766</v>
      </c>
      <c r="F281" s="276">
        <v>99.5</v>
      </c>
      <c r="G281" s="275"/>
      <c r="H281" s="275">
        <v>158</v>
      </c>
      <c r="I281" s="277">
        <v>158</v>
      </c>
      <c r="J281" s="278" t="s">
        <v>824</v>
      </c>
      <c r="K281" s="279">
        <f t="shared" si="123"/>
        <v>58.5</v>
      </c>
      <c r="L281" s="280">
        <f t="shared" si="124"/>
        <v>0.5879396984924623</v>
      </c>
      <c r="M281" s="275" t="s">
        <v>619</v>
      </c>
      <c r="N281" s="281">
        <v>42898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2">
        <v>81</v>
      </c>
      <c r="B282" s="273">
        <v>42739</v>
      </c>
      <c r="C282" s="273"/>
      <c r="D282" s="274" t="s">
        <v>96</v>
      </c>
      <c r="E282" s="275" t="s">
        <v>766</v>
      </c>
      <c r="F282" s="276">
        <v>99.5</v>
      </c>
      <c r="G282" s="275"/>
      <c r="H282" s="275">
        <v>158</v>
      </c>
      <c r="I282" s="277">
        <v>158</v>
      </c>
      <c r="J282" s="278" t="s">
        <v>824</v>
      </c>
      <c r="K282" s="279">
        <v>58.5</v>
      </c>
      <c r="L282" s="280">
        <v>0.58793969849246197</v>
      </c>
      <c r="M282" s="275" t="s">
        <v>619</v>
      </c>
      <c r="N282" s="281">
        <v>42898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2">
        <v>82</v>
      </c>
      <c r="B283" s="273">
        <v>42786</v>
      </c>
      <c r="C283" s="273"/>
      <c r="D283" s="274" t="s">
        <v>187</v>
      </c>
      <c r="E283" s="275" t="s">
        <v>766</v>
      </c>
      <c r="F283" s="276">
        <v>140.5</v>
      </c>
      <c r="G283" s="275"/>
      <c r="H283" s="275">
        <v>220</v>
      </c>
      <c r="I283" s="277">
        <v>220</v>
      </c>
      <c r="J283" s="278" t="s">
        <v>824</v>
      </c>
      <c r="K283" s="279">
        <f>H283-F283</f>
        <v>79.5</v>
      </c>
      <c r="L283" s="280">
        <f>K283/F283</f>
        <v>0.5658362989323843</v>
      </c>
      <c r="M283" s="275" t="s">
        <v>619</v>
      </c>
      <c r="N283" s="281">
        <v>42864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72">
        <v>83</v>
      </c>
      <c r="B284" s="273">
        <v>42786</v>
      </c>
      <c r="C284" s="273"/>
      <c r="D284" s="274" t="s">
        <v>878</v>
      </c>
      <c r="E284" s="275" t="s">
        <v>766</v>
      </c>
      <c r="F284" s="276">
        <v>202.5</v>
      </c>
      <c r="G284" s="275"/>
      <c r="H284" s="275">
        <v>234</v>
      </c>
      <c r="I284" s="277">
        <v>234</v>
      </c>
      <c r="J284" s="278" t="s">
        <v>824</v>
      </c>
      <c r="K284" s="279">
        <v>31.5</v>
      </c>
      <c r="L284" s="280">
        <v>0.155555555555556</v>
      </c>
      <c r="M284" s="275" t="s">
        <v>619</v>
      </c>
      <c r="N284" s="281">
        <v>42836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2">
        <v>84</v>
      </c>
      <c r="B285" s="273">
        <v>42818</v>
      </c>
      <c r="C285" s="273"/>
      <c r="D285" s="274" t="s">
        <v>879</v>
      </c>
      <c r="E285" s="275" t="s">
        <v>766</v>
      </c>
      <c r="F285" s="276">
        <v>300.5</v>
      </c>
      <c r="G285" s="275"/>
      <c r="H285" s="275">
        <v>417.5</v>
      </c>
      <c r="I285" s="277">
        <v>420</v>
      </c>
      <c r="J285" s="278" t="s">
        <v>880</v>
      </c>
      <c r="K285" s="279">
        <f>H285-F285</f>
        <v>117</v>
      </c>
      <c r="L285" s="280">
        <f>K285/F285</f>
        <v>0.38935108153078202</v>
      </c>
      <c r="M285" s="275" t="s">
        <v>619</v>
      </c>
      <c r="N285" s="281">
        <v>43070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72">
        <v>85</v>
      </c>
      <c r="B286" s="273">
        <v>42818</v>
      </c>
      <c r="C286" s="273"/>
      <c r="D286" s="274" t="s">
        <v>854</v>
      </c>
      <c r="E286" s="275" t="s">
        <v>766</v>
      </c>
      <c r="F286" s="276">
        <v>850</v>
      </c>
      <c r="G286" s="275"/>
      <c r="H286" s="275">
        <v>1042.5</v>
      </c>
      <c r="I286" s="277">
        <v>1023</v>
      </c>
      <c r="J286" s="278" t="s">
        <v>881</v>
      </c>
      <c r="K286" s="279">
        <v>192.5</v>
      </c>
      <c r="L286" s="280">
        <v>0.22647058823529401</v>
      </c>
      <c r="M286" s="275" t="s">
        <v>619</v>
      </c>
      <c r="N286" s="281">
        <v>42830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72">
        <v>86</v>
      </c>
      <c r="B287" s="273">
        <v>42830</v>
      </c>
      <c r="C287" s="273"/>
      <c r="D287" s="274" t="s">
        <v>503</v>
      </c>
      <c r="E287" s="275" t="s">
        <v>766</v>
      </c>
      <c r="F287" s="276">
        <v>785</v>
      </c>
      <c r="G287" s="275"/>
      <c r="H287" s="275">
        <v>930</v>
      </c>
      <c r="I287" s="277">
        <v>920</v>
      </c>
      <c r="J287" s="278" t="s">
        <v>882</v>
      </c>
      <c r="K287" s="279">
        <f>H287-F287</f>
        <v>145</v>
      </c>
      <c r="L287" s="280">
        <f>K287/F287</f>
        <v>0.18471337579617833</v>
      </c>
      <c r="M287" s="275" t="s">
        <v>619</v>
      </c>
      <c r="N287" s="281">
        <v>42976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82">
        <v>87</v>
      </c>
      <c r="B288" s="283">
        <v>42831</v>
      </c>
      <c r="C288" s="283"/>
      <c r="D288" s="284" t="s">
        <v>883</v>
      </c>
      <c r="E288" s="285" t="s">
        <v>766</v>
      </c>
      <c r="F288" s="286">
        <v>40</v>
      </c>
      <c r="G288" s="286"/>
      <c r="H288" s="287">
        <v>13.1</v>
      </c>
      <c r="I288" s="287">
        <v>60</v>
      </c>
      <c r="J288" s="288" t="s">
        <v>884</v>
      </c>
      <c r="K288" s="289">
        <v>-26.9</v>
      </c>
      <c r="L288" s="290">
        <v>-0.67249999999999999</v>
      </c>
      <c r="M288" s="286" t="s">
        <v>653</v>
      </c>
      <c r="N288" s="283">
        <v>43138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2">
        <v>88</v>
      </c>
      <c r="B289" s="273">
        <v>42837</v>
      </c>
      <c r="C289" s="273"/>
      <c r="D289" s="274" t="s">
        <v>95</v>
      </c>
      <c r="E289" s="275" t="s">
        <v>766</v>
      </c>
      <c r="F289" s="276">
        <v>289.5</v>
      </c>
      <c r="G289" s="275"/>
      <c r="H289" s="275">
        <v>354</v>
      </c>
      <c r="I289" s="277">
        <v>360</v>
      </c>
      <c r="J289" s="278" t="s">
        <v>885</v>
      </c>
      <c r="K289" s="279">
        <f t="shared" ref="K289:K297" si="125">H289-F289</f>
        <v>64.5</v>
      </c>
      <c r="L289" s="280">
        <f t="shared" ref="L289:L297" si="126">K289/F289</f>
        <v>0.22279792746113988</v>
      </c>
      <c r="M289" s="275" t="s">
        <v>619</v>
      </c>
      <c r="N289" s="281">
        <v>43040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72">
        <v>89</v>
      </c>
      <c r="B290" s="273">
        <v>42845</v>
      </c>
      <c r="C290" s="273"/>
      <c r="D290" s="274" t="s">
        <v>439</v>
      </c>
      <c r="E290" s="275" t="s">
        <v>766</v>
      </c>
      <c r="F290" s="276">
        <v>700</v>
      </c>
      <c r="G290" s="275"/>
      <c r="H290" s="275">
        <v>840</v>
      </c>
      <c r="I290" s="277">
        <v>840</v>
      </c>
      <c r="J290" s="278" t="s">
        <v>886</v>
      </c>
      <c r="K290" s="279">
        <f t="shared" si="125"/>
        <v>140</v>
      </c>
      <c r="L290" s="280">
        <f t="shared" si="126"/>
        <v>0.2</v>
      </c>
      <c r="M290" s="275" t="s">
        <v>619</v>
      </c>
      <c r="N290" s="281">
        <v>42893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2">
        <v>90</v>
      </c>
      <c r="B291" s="273">
        <v>42887</v>
      </c>
      <c r="C291" s="273"/>
      <c r="D291" s="274" t="s">
        <v>887</v>
      </c>
      <c r="E291" s="275" t="s">
        <v>766</v>
      </c>
      <c r="F291" s="276">
        <v>130</v>
      </c>
      <c r="G291" s="275"/>
      <c r="H291" s="275">
        <v>144.25</v>
      </c>
      <c r="I291" s="277">
        <v>170</v>
      </c>
      <c r="J291" s="278" t="s">
        <v>888</v>
      </c>
      <c r="K291" s="279">
        <f t="shared" si="125"/>
        <v>14.25</v>
      </c>
      <c r="L291" s="280">
        <f t="shared" si="126"/>
        <v>0.10961538461538461</v>
      </c>
      <c r="M291" s="275" t="s">
        <v>619</v>
      </c>
      <c r="N291" s="281">
        <v>43675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72">
        <v>91</v>
      </c>
      <c r="B292" s="273">
        <v>42901</v>
      </c>
      <c r="C292" s="273"/>
      <c r="D292" s="274" t="s">
        <v>889</v>
      </c>
      <c r="E292" s="275" t="s">
        <v>766</v>
      </c>
      <c r="F292" s="276">
        <v>214.5</v>
      </c>
      <c r="G292" s="275"/>
      <c r="H292" s="275">
        <v>262</v>
      </c>
      <c r="I292" s="277">
        <v>262</v>
      </c>
      <c r="J292" s="278" t="s">
        <v>890</v>
      </c>
      <c r="K292" s="279">
        <f t="shared" si="125"/>
        <v>47.5</v>
      </c>
      <c r="L292" s="280">
        <f t="shared" si="126"/>
        <v>0.22144522144522144</v>
      </c>
      <c r="M292" s="275" t="s">
        <v>619</v>
      </c>
      <c r="N292" s="281">
        <v>42977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03">
        <v>92</v>
      </c>
      <c r="B293" s="304">
        <v>42933</v>
      </c>
      <c r="C293" s="304"/>
      <c r="D293" s="305" t="s">
        <v>891</v>
      </c>
      <c r="E293" s="306" t="s">
        <v>766</v>
      </c>
      <c r="F293" s="307">
        <v>370</v>
      </c>
      <c r="G293" s="306"/>
      <c r="H293" s="306">
        <v>447.5</v>
      </c>
      <c r="I293" s="308">
        <v>450</v>
      </c>
      <c r="J293" s="309" t="s">
        <v>824</v>
      </c>
      <c r="K293" s="279">
        <f t="shared" si="125"/>
        <v>77.5</v>
      </c>
      <c r="L293" s="310">
        <f t="shared" si="126"/>
        <v>0.20945945945945946</v>
      </c>
      <c r="M293" s="306" t="s">
        <v>619</v>
      </c>
      <c r="N293" s="311">
        <v>43035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03">
        <v>93</v>
      </c>
      <c r="B294" s="304">
        <v>42943</v>
      </c>
      <c r="C294" s="304"/>
      <c r="D294" s="305" t="s">
        <v>185</v>
      </c>
      <c r="E294" s="306" t="s">
        <v>766</v>
      </c>
      <c r="F294" s="307">
        <v>657.5</v>
      </c>
      <c r="G294" s="306"/>
      <c r="H294" s="306">
        <v>825</v>
      </c>
      <c r="I294" s="308">
        <v>820</v>
      </c>
      <c r="J294" s="309" t="s">
        <v>824</v>
      </c>
      <c r="K294" s="279">
        <f t="shared" si="125"/>
        <v>167.5</v>
      </c>
      <c r="L294" s="310">
        <f t="shared" si="126"/>
        <v>0.25475285171102663</v>
      </c>
      <c r="M294" s="306" t="s">
        <v>619</v>
      </c>
      <c r="N294" s="311">
        <v>43090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2">
        <v>94</v>
      </c>
      <c r="B295" s="273">
        <v>42964</v>
      </c>
      <c r="C295" s="273"/>
      <c r="D295" s="274" t="s">
        <v>370</v>
      </c>
      <c r="E295" s="275" t="s">
        <v>766</v>
      </c>
      <c r="F295" s="276">
        <v>605</v>
      </c>
      <c r="G295" s="275"/>
      <c r="H295" s="275">
        <v>750</v>
      </c>
      <c r="I295" s="277">
        <v>750</v>
      </c>
      <c r="J295" s="278" t="s">
        <v>882</v>
      </c>
      <c r="K295" s="279">
        <f t="shared" si="125"/>
        <v>145</v>
      </c>
      <c r="L295" s="280">
        <f t="shared" si="126"/>
        <v>0.23966942148760331</v>
      </c>
      <c r="M295" s="275" t="s">
        <v>619</v>
      </c>
      <c r="N295" s="281">
        <v>43027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82">
        <v>95</v>
      </c>
      <c r="B296" s="283">
        <v>42979</v>
      </c>
      <c r="C296" s="283"/>
      <c r="D296" s="291" t="s">
        <v>892</v>
      </c>
      <c r="E296" s="286" t="s">
        <v>766</v>
      </c>
      <c r="F296" s="286">
        <v>255</v>
      </c>
      <c r="G296" s="287"/>
      <c r="H296" s="287">
        <v>217.25</v>
      </c>
      <c r="I296" s="287">
        <v>320</v>
      </c>
      <c r="J296" s="288" t="s">
        <v>893</v>
      </c>
      <c r="K296" s="289">
        <f t="shared" si="125"/>
        <v>-37.75</v>
      </c>
      <c r="L296" s="292">
        <f t="shared" si="126"/>
        <v>-0.14803921568627451</v>
      </c>
      <c r="M296" s="286" t="s">
        <v>653</v>
      </c>
      <c r="N296" s="283">
        <v>43661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2">
        <v>96</v>
      </c>
      <c r="B297" s="273">
        <v>42997</v>
      </c>
      <c r="C297" s="273"/>
      <c r="D297" s="274" t="s">
        <v>894</v>
      </c>
      <c r="E297" s="275" t="s">
        <v>766</v>
      </c>
      <c r="F297" s="276">
        <v>215</v>
      </c>
      <c r="G297" s="275"/>
      <c r="H297" s="275">
        <v>258</v>
      </c>
      <c r="I297" s="277">
        <v>258</v>
      </c>
      <c r="J297" s="278" t="s">
        <v>824</v>
      </c>
      <c r="K297" s="279">
        <f t="shared" si="125"/>
        <v>43</v>
      </c>
      <c r="L297" s="280">
        <f t="shared" si="126"/>
        <v>0.2</v>
      </c>
      <c r="M297" s="275" t="s">
        <v>619</v>
      </c>
      <c r="N297" s="281">
        <v>43040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72">
        <v>97</v>
      </c>
      <c r="B298" s="273">
        <v>42997</v>
      </c>
      <c r="C298" s="273"/>
      <c r="D298" s="274" t="s">
        <v>894</v>
      </c>
      <c r="E298" s="275" t="s">
        <v>766</v>
      </c>
      <c r="F298" s="276">
        <v>215</v>
      </c>
      <c r="G298" s="275"/>
      <c r="H298" s="275">
        <v>258</v>
      </c>
      <c r="I298" s="277">
        <v>258</v>
      </c>
      <c r="J298" s="309" t="s">
        <v>824</v>
      </c>
      <c r="K298" s="279">
        <v>43</v>
      </c>
      <c r="L298" s="280">
        <v>0.2</v>
      </c>
      <c r="M298" s="275" t="s">
        <v>619</v>
      </c>
      <c r="N298" s="281">
        <v>43040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03">
        <v>98</v>
      </c>
      <c r="B299" s="304">
        <v>42998</v>
      </c>
      <c r="C299" s="304"/>
      <c r="D299" s="305" t="s">
        <v>895</v>
      </c>
      <c r="E299" s="306" t="s">
        <v>766</v>
      </c>
      <c r="F299" s="276">
        <v>75</v>
      </c>
      <c r="G299" s="306"/>
      <c r="H299" s="306">
        <v>90</v>
      </c>
      <c r="I299" s="308">
        <v>90</v>
      </c>
      <c r="J299" s="278" t="s">
        <v>896</v>
      </c>
      <c r="K299" s="279">
        <f t="shared" ref="K299:K304" si="127">H299-F299</f>
        <v>15</v>
      </c>
      <c r="L299" s="280">
        <f t="shared" ref="L299:L304" si="128">K299/F299</f>
        <v>0.2</v>
      </c>
      <c r="M299" s="275" t="s">
        <v>619</v>
      </c>
      <c r="N299" s="281">
        <v>43019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03">
        <v>99</v>
      </c>
      <c r="B300" s="304">
        <v>43011</v>
      </c>
      <c r="C300" s="304"/>
      <c r="D300" s="305" t="s">
        <v>664</v>
      </c>
      <c r="E300" s="306" t="s">
        <v>766</v>
      </c>
      <c r="F300" s="307">
        <v>315</v>
      </c>
      <c r="G300" s="306"/>
      <c r="H300" s="306">
        <v>392</v>
      </c>
      <c r="I300" s="308">
        <v>384</v>
      </c>
      <c r="J300" s="309" t="s">
        <v>897</v>
      </c>
      <c r="K300" s="279">
        <f t="shared" si="127"/>
        <v>77</v>
      </c>
      <c r="L300" s="310">
        <f t="shared" si="128"/>
        <v>0.24444444444444444</v>
      </c>
      <c r="M300" s="306" t="s">
        <v>619</v>
      </c>
      <c r="N300" s="311">
        <v>43017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03">
        <v>100</v>
      </c>
      <c r="B301" s="304">
        <v>43013</v>
      </c>
      <c r="C301" s="304"/>
      <c r="D301" s="305" t="s">
        <v>477</v>
      </c>
      <c r="E301" s="306" t="s">
        <v>766</v>
      </c>
      <c r="F301" s="307">
        <v>145</v>
      </c>
      <c r="G301" s="306"/>
      <c r="H301" s="306">
        <v>179</v>
      </c>
      <c r="I301" s="308">
        <v>180</v>
      </c>
      <c r="J301" s="309" t="s">
        <v>898</v>
      </c>
      <c r="K301" s="279">
        <f t="shared" si="127"/>
        <v>34</v>
      </c>
      <c r="L301" s="310">
        <f t="shared" si="128"/>
        <v>0.23448275862068965</v>
      </c>
      <c r="M301" s="306" t="s">
        <v>619</v>
      </c>
      <c r="N301" s="311">
        <v>43025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03">
        <v>101</v>
      </c>
      <c r="B302" s="304">
        <v>43014</v>
      </c>
      <c r="C302" s="304"/>
      <c r="D302" s="305" t="s">
        <v>342</v>
      </c>
      <c r="E302" s="306" t="s">
        <v>766</v>
      </c>
      <c r="F302" s="307">
        <v>256</v>
      </c>
      <c r="G302" s="306"/>
      <c r="H302" s="306">
        <v>323</v>
      </c>
      <c r="I302" s="308">
        <v>320</v>
      </c>
      <c r="J302" s="309" t="s">
        <v>824</v>
      </c>
      <c r="K302" s="279">
        <f t="shared" si="127"/>
        <v>67</v>
      </c>
      <c r="L302" s="310">
        <f t="shared" si="128"/>
        <v>0.26171875</v>
      </c>
      <c r="M302" s="306" t="s">
        <v>619</v>
      </c>
      <c r="N302" s="311">
        <v>43067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03">
        <v>102</v>
      </c>
      <c r="B303" s="304">
        <v>43017</v>
      </c>
      <c r="C303" s="304"/>
      <c r="D303" s="305" t="s">
        <v>360</v>
      </c>
      <c r="E303" s="306" t="s">
        <v>766</v>
      </c>
      <c r="F303" s="307">
        <v>137.5</v>
      </c>
      <c r="G303" s="306"/>
      <c r="H303" s="306">
        <v>184</v>
      </c>
      <c r="I303" s="308">
        <v>183</v>
      </c>
      <c r="J303" s="309" t="s">
        <v>899</v>
      </c>
      <c r="K303" s="279">
        <f t="shared" si="127"/>
        <v>46.5</v>
      </c>
      <c r="L303" s="310">
        <f t="shared" si="128"/>
        <v>0.33818181818181819</v>
      </c>
      <c r="M303" s="306" t="s">
        <v>619</v>
      </c>
      <c r="N303" s="311">
        <v>43108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03">
        <v>103</v>
      </c>
      <c r="B304" s="304">
        <v>43018</v>
      </c>
      <c r="C304" s="304"/>
      <c r="D304" s="305" t="s">
        <v>900</v>
      </c>
      <c r="E304" s="306" t="s">
        <v>766</v>
      </c>
      <c r="F304" s="307">
        <v>125.5</v>
      </c>
      <c r="G304" s="306"/>
      <c r="H304" s="306">
        <v>158</v>
      </c>
      <c r="I304" s="308">
        <v>155</v>
      </c>
      <c r="J304" s="309" t="s">
        <v>901</v>
      </c>
      <c r="K304" s="279">
        <f t="shared" si="127"/>
        <v>32.5</v>
      </c>
      <c r="L304" s="310">
        <f t="shared" si="128"/>
        <v>0.25896414342629481</v>
      </c>
      <c r="M304" s="306" t="s">
        <v>619</v>
      </c>
      <c r="N304" s="311">
        <v>43067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03">
        <v>104</v>
      </c>
      <c r="B305" s="304">
        <v>43018</v>
      </c>
      <c r="C305" s="304"/>
      <c r="D305" s="305" t="s">
        <v>902</v>
      </c>
      <c r="E305" s="306" t="s">
        <v>766</v>
      </c>
      <c r="F305" s="307">
        <v>895</v>
      </c>
      <c r="G305" s="306"/>
      <c r="H305" s="306">
        <v>1122.5</v>
      </c>
      <c r="I305" s="308">
        <v>1078</v>
      </c>
      <c r="J305" s="309" t="s">
        <v>903</v>
      </c>
      <c r="K305" s="279">
        <v>227.5</v>
      </c>
      <c r="L305" s="310">
        <v>0.25418994413407803</v>
      </c>
      <c r="M305" s="306" t="s">
        <v>619</v>
      </c>
      <c r="N305" s="311">
        <v>43117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03">
        <v>105</v>
      </c>
      <c r="B306" s="304">
        <v>43020</v>
      </c>
      <c r="C306" s="304"/>
      <c r="D306" s="305" t="s">
        <v>351</v>
      </c>
      <c r="E306" s="306" t="s">
        <v>766</v>
      </c>
      <c r="F306" s="307">
        <v>525</v>
      </c>
      <c r="G306" s="306"/>
      <c r="H306" s="306">
        <v>629</v>
      </c>
      <c r="I306" s="308">
        <v>629</v>
      </c>
      <c r="J306" s="309" t="s">
        <v>824</v>
      </c>
      <c r="K306" s="279">
        <v>104</v>
      </c>
      <c r="L306" s="310">
        <v>0.19809523809523799</v>
      </c>
      <c r="M306" s="306" t="s">
        <v>619</v>
      </c>
      <c r="N306" s="311">
        <v>43119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03">
        <v>106</v>
      </c>
      <c r="B307" s="304">
        <v>43046</v>
      </c>
      <c r="C307" s="304"/>
      <c r="D307" s="305" t="s">
        <v>397</v>
      </c>
      <c r="E307" s="306" t="s">
        <v>766</v>
      </c>
      <c r="F307" s="307">
        <v>740</v>
      </c>
      <c r="G307" s="306"/>
      <c r="H307" s="306">
        <v>892.5</v>
      </c>
      <c r="I307" s="308">
        <v>900</v>
      </c>
      <c r="J307" s="309" t="s">
        <v>904</v>
      </c>
      <c r="K307" s="279">
        <f t="shared" ref="K307:K309" si="129">H307-F307</f>
        <v>152.5</v>
      </c>
      <c r="L307" s="310">
        <f t="shared" ref="L307:L309" si="130">K307/F307</f>
        <v>0.20608108108108109</v>
      </c>
      <c r="M307" s="306" t="s">
        <v>619</v>
      </c>
      <c r="N307" s="311">
        <v>43052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72">
        <v>107</v>
      </c>
      <c r="B308" s="273">
        <v>43073</v>
      </c>
      <c r="C308" s="273"/>
      <c r="D308" s="274" t="s">
        <v>905</v>
      </c>
      <c r="E308" s="275" t="s">
        <v>766</v>
      </c>
      <c r="F308" s="276">
        <v>118.5</v>
      </c>
      <c r="G308" s="275"/>
      <c r="H308" s="275">
        <v>143.5</v>
      </c>
      <c r="I308" s="277">
        <v>145</v>
      </c>
      <c r="J308" s="278" t="s">
        <v>687</v>
      </c>
      <c r="K308" s="279">
        <f t="shared" si="129"/>
        <v>25</v>
      </c>
      <c r="L308" s="280">
        <f t="shared" si="130"/>
        <v>0.2109704641350211</v>
      </c>
      <c r="M308" s="275" t="s">
        <v>619</v>
      </c>
      <c r="N308" s="281">
        <v>43097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82">
        <v>108</v>
      </c>
      <c r="B309" s="283">
        <v>43090</v>
      </c>
      <c r="C309" s="283"/>
      <c r="D309" s="284" t="s">
        <v>445</v>
      </c>
      <c r="E309" s="285" t="s">
        <v>766</v>
      </c>
      <c r="F309" s="286">
        <v>715</v>
      </c>
      <c r="G309" s="286"/>
      <c r="H309" s="287">
        <v>500</v>
      </c>
      <c r="I309" s="287">
        <v>872</v>
      </c>
      <c r="J309" s="288" t="s">
        <v>906</v>
      </c>
      <c r="K309" s="289">
        <f t="shared" si="129"/>
        <v>-215</v>
      </c>
      <c r="L309" s="290">
        <f t="shared" si="130"/>
        <v>-0.30069930069930068</v>
      </c>
      <c r="M309" s="286" t="s">
        <v>653</v>
      </c>
      <c r="N309" s="283">
        <v>43670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72">
        <v>109</v>
      </c>
      <c r="B310" s="273">
        <v>43098</v>
      </c>
      <c r="C310" s="273"/>
      <c r="D310" s="274" t="s">
        <v>664</v>
      </c>
      <c r="E310" s="275" t="s">
        <v>766</v>
      </c>
      <c r="F310" s="276">
        <v>435</v>
      </c>
      <c r="G310" s="275"/>
      <c r="H310" s="275">
        <v>542.5</v>
      </c>
      <c r="I310" s="277">
        <v>539</v>
      </c>
      <c r="J310" s="278" t="s">
        <v>824</v>
      </c>
      <c r="K310" s="279">
        <v>107.5</v>
      </c>
      <c r="L310" s="280">
        <v>0.247126436781609</v>
      </c>
      <c r="M310" s="275" t="s">
        <v>619</v>
      </c>
      <c r="N310" s="281">
        <v>43206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72">
        <v>110</v>
      </c>
      <c r="B311" s="273">
        <v>43098</v>
      </c>
      <c r="C311" s="273"/>
      <c r="D311" s="274" t="s">
        <v>584</v>
      </c>
      <c r="E311" s="275" t="s">
        <v>766</v>
      </c>
      <c r="F311" s="276">
        <v>885</v>
      </c>
      <c r="G311" s="275"/>
      <c r="H311" s="275">
        <v>1090</v>
      </c>
      <c r="I311" s="277">
        <v>1084</v>
      </c>
      <c r="J311" s="278" t="s">
        <v>824</v>
      </c>
      <c r="K311" s="279">
        <v>205</v>
      </c>
      <c r="L311" s="280">
        <v>0.23163841807909599</v>
      </c>
      <c r="M311" s="275" t="s">
        <v>619</v>
      </c>
      <c r="N311" s="281">
        <v>43213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12">
        <v>111</v>
      </c>
      <c r="B312" s="313">
        <v>43192</v>
      </c>
      <c r="C312" s="313"/>
      <c r="D312" s="291" t="s">
        <v>907</v>
      </c>
      <c r="E312" s="286" t="s">
        <v>766</v>
      </c>
      <c r="F312" s="314">
        <v>478.5</v>
      </c>
      <c r="G312" s="286"/>
      <c r="H312" s="286">
        <v>442</v>
      </c>
      <c r="I312" s="287">
        <v>613</v>
      </c>
      <c r="J312" s="288" t="s">
        <v>908</v>
      </c>
      <c r="K312" s="289">
        <f t="shared" ref="K312:K315" si="131">H312-F312</f>
        <v>-36.5</v>
      </c>
      <c r="L312" s="290">
        <f t="shared" ref="L312:L315" si="132">K312/F312</f>
        <v>-7.6280041797283177E-2</v>
      </c>
      <c r="M312" s="286" t="s">
        <v>653</v>
      </c>
      <c r="N312" s="283">
        <v>43762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82">
        <v>112</v>
      </c>
      <c r="B313" s="283">
        <v>43194</v>
      </c>
      <c r="C313" s="283"/>
      <c r="D313" s="284" t="s">
        <v>909</v>
      </c>
      <c r="E313" s="285" t="s">
        <v>766</v>
      </c>
      <c r="F313" s="286">
        <f>141.5-7.3</f>
        <v>134.19999999999999</v>
      </c>
      <c r="G313" s="286"/>
      <c r="H313" s="287">
        <v>77</v>
      </c>
      <c r="I313" s="287">
        <v>180</v>
      </c>
      <c r="J313" s="288" t="s">
        <v>910</v>
      </c>
      <c r="K313" s="289">
        <f t="shared" si="131"/>
        <v>-57.199999999999989</v>
      </c>
      <c r="L313" s="290">
        <f t="shared" si="132"/>
        <v>-0.42622950819672129</v>
      </c>
      <c r="M313" s="286" t="s">
        <v>653</v>
      </c>
      <c r="N313" s="283">
        <v>43522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82">
        <v>113</v>
      </c>
      <c r="B314" s="283">
        <v>43209</v>
      </c>
      <c r="C314" s="283"/>
      <c r="D314" s="284" t="s">
        <v>911</v>
      </c>
      <c r="E314" s="285" t="s">
        <v>766</v>
      </c>
      <c r="F314" s="286">
        <v>430</v>
      </c>
      <c r="G314" s="286"/>
      <c r="H314" s="287">
        <v>220</v>
      </c>
      <c r="I314" s="287">
        <v>537</v>
      </c>
      <c r="J314" s="288" t="s">
        <v>912</v>
      </c>
      <c r="K314" s="289">
        <f t="shared" si="131"/>
        <v>-210</v>
      </c>
      <c r="L314" s="290">
        <f t="shared" si="132"/>
        <v>-0.48837209302325579</v>
      </c>
      <c r="M314" s="286" t="s">
        <v>653</v>
      </c>
      <c r="N314" s="283">
        <v>43252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03">
        <v>114</v>
      </c>
      <c r="B315" s="304">
        <v>43220</v>
      </c>
      <c r="C315" s="304"/>
      <c r="D315" s="305" t="s">
        <v>398</v>
      </c>
      <c r="E315" s="306" t="s">
        <v>766</v>
      </c>
      <c r="F315" s="306">
        <v>153.5</v>
      </c>
      <c r="G315" s="306"/>
      <c r="H315" s="306">
        <v>196</v>
      </c>
      <c r="I315" s="308">
        <v>196</v>
      </c>
      <c r="J315" s="278" t="s">
        <v>913</v>
      </c>
      <c r="K315" s="279">
        <f t="shared" si="131"/>
        <v>42.5</v>
      </c>
      <c r="L315" s="280">
        <f t="shared" si="132"/>
        <v>0.27687296416938112</v>
      </c>
      <c r="M315" s="275" t="s">
        <v>619</v>
      </c>
      <c r="N315" s="281">
        <v>43605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82">
        <v>115</v>
      </c>
      <c r="B316" s="283">
        <v>43306</v>
      </c>
      <c r="C316" s="283"/>
      <c r="D316" s="284" t="s">
        <v>883</v>
      </c>
      <c r="E316" s="285" t="s">
        <v>766</v>
      </c>
      <c r="F316" s="286">
        <v>27.5</v>
      </c>
      <c r="G316" s="286"/>
      <c r="H316" s="287">
        <v>13.1</v>
      </c>
      <c r="I316" s="287">
        <v>60</v>
      </c>
      <c r="J316" s="288" t="s">
        <v>914</v>
      </c>
      <c r="K316" s="289">
        <v>-14.4</v>
      </c>
      <c r="L316" s="290">
        <v>-0.52363636363636401</v>
      </c>
      <c r="M316" s="286" t="s">
        <v>653</v>
      </c>
      <c r="N316" s="283">
        <v>43138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12">
        <v>116</v>
      </c>
      <c r="B317" s="313">
        <v>43318</v>
      </c>
      <c r="C317" s="313"/>
      <c r="D317" s="291" t="s">
        <v>915</v>
      </c>
      <c r="E317" s="286" t="s">
        <v>766</v>
      </c>
      <c r="F317" s="286">
        <v>148.5</v>
      </c>
      <c r="G317" s="286"/>
      <c r="H317" s="286">
        <v>102</v>
      </c>
      <c r="I317" s="287">
        <v>182</v>
      </c>
      <c r="J317" s="288" t="s">
        <v>916</v>
      </c>
      <c r="K317" s="289">
        <f>H317-F317</f>
        <v>-46.5</v>
      </c>
      <c r="L317" s="290">
        <f>K317/F317</f>
        <v>-0.31313131313131315</v>
      </c>
      <c r="M317" s="286" t="s">
        <v>653</v>
      </c>
      <c r="N317" s="283">
        <v>43661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72">
        <v>117</v>
      </c>
      <c r="B318" s="273">
        <v>43335</v>
      </c>
      <c r="C318" s="273"/>
      <c r="D318" s="274" t="s">
        <v>917</v>
      </c>
      <c r="E318" s="275" t="s">
        <v>766</v>
      </c>
      <c r="F318" s="306">
        <v>285</v>
      </c>
      <c r="G318" s="275"/>
      <c r="H318" s="275">
        <v>355</v>
      </c>
      <c r="I318" s="277">
        <v>364</v>
      </c>
      <c r="J318" s="278" t="s">
        <v>918</v>
      </c>
      <c r="K318" s="279">
        <v>70</v>
      </c>
      <c r="L318" s="280">
        <v>0.24561403508771901</v>
      </c>
      <c r="M318" s="275" t="s">
        <v>619</v>
      </c>
      <c r="N318" s="281">
        <v>43455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72">
        <v>118</v>
      </c>
      <c r="B319" s="273">
        <v>43341</v>
      </c>
      <c r="C319" s="273"/>
      <c r="D319" s="274" t="s">
        <v>386</v>
      </c>
      <c r="E319" s="275" t="s">
        <v>766</v>
      </c>
      <c r="F319" s="306">
        <v>525</v>
      </c>
      <c r="G319" s="275"/>
      <c r="H319" s="275">
        <v>585</v>
      </c>
      <c r="I319" s="277">
        <v>635</v>
      </c>
      <c r="J319" s="278" t="s">
        <v>919</v>
      </c>
      <c r="K319" s="279">
        <f t="shared" ref="K319:K335" si="133">H319-F319</f>
        <v>60</v>
      </c>
      <c r="L319" s="280">
        <f t="shared" ref="L319:L335" si="134">K319/F319</f>
        <v>0.11428571428571428</v>
      </c>
      <c r="M319" s="275" t="s">
        <v>619</v>
      </c>
      <c r="N319" s="281">
        <v>43662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72">
        <v>119</v>
      </c>
      <c r="B320" s="273">
        <v>43395</v>
      </c>
      <c r="C320" s="273"/>
      <c r="D320" s="274" t="s">
        <v>370</v>
      </c>
      <c r="E320" s="275" t="s">
        <v>766</v>
      </c>
      <c r="F320" s="306">
        <v>475</v>
      </c>
      <c r="G320" s="275"/>
      <c r="H320" s="275">
        <v>574</v>
      </c>
      <c r="I320" s="277">
        <v>570</v>
      </c>
      <c r="J320" s="278" t="s">
        <v>824</v>
      </c>
      <c r="K320" s="279">
        <f t="shared" si="133"/>
        <v>99</v>
      </c>
      <c r="L320" s="280">
        <f t="shared" si="134"/>
        <v>0.20842105263157895</v>
      </c>
      <c r="M320" s="275" t="s">
        <v>619</v>
      </c>
      <c r="N320" s="281">
        <v>43403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03">
        <v>120</v>
      </c>
      <c r="B321" s="304">
        <v>43397</v>
      </c>
      <c r="C321" s="304"/>
      <c r="D321" s="305" t="s">
        <v>393</v>
      </c>
      <c r="E321" s="306" t="s">
        <v>766</v>
      </c>
      <c r="F321" s="306">
        <v>707.5</v>
      </c>
      <c r="G321" s="306"/>
      <c r="H321" s="306">
        <v>872</v>
      </c>
      <c r="I321" s="308">
        <v>872</v>
      </c>
      <c r="J321" s="309" t="s">
        <v>824</v>
      </c>
      <c r="K321" s="279">
        <f t="shared" si="133"/>
        <v>164.5</v>
      </c>
      <c r="L321" s="310">
        <f t="shared" si="134"/>
        <v>0.23250883392226149</v>
      </c>
      <c r="M321" s="306" t="s">
        <v>619</v>
      </c>
      <c r="N321" s="311">
        <v>43482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03">
        <v>121</v>
      </c>
      <c r="B322" s="304">
        <v>43398</v>
      </c>
      <c r="C322" s="304"/>
      <c r="D322" s="305" t="s">
        <v>920</v>
      </c>
      <c r="E322" s="306" t="s">
        <v>766</v>
      </c>
      <c r="F322" s="306">
        <v>162</v>
      </c>
      <c r="G322" s="306"/>
      <c r="H322" s="306">
        <v>204</v>
      </c>
      <c r="I322" s="308">
        <v>209</v>
      </c>
      <c r="J322" s="309" t="s">
        <v>921</v>
      </c>
      <c r="K322" s="279">
        <f t="shared" si="133"/>
        <v>42</v>
      </c>
      <c r="L322" s="310">
        <f t="shared" si="134"/>
        <v>0.25925925925925924</v>
      </c>
      <c r="M322" s="306" t="s">
        <v>619</v>
      </c>
      <c r="N322" s="311">
        <v>43539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03">
        <v>122</v>
      </c>
      <c r="B323" s="304">
        <v>43399</v>
      </c>
      <c r="C323" s="304"/>
      <c r="D323" s="305" t="s">
        <v>496</v>
      </c>
      <c r="E323" s="306" t="s">
        <v>766</v>
      </c>
      <c r="F323" s="306">
        <v>240</v>
      </c>
      <c r="G323" s="306"/>
      <c r="H323" s="306">
        <v>297</v>
      </c>
      <c r="I323" s="308">
        <v>297</v>
      </c>
      <c r="J323" s="309" t="s">
        <v>824</v>
      </c>
      <c r="K323" s="315">
        <f t="shared" si="133"/>
        <v>57</v>
      </c>
      <c r="L323" s="310">
        <f t="shared" si="134"/>
        <v>0.23749999999999999</v>
      </c>
      <c r="M323" s="306" t="s">
        <v>619</v>
      </c>
      <c r="N323" s="311">
        <v>43417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72">
        <v>123</v>
      </c>
      <c r="B324" s="273">
        <v>43439</v>
      </c>
      <c r="C324" s="273"/>
      <c r="D324" s="274" t="s">
        <v>922</v>
      </c>
      <c r="E324" s="275" t="s">
        <v>766</v>
      </c>
      <c r="F324" s="275">
        <v>202.5</v>
      </c>
      <c r="G324" s="275"/>
      <c r="H324" s="275">
        <v>255</v>
      </c>
      <c r="I324" s="277">
        <v>252</v>
      </c>
      <c r="J324" s="278" t="s">
        <v>824</v>
      </c>
      <c r="K324" s="279">
        <f t="shared" si="133"/>
        <v>52.5</v>
      </c>
      <c r="L324" s="280">
        <f t="shared" si="134"/>
        <v>0.25925925925925924</v>
      </c>
      <c r="M324" s="275" t="s">
        <v>619</v>
      </c>
      <c r="N324" s="281">
        <v>43542</v>
      </c>
      <c r="O324" s="1"/>
      <c r="P324" s="1"/>
      <c r="Q324" s="1"/>
      <c r="R324" s="6" t="s">
        <v>923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03">
        <v>124</v>
      </c>
      <c r="B325" s="304">
        <v>43465</v>
      </c>
      <c r="C325" s="273"/>
      <c r="D325" s="305" t="s">
        <v>426</v>
      </c>
      <c r="E325" s="306" t="s">
        <v>766</v>
      </c>
      <c r="F325" s="306">
        <v>710</v>
      </c>
      <c r="G325" s="306"/>
      <c r="H325" s="306">
        <v>866</v>
      </c>
      <c r="I325" s="308">
        <v>866</v>
      </c>
      <c r="J325" s="309" t="s">
        <v>824</v>
      </c>
      <c r="K325" s="279">
        <f t="shared" si="133"/>
        <v>156</v>
      </c>
      <c r="L325" s="280">
        <f t="shared" si="134"/>
        <v>0.21971830985915494</v>
      </c>
      <c r="M325" s="275" t="s">
        <v>619</v>
      </c>
      <c r="N325" s="281">
        <v>43553</v>
      </c>
      <c r="O325" s="1"/>
      <c r="P325" s="1"/>
      <c r="Q325" s="1"/>
      <c r="R325" s="6" t="s">
        <v>923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03">
        <v>125</v>
      </c>
      <c r="B326" s="304">
        <v>43522</v>
      </c>
      <c r="C326" s="304"/>
      <c r="D326" s="305" t="s">
        <v>154</v>
      </c>
      <c r="E326" s="306" t="s">
        <v>766</v>
      </c>
      <c r="F326" s="306">
        <v>337.25</v>
      </c>
      <c r="G326" s="306"/>
      <c r="H326" s="306">
        <v>398.5</v>
      </c>
      <c r="I326" s="308">
        <v>411</v>
      </c>
      <c r="J326" s="278" t="s">
        <v>924</v>
      </c>
      <c r="K326" s="279">
        <f t="shared" si="133"/>
        <v>61.25</v>
      </c>
      <c r="L326" s="280">
        <f t="shared" si="134"/>
        <v>0.1816160118606375</v>
      </c>
      <c r="M326" s="275" t="s">
        <v>619</v>
      </c>
      <c r="N326" s="281">
        <v>43760</v>
      </c>
      <c r="O326" s="1"/>
      <c r="P326" s="1"/>
      <c r="Q326" s="1"/>
      <c r="R326" s="6" t="s">
        <v>923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16">
        <v>126</v>
      </c>
      <c r="B327" s="317">
        <v>43559</v>
      </c>
      <c r="C327" s="317"/>
      <c r="D327" s="318" t="s">
        <v>925</v>
      </c>
      <c r="E327" s="319" t="s">
        <v>766</v>
      </c>
      <c r="F327" s="319">
        <v>130</v>
      </c>
      <c r="G327" s="319"/>
      <c r="H327" s="319">
        <v>65</v>
      </c>
      <c r="I327" s="320">
        <v>158</v>
      </c>
      <c r="J327" s="288" t="s">
        <v>926</v>
      </c>
      <c r="K327" s="289">
        <f t="shared" si="133"/>
        <v>-65</v>
      </c>
      <c r="L327" s="290">
        <f t="shared" si="134"/>
        <v>-0.5</v>
      </c>
      <c r="M327" s="286" t="s">
        <v>653</v>
      </c>
      <c r="N327" s="283">
        <v>43726</v>
      </c>
      <c r="O327" s="1"/>
      <c r="P327" s="1"/>
      <c r="Q327" s="1"/>
      <c r="R327" s="6" t="s">
        <v>927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21">
        <v>127</v>
      </c>
      <c r="B328" s="322">
        <v>43017</v>
      </c>
      <c r="C328" s="322"/>
      <c r="D328" s="323" t="s">
        <v>187</v>
      </c>
      <c r="E328" s="324" t="s">
        <v>766</v>
      </c>
      <c r="F328" s="324">
        <v>141.5</v>
      </c>
      <c r="G328" s="325"/>
      <c r="H328" s="325">
        <v>183.5</v>
      </c>
      <c r="I328" s="325">
        <v>210</v>
      </c>
      <c r="J328" s="326" t="s">
        <v>928</v>
      </c>
      <c r="K328" s="327">
        <f t="shared" si="133"/>
        <v>42</v>
      </c>
      <c r="L328" s="328">
        <f t="shared" si="134"/>
        <v>0.29681978798586572</v>
      </c>
      <c r="M328" s="324" t="s">
        <v>619</v>
      </c>
      <c r="N328" s="322">
        <v>43042</v>
      </c>
      <c r="O328" s="1"/>
      <c r="P328" s="1"/>
      <c r="Q328" s="1"/>
      <c r="R328" s="6" t="s">
        <v>927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16">
        <v>128</v>
      </c>
      <c r="B329" s="317">
        <v>43074</v>
      </c>
      <c r="C329" s="317"/>
      <c r="D329" s="318" t="s">
        <v>929</v>
      </c>
      <c r="E329" s="319" t="s">
        <v>766</v>
      </c>
      <c r="F329" s="314">
        <v>172</v>
      </c>
      <c r="G329" s="319"/>
      <c r="H329" s="319">
        <v>155.25</v>
      </c>
      <c r="I329" s="320">
        <v>230</v>
      </c>
      <c r="J329" s="288" t="s">
        <v>930</v>
      </c>
      <c r="K329" s="289">
        <f t="shared" si="133"/>
        <v>-16.75</v>
      </c>
      <c r="L329" s="290">
        <f t="shared" si="134"/>
        <v>-9.7383720930232565E-2</v>
      </c>
      <c r="M329" s="286" t="s">
        <v>653</v>
      </c>
      <c r="N329" s="283">
        <v>43787</v>
      </c>
      <c r="O329" s="1"/>
      <c r="P329" s="1"/>
      <c r="Q329" s="1"/>
      <c r="R329" s="6" t="s">
        <v>927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03">
        <v>129</v>
      </c>
      <c r="B330" s="304">
        <v>43398</v>
      </c>
      <c r="C330" s="304"/>
      <c r="D330" s="305" t="s">
        <v>109</v>
      </c>
      <c r="E330" s="306" t="s">
        <v>766</v>
      </c>
      <c r="F330" s="306">
        <v>698.5</v>
      </c>
      <c r="G330" s="306"/>
      <c r="H330" s="306">
        <v>890</v>
      </c>
      <c r="I330" s="308">
        <v>890</v>
      </c>
      <c r="J330" s="278" t="s">
        <v>931</v>
      </c>
      <c r="K330" s="279">
        <f t="shared" si="133"/>
        <v>191.5</v>
      </c>
      <c r="L330" s="280">
        <f t="shared" si="134"/>
        <v>0.27415891195418757</v>
      </c>
      <c r="M330" s="275" t="s">
        <v>619</v>
      </c>
      <c r="N330" s="281">
        <v>44328</v>
      </c>
      <c r="O330" s="1"/>
      <c r="P330" s="1"/>
      <c r="Q330" s="1"/>
      <c r="R330" s="6" t="s">
        <v>923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03">
        <v>130</v>
      </c>
      <c r="B331" s="304">
        <v>42877</v>
      </c>
      <c r="C331" s="304"/>
      <c r="D331" s="305" t="s">
        <v>385</v>
      </c>
      <c r="E331" s="306" t="s">
        <v>766</v>
      </c>
      <c r="F331" s="306">
        <v>127.6</v>
      </c>
      <c r="G331" s="306"/>
      <c r="H331" s="306">
        <v>138</v>
      </c>
      <c r="I331" s="308">
        <v>190</v>
      </c>
      <c r="J331" s="278" t="s">
        <v>932</v>
      </c>
      <c r="K331" s="279">
        <f t="shared" si="133"/>
        <v>10.400000000000006</v>
      </c>
      <c r="L331" s="280">
        <f t="shared" si="134"/>
        <v>8.1504702194357417E-2</v>
      </c>
      <c r="M331" s="275" t="s">
        <v>619</v>
      </c>
      <c r="N331" s="281">
        <v>43774</v>
      </c>
      <c r="O331" s="1"/>
      <c r="P331" s="1"/>
      <c r="Q331" s="1"/>
      <c r="R331" s="6" t="s">
        <v>927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03">
        <v>131</v>
      </c>
      <c r="B332" s="304">
        <v>43158</v>
      </c>
      <c r="C332" s="304"/>
      <c r="D332" s="305" t="s">
        <v>933</v>
      </c>
      <c r="E332" s="306" t="s">
        <v>766</v>
      </c>
      <c r="F332" s="306">
        <v>317</v>
      </c>
      <c r="G332" s="306"/>
      <c r="H332" s="306">
        <v>382.5</v>
      </c>
      <c r="I332" s="308">
        <v>398</v>
      </c>
      <c r="J332" s="278" t="s">
        <v>934</v>
      </c>
      <c r="K332" s="279">
        <f t="shared" si="133"/>
        <v>65.5</v>
      </c>
      <c r="L332" s="280">
        <f t="shared" si="134"/>
        <v>0.20662460567823343</v>
      </c>
      <c r="M332" s="275" t="s">
        <v>619</v>
      </c>
      <c r="N332" s="281">
        <v>44238</v>
      </c>
      <c r="O332" s="1"/>
      <c r="P332" s="1"/>
      <c r="Q332" s="1"/>
      <c r="R332" s="6" t="s">
        <v>927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16">
        <v>132</v>
      </c>
      <c r="B333" s="317">
        <v>43164</v>
      </c>
      <c r="C333" s="317"/>
      <c r="D333" s="318" t="s">
        <v>146</v>
      </c>
      <c r="E333" s="319" t="s">
        <v>766</v>
      </c>
      <c r="F333" s="314">
        <f>510-14.4</f>
        <v>495.6</v>
      </c>
      <c r="G333" s="319"/>
      <c r="H333" s="319">
        <v>350</v>
      </c>
      <c r="I333" s="320">
        <v>672</v>
      </c>
      <c r="J333" s="288" t="s">
        <v>935</v>
      </c>
      <c r="K333" s="289">
        <f t="shared" si="133"/>
        <v>-145.60000000000002</v>
      </c>
      <c r="L333" s="290">
        <f t="shared" si="134"/>
        <v>-0.29378531073446329</v>
      </c>
      <c r="M333" s="286" t="s">
        <v>653</v>
      </c>
      <c r="N333" s="283">
        <v>43887</v>
      </c>
      <c r="O333" s="1"/>
      <c r="P333" s="1"/>
      <c r="Q333" s="1"/>
      <c r="R333" s="6" t="s">
        <v>923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16">
        <v>133</v>
      </c>
      <c r="B334" s="317">
        <v>43237</v>
      </c>
      <c r="C334" s="317"/>
      <c r="D334" s="318" t="s">
        <v>488</v>
      </c>
      <c r="E334" s="319" t="s">
        <v>766</v>
      </c>
      <c r="F334" s="314">
        <v>230.3</v>
      </c>
      <c r="G334" s="319"/>
      <c r="H334" s="319">
        <v>102.5</v>
      </c>
      <c r="I334" s="320">
        <v>348</v>
      </c>
      <c r="J334" s="288" t="s">
        <v>936</v>
      </c>
      <c r="K334" s="289">
        <f t="shared" si="133"/>
        <v>-127.80000000000001</v>
      </c>
      <c r="L334" s="290">
        <f t="shared" si="134"/>
        <v>-0.55492835432045162</v>
      </c>
      <c r="M334" s="286" t="s">
        <v>653</v>
      </c>
      <c r="N334" s="283">
        <v>43896</v>
      </c>
      <c r="O334" s="1"/>
      <c r="P334" s="1"/>
      <c r="Q334" s="1"/>
      <c r="R334" s="6" t="s">
        <v>923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03">
        <v>134</v>
      </c>
      <c r="B335" s="304">
        <v>43258</v>
      </c>
      <c r="C335" s="304"/>
      <c r="D335" s="305" t="s">
        <v>450</v>
      </c>
      <c r="E335" s="306" t="s">
        <v>766</v>
      </c>
      <c r="F335" s="306">
        <f>342.5-5.1</f>
        <v>337.4</v>
      </c>
      <c r="G335" s="306"/>
      <c r="H335" s="306">
        <v>412.5</v>
      </c>
      <c r="I335" s="308">
        <v>439</v>
      </c>
      <c r="J335" s="278" t="s">
        <v>937</v>
      </c>
      <c r="K335" s="279">
        <f t="shared" si="133"/>
        <v>75.100000000000023</v>
      </c>
      <c r="L335" s="280">
        <f t="shared" si="134"/>
        <v>0.22258446947243635</v>
      </c>
      <c r="M335" s="275" t="s">
        <v>619</v>
      </c>
      <c r="N335" s="281">
        <v>44230</v>
      </c>
      <c r="O335" s="1"/>
      <c r="P335" s="1"/>
      <c r="Q335" s="1"/>
      <c r="R335" s="6" t="s">
        <v>927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29">
        <v>135</v>
      </c>
      <c r="B336" s="330">
        <v>43285</v>
      </c>
      <c r="C336" s="330"/>
      <c r="D336" s="20" t="s">
        <v>56</v>
      </c>
      <c r="E336" s="331" t="s">
        <v>766</v>
      </c>
      <c r="F336" s="332">
        <f>127.5-5.53</f>
        <v>121.97</v>
      </c>
      <c r="G336" s="331"/>
      <c r="H336" s="331"/>
      <c r="I336" s="333">
        <v>170</v>
      </c>
      <c r="J336" s="334" t="s">
        <v>626</v>
      </c>
      <c r="K336" s="335"/>
      <c r="L336" s="336"/>
      <c r="M336" s="16" t="s">
        <v>626</v>
      </c>
      <c r="N336" s="337"/>
      <c r="O336" s="1"/>
      <c r="P336" s="1"/>
      <c r="Q336" s="1"/>
      <c r="R336" s="6" t="s">
        <v>923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16">
        <v>136</v>
      </c>
      <c r="B337" s="317">
        <v>43294</v>
      </c>
      <c r="C337" s="317"/>
      <c r="D337" s="318" t="s">
        <v>372</v>
      </c>
      <c r="E337" s="319" t="s">
        <v>766</v>
      </c>
      <c r="F337" s="314">
        <v>46.5</v>
      </c>
      <c r="G337" s="319"/>
      <c r="H337" s="319">
        <v>17</v>
      </c>
      <c r="I337" s="320">
        <v>59</v>
      </c>
      <c r="J337" s="288" t="s">
        <v>938</v>
      </c>
      <c r="K337" s="289">
        <f t="shared" ref="K337:K345" si="135">H337-F337</f>
        <v>-29.5</v>
      </c>
      <c r="L337" s="290">
        <f t="shared" ref="L337:L345" si="136">K337/F337</f>
        <v>-0.63440860215053763</v>
      </c>
      <c r="M337" s="286" t="s">
        <v>653</v>
      </c>
      <c r="N337" s="283">
        <v>43887</v>
      </c>
      <c r="O337" s="1"/>
      <c r="P337" s="1"/>
      <c r="Q337" s="1"/>
      <c r="R337" s="6" t="s">
        <v>923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03">
        <v>137</v>
      </c>
      <c r="B338" s="304">
        <v>43396</v>
      </c>
      <c r="C338" s="304"/>
      <c r="D338" s="305" t="s">
        <v>428</v>
      </c>
      <c r="E338" s="306" t="s">
        <v>766</v>
      </c>
      <c r="F338" s="306">
        <v>156.5</v>
      </c>
      <c r="G338" s="306"/>
      <c r="H338" s="306">
        <v>207.5</v>
      </c>
      <c r="I338" s="308">
        <v>191</v>
      </c>
      <c r="J338" s="278" t="s">
        <v>824</v>
      </c>
      <c r="K338" s="279">
        <f t="shared" si="135"/>
        <v>51</v>
      </c>
      <c r="L338" s="280">
        <f t="shared" si="136"/>
        <v>0.32587859424920129</v>
      </c>
      <c r="M338" s="275" t="s">
        <v>619</v>
      </c>
      <c r="N338" s="281">
        <v>44369</v>
      </c>
      <c r="O338" s="1"/>
      <c r="P338" s="1"/>
      <c r="Q338" s="1"/>
      <c r="R338" s="6" t="s">
        <v>923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03">
        <v>138</v>
      </c>
      <c r="B339" s="304">
        <v>43439</v>
      </c>
      <c r="C339" s="304"/>
      <c r="D339" s="305" t="s">
        <v>332</v>
      </c>
      <c r="E339" s="306" t="s">
        <v>766</v>
      </c>
      <c r="F339" s="306">
        <v>259.5</v>
      </c>
      <c r="G339" s="306"/>
      <c r="H339" s="306">
        <v>320</v>
      </c>
      <c r="I339" s="308">
        <v>320</v>
      </c>
      <c r="J339" s="278" t="s">
        <v>824</v>
      </c>
      <c r="K339" s="279">
        <f t="shared" si="135"/>
        <v>60.5</v>
      </c>
      <c r="L339" s="280">
        <f t="shared" si="136"/>
        <v>0.23314065510597304</v>
      </c>
      <c r="M339" s="275" t="s">
        <v>619</v>
      </c>
      <c r="N339" s="281">
        <v>44323</v>
      </c>
      <c r="O339" s="1"/>
      <c r="P339" s="1"/>
      <c r="Q339" s="1"/>
      <c r="R339" s="6" t="s">
        <v>923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16">
        <v>139</v>
      </c>
      <c r="B340" s="317">
        <v>43439</v>
      </c>
      <c r="C340" s="317"/>
      <c r="D340" s="318" t="s">
        <v>939</v>
      </c>
      <c r="E340" s="319" t="s">
        <v>766</v>
      </c>
      <c r="F340" s="319">
        <v>715</v>
      </c>
      <c r="G340" s="319"/>
      <c r="H340" s="319">
        <v>445</v>
      </c>
      <c r="I340" s="320">
        <v>840</v>
      </c>
      <c r="J340" s="288" t="s">
        <v>940</v>
      </c>
      <c r="K340" s="289">
        <f t="shared" si="135"/>
        <v>-270</v>
      </c>
      <c r="L340" s="290">
        <f t="shared" si="136"/>
        <v>-0.3776223776223776</v>
      </c>
      <c r="M340" s="286" t="s">
        <v>653</v>
      </c>
      <c r="N340" s="283">
        <v>43800</v>
      </c>
      <c r="O340" s="1"/>
      <c r="P340" s="1"/>
      <c r="Q340" s="1"/>
      <c r="R340" s="6" t="s">
        <v>923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03">
        <v>140</v>
      </c>
      <c r="B341" s="304">
        <v>43469</v>
      </c>
      <c r="C341" s="304"/>
      <c r="D341" s="305" t="s">
        <v>159</v>
      </c>
      <c r="E341" s="306" t="s">
        <v>766</v>
      </c>
      <c r="F341" s="306">
        <v>875</v>
      </c>
      <c r="G341" s="306"/>
      <c r="H341" s="306">
        <v>1165</v>
      </c>
      <c r="I341" s="308">
        <v>1185</v>
      </c>
      <c r="J341" s="278" t="s">
        <v>941</v>
      </c>
      <c r="K341" s="279">
        <f t="shared" si="135"/>
        <v>290</v>
      </c>
      <c r="L341" s="280">
        <f t="shared" si="136"/>
        <v>0.33142857142857141</v>
      </c>
      <c r="M341" s="275" t="s">
        <v>619</v>
      </c>
      <c r="N341" s="281">
        <v>43847</v>
      </c>
      <c r="O341" s="1"/>
      <c r="P341" s="1"/>
      <c r="Q341" s="1"/>
      <c r="R341" s="6" t="s">
        <v>923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03">
        <v>141</v>
      </c>
      <c r="B342" s="304">
        <v>43559</v>
      </c>
      <c r="C342" s="304"/>
      <c r="D342" s="305" t="s">
        <v>348</v>
      </c>
      <c r="E342" s="306" t="s">
        <v>766</v>
      </c>
      <c r="F342" s="306">
        <f>387-14.63</f>
        <v>372.37</v>
      </c>
      <c r="G342" s="306"/>
      <c r="H342" s="306">
        <v>490</v>
      </c>
      <c r="I342" s="308">
        <v>490</v>
      </c>
      <c r="J342" s="278" t="s">
        <v>824</v>
      </c>
      <c r="K342" s="279">
        <f t="shared" si="135"/>
        <v>117.63</v>
      </c>
      <c r="L342" s="280">
        <f t="shared" si="136"/>
        <v>0.31589548030185027</v>
      </c>
      <c r="M342" s="275" t="s">
        <v>619</v>
      </c>
      <c r="N342" s="281">
        <v>43850</v>
      </c>
      <c r="O342" s="1"/>
      <c r="P342" s="1"/>
      <c r="Q342" s="1"/>
      <c r="R342" s="6" t="s">
        <v>923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16">
        <v>142</v>
      </c>
      <c r="B343" s="317">
        <v>43578</v>
      </c>
      <c r="C343" s="317"/>
      <c r="D343" s="318" t="s">
        <v>942</v>
      </c>
      <c r="E343" s="319" t="s">
        <v>621</v>
      </c>
      <c r="F343" s="319">
        <v>220</v>
      </c>
      <c r="G343" s="319"/>
      <c r="H343" s="319">
        <v>127.5</v>
      </c>
      <c r="I343" s="320">
        <v>284</v>
      </c>
      <c r="J343" s="288" t="s">
        <v>943</v>
      </c>
      <c r="K343" s="289">
        <f t="shared" si="135"/>
        <v>-92.5</v>
      </c>
      <c r="L343" s="290">
        <f t="shared" si="136"/>
        <v>-0.42045454545454547</v>
      </c>
      <c r="M343" s="286" t="s">
        <v>653</v>
      </c>
      <c r="N343" s="283">
        <v>43896</v>
      </c>
      <c r="O343" s="1"/>
      <c r="P343" s="1"/>
      <c r="Q343" s="1"/>
      <c r="R343" s="6" t="s">
        <v>923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303">
        <v>143</v>
      </c>
      <c r="B344" s="304">
        <v>43622</v>
      </c>
      <c r="C344" s="304"/>
      <c r="D344" s="305" t="s">
        <v>497</v>
      </c>
      <c r="E344" s="306" t="s">
        <v>621</v>
      </c>
      <c r="F344" s="306">
        <v>332.8</v>
      </c>
      <c r="G344" s="306"/>
      <c r="H344" s="306">
        <v>405</v>
      </c>
      <c r="I344" s="308">
        <v>419</v>
      </c>
      <c r="J344" s="278" t="s">
        <v>944</v>
      </c>
      <c r="K344" s="279">
        <f t="shared" si="135"/>
        <v>72.199999999999989</v>
      </c>
      <c r="L344" s="280">
        <f t="shared" si="136"/>
        <v>0.21694711538461534</v>
      </c>
      <c r="M344" s="275" t="s">
        <v>619</v>
      </c>
      <c r="N344" s="281">
        <v>43860</v>
      </c>
      <c r="O344" s="1"/>
      <c r="P344" s="1"/>
      <c r="Q344" s="1"/>
      <c r="R344" s="6" t="s">
        <v>927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97">
        <v>144</v>
      </c>
      <c r="B345" s="296">
        <v>43641</v>
      </c>
      <c r="C345" s="296"/>
      <c r="D345" s="297" t="s">
        <v>152</v>
      </c>
      <c r="E345" s="298" t="s">
        <v>766</v>
      </c>
      <c r="F345" s="298">
        <v>386</v>
      </c>
      <c r="G345" s="299"/>
      <c r="H345" s="299">
        <v>395</v>
      </c>
      <c r="I345" s="299">
        <v>452</v>
      </c>
      <c r="J345" s="300" t="s">
        <v>945</v>
      </c>
      <c r="K345" s="301">
        <f t="shared" si="135"/>
        <v>9</v>
      </c>
      <c r="L345" s="302">
        <f t="shared" si="136"/>
        <v>2.3316062176165803E-2</v>
      </c>
      <c r="M345" s="298" t="s">
        <v>857</v>
      </c>
      <c r="N345" s="296">
        <v>43868</v>
      </c>
      <c r="O345" s="1"/>
      <c r="P345" s="1"/>
      <c r="Q345" s="1"/>
      <c r="R345" s="6" t="s">
        <v>927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38">
        <v>145</v>
      </c>
      <c r="B346" s="339">
        <v>43707</v>
      </c>
      <c r="C346" s="339"/>
      <c r="D346" s="20" t="s">
        <v>132</v>
      </c>
      <c r="E346" s="331" t="s">
        <v>766</v>
      </c>
      <c r="F346" s="331" t="s">
        <v>946</v>
      </c>
      <c r="G346" s="331"/>
      <c r="H346" s="331"/>
      <c r="I346" s="333">
        <v>190</v>
      </c>
      <c r="J346" s="334" t="s">
        <v>626</v>
      </c>
      <c r="K346" s="335"/>
      <c r="L346" s="336"/>
      <c r="M346" s="13" t="s">
        <v>626</v>
      </c>
      <c r="N346" s="337"/>
      <c r="O346" s="1"/>
      <c r="P346" s="1"/>
      <c r="Q346" s="1"/>
      <c r="R346" s="6" t="s">
        <v>923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303">
        <v>146</v>
      </c>
      <c r="B347" s="304">
        <v>43731</v>
      </c>
      <c r="C347" s="304"/>
      <c r="D347" s="305" t="s">
        <v>441</v>
      </c>
      <c r="E347" s="306" t="s">
        <v>766</v>
      </c>
      <c r="F347" s="306">
        <v>235</v>
      </c>
      <c r="G347" s="306"/>
      <c r="H347" s="306">
        <v>295</v>
      </c>
      <c r="I347" s="308">
        <v>296</v>
      </c>
      <c r="J347" s="278" t="s">
        <v>947</v>
      </c>
      <c r="K347" s="279">
        <f t="shared" ref="K347:K352" si="137">H347-F347</f>
        <v>60</v>
      </c>
      <c r="L347" s="280">
        <f t="shared" ref="L347:L352" si="138">K347/F347</f>
        <v>0.25531914893617019</v>
      </c>
      <c r="M347" s="275" t="s">
        <v>619</v>
      </c>
      <c r="N347" s="281">
        <v>43844</v>
      </c>
      <c r="O347" s="1"/>
      <c r="P347" s="1"/>
      <c r="Q347" s="1"/>
      <c r="R347" s="6" t="s">
        <v>927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303">
        <v>147</v>
      </c>
      <c r="B348" s="304">
        <v>43752</v>
      </c>
      <c r="C348" s="304"/>
      <c r="D348" s="305" t="s">
        <v>948</v>
      </c>
      <c r="E348" s="306" t="s">
        <v>766</v>
      </c>
      <c r="F348" s="306">
        <v>277.5</v>
      </c>
      <c r="G348" s="306"/>
      <c r="H348" s="306">
        <v>333</v>
      </c>
      <c r="I348" s="308">
        <v>333</v>
      </c>
      <c r="J348" s="278" t="s">
        <v>949</v>
      </c>
      <c r="K348" s="279">
        <f t="shared" si="137"/>
        <v>55.5</v>
      </c>
      <c r="L348" s="280">
        <f t="shared" si="138"/>
        <v>0.2</v>
      </c>
      <c r="M348" s="275" t="s">
        <v>619</v>
      </c>
      <c r="N348" s="281">
        <v>43846</v>
      </c>
      <c r="O348" s="1"/>
      <c r="P348" s="1"/>
      <c r="Q348" s="1"/>
      <c r="R348" s="6" t="s">
        <v>923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303">
        <v>148</v>
      </c>
      <c r="B349" s="304">
        <v>43752</v>
      </c>
      <c r="C349" s="304"/>
      <c r="D349" s="305" t="s">
        <v>950</v>
      </c>
      <c r="E349" s="306" t="s">
        <v>766</v>
      </c>
      <c r="F349" s="306">
        <v>930</v>
      </c>
      <c r="G349" s="306"/>
      <c r="H349" s="306">
        <v>1165</v>
      </c>
      <c r="I349" s="308">
        <v>1200</v>
      </c>
      <c r="J349" s="278" t="s">
        <v>951</v>
      </c>
      <c r="K349" s="279">
        <f t="shared" si="137"/>
        <v>235</v>
      </c>
      <c r="L349" s="280">
        <f t="shared" si="138"/>
        <v>0.25268817204301075</v>
      </c>
      <c r="M349" s="275" t="s">
        <v>619</v>
      </c>
      <c r="N349" s="281">
        <v>43847</v>
      </c>
      <c r="O349" s="1"/>
      <c r="P349" s="1"/>
      <c r="Q349" s="1"/>
      <c r="R349" s="6" t="s">
        <v>927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303">
        <v>149</v>
      </c>
      <c r="B350" s="304">
        <v>43753</v>
      </c>
      <c r="C350" s="304"/>
      <c r="D350" s="305" t="s">
        <v>952</v>
      </c>
      <c r="E350" s="306" t="s">
        <v>766</v>
      </c>
      <c r="F350" s="276">
        <v>111</v>
      </c>
      <c r="G350" s="306"/>
      <c r="H350" s="306">
        <v>141</v>
      </c>
      <c r="I350" s="308">
        <v>141</v>
      </c>
      <c r="J350" s="278" t="s">
        <v>670</v>
      </c>
      <c r="K350" s="279">
        <f t="shared" si="137"/>
        <v>30</v>
      </c>
      <c r="L350" s="280">
        <f t="shared" si="138"/>
        <v>0.27027027027027029</v>
      </c>
      <c r="M350" s="275" t="s">
        <v>619</v>
      </c>
      <c r="N350" s="281">
        <v>44328</v>
      </c>
      <c r="O350" s="1"/>
      <c r="P350" s="1"/>
      <c r="Q350" s="1"/>
      <c r="R350" s="6" t="s">
        <v>927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303">
        <v>150</v>
      </c>
      <c r="B351" s="304">
        <v>43753</v>
      </c>
      <c r="C351" s="304"/>
      <c r="D351" s="305" t="s">
        <v>953</v>
      </c>
      <c r="E351" s="306" t="s">
        <v>766</v>
      </c>
      <c r="F351" s="276">
        <v>296</v>
      </c>
      <c r="G351" s="306"/>
      <c r="H351" s="306">
        <v>370</v>
      </c>
      <c r="I351" s="308">
        <v>370</v>
      </c>
      <c r="J351" s="278" t="s">
        <v>824</v>
      </c>
      <c r="K351" s="279">
        <f t="shared" si="137"/>
        <v>74</v>
      </c>
      <c r="L351" s="280">
        <f t="shared" si="138"/>
        <v>0.25</v>
      </c>
      <c r="M351" s="275" t="s">
        <v>619</v>
      </c>
      <c r="N351" s="281">
        <v>43853</v>
      </c>
      <c r="O351" s="1"/>
      <c r="P351" s="1"/>
      <c r="Q351" s="1"/>
      <c r="R351" s="6" t="s">
        <v>927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303">
        <v>151</v>
      </c>
      <c r="B352" s="304">
        <v>43754</v>
      </c>
      <c r="C352" s="304"/>
      <c r="D352" s="305" t="s">
        <v>954</v>
      </c>
      <c r="E352" s="306" t="s">
        <v>766</v>
      </c>
      <c r="F352" s="276">
        <v>300</v>
      </c>
      <c r="G352" s="306"/>
      <c r="H352" s="306">
        <v>382.5</v>
      </c>
      <c r="I352" s="308">
        <v>344</v>
      </c>
      <c r="J352" s="278" t="s">
        <v>955</v>
      </c>
      <c r="K352" s="279">
        <f t="shared" si="137"/>
        <v>82.5</v>
      </c>
      <c r="L352" s="280">
        <f t="shared" si="138"/>
        <v>0.27500000000000002</v>
      </c>
      <c r="M352" s="275" t="s">
        <v>619</v>
      </c>
      <c r="N352" s="281">
        <v>44238</v>
      </c>
      <c r="O352" s="1"/>
      <c r="P352" s="1"/>
      <c r="Q352" s="1"/>
      <c r="R352" s="6" t="s">
        <v>927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338">
        <v>152</v>
      </c>
      <c r="B353" s="339">
        <v>43832</v>
      </c>
      <c r="C353" s="339"/>
      <c r="D353" s="340" t="s">
        <v>956</v>
      </c>
      <c r="E353" s="58" t="s">
        <v>766</v>
      </c>
      <c r="F353" s="341" t="s">
        <v>957</v>
      </c>
      <c r="G353" s="58"/>
      <c r="H353" s="58"/>
      <c r="I353" s="342">
        <v>590</v>
      </c>
      <c r="J353" s="334" t="s">
        <v>626</v>
      </c>
      <c r="K353" s="334"/>
      <c r="L353" s="343"/>
      <c r="M353" s="344" t="s">
        <v>626</v>
      </c>
      <c r="N353" s="345"/>
      <c r="O353" s="1"/>
      <c r="P353" s="1"/>
      <c r="Q353" s="1"/>
      <c r="R353" s="6" t="s">
        <v>927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303">
        <v>153</v>
      </c>
      <c r="B354" s="304">
        <v>43966</v>
      </c>
      <c r="C354" s="304"/>
      <c r="D354" s="305" t="s">
        <v>72</v>
      </c>
      <c r="E354" s="306" t="s">
        <v>766</v>
      </c>
      <c r="F354" s="276">
        <v>67.5</v>
      </c>
      <c r="G354" s="306"/>
      <c r="H354" s="306">
        <v>86</v>
      </c>
      <c r="I354" s="308">
        <v>86</v>
      </c>
      <c r="J354" s="278" t="s">
        <v>958</v>
      </c>
      <c r="K354" s="279">
        <f t="shared" ref="K354:K361" si="139">H354-F354</f>
        <v>18.5</v>
      </c>
      <c r="L354" s="280">
        <f t="shared" ref="L354:L361" si="140">K354/F354</f>
        <v>0.27407407407407408</v>
      </c>
      <c r="M354" s="275" t="s">
        <v>619</v>
      </c>
      <c r="N354" s="281">
        <v>44008</v>
      </c>
      <c r="O354" s="1"/>
      <c r="P354" s="1"/>
      <c r="Q354" s="1"/>
      <c r="R354" s="6" t="s">
        <v>927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303">
        <v>154</v>
      </c>
      <c r="B355" s="304">
        <v>44035</v>
      </c>
      <c r="C355" s="304"/>
      <c r="D355" s="305" t="s">
        <v>496</v>
      </c>
      <c r="E355" s="306" t="s">
        <v>766</v>
      </c>
      <c r="F355" s="276">
        <v>231</v>
      </c>
      <c r="G355" s="306"/>
      <c r="H355" s="306">
        <v>281</v>
      </c>
      <c r="I355" s="308">
        <v>281</v>
      </c>
      <c r="J355" s="278" t="s">
        <v>824</v>
      </c>
      <c r="K355" s="279">
        <f t="shared" si="139"/>
        <v>50</v>
      </c>
      <c r="L355" s="280">
        <f t="shared" si="140"/>
        <v>0.21645021645021645</v>
      </c>
      <c r="M355" s="275" t="s">
        <v>619</v>
      </c>
      <c r="N355" s="281">
        <v>44358</v>
      </c>
      <c r="O355" s="1"/>
      <c r="P355" s="1"/>
      <c r="Q355" s="1"/>
      <c r="R355" s="6" t="s">
        <v>927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303">
        <v>155</v>
      </c>
      <c r="B356" s="304">
        <v>44092</v>
      </c>
      <c r="C356" s="304"/>
      <c r="D356" s="305" t="s">
        <v>417</v>
      </c>
      <c r="E356" s="306" t="s">
        <v>766</v>
      </c>
      <c r="F356" s="306">
        <v>206</v>
      </c>
      <c r="G356" s="306"/>
      <c r="H356" s="306">
        <v>248</v>
      </c>
      <c r="I356" s="308">
        <v>248</v>
      </c>
      <c r="J356" s="278" t="s">
        <v>824</v>
      </c>
      <c r="K356" s="279">
        <f t="shared" si="139"/>
        <v>42</v>
      </c>
      <c r="L356" s="280">
        <f t="shared" si="140"/>
        <v>0.20388349514563106</v>
      </c>
      <c r="M356" s="275" t="s">
        <v>619</v>
      </c>
      <c r="N356" s="281">
        <v>44214</v>
      </c>
      <c r="O356" s="1"/>
      <c r="P356" s="1"/>
      <c r="Q356" s="1"/>
      <c r="R356" s="6" t="s">
        <v>927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303">
        <v>156</v>
      </c>
      <c r="B357" s="304">
        <v>44140</v>
      </c>
      <c r="C357" s="304"/>
      <c r="D357" s="305" t="s">
        <v>417</v>
      </c>
      <c r="E357" s="306" t="s">
        <v>766</v>
      </c>
      <c r="F357" s="306">
        <v>182.5</v>
      </c>
      <c r="G357" s="306"/>
      <c r="H357" s="306">
        <v>248</v>
      </c>
      <c r="I357" s="308">
        <v>248</v>
      </c>
      <c r="J357" s="278" t="s">
        <v>824</v>
      </c>
      <c r="K357" s="279">
        <f t="shared" si="139"/>
        <v>65.5</v>
      </c>
      <c r="L357" s="280">
        <f t="shared" si="140"/>
        <v>0.35890410958904112</v>
      </c>
      <c r="M357" s="275" t="s">
        <v>619</v>
      </c>
      <c r="N357" s="281">
        <v>44214</v>
      </c>
      <c r="O357" s="1"/>
      <c r="P357" s="1"/>
      <c r="Q357" s="1"/>
      <c r="R357" s="6" t="s">
        <v>927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303">
        <v>157</v>
      </c>
      <c r="B358" s="304">
        <v>44140</v>
      </c>
      <c r="C358" s="304"/>
      <c r="D358" s="305" t="s">
        <v>332</v>
      </c>
      <c r="E358" s="306" t="s">
        <v>766</v>
      </c>
      <c r="F358" s="306">
        <v>247.5</v>
      </c>
      <c r="G358" s="306"/>
      <c r="H358" s="306">
        <v>320</v>
      </c>
      <c r="I358" s="308">
        <v>320</v>
      </c>
      <c r="J358" s="278" t="s">
        <v>824</v>
      </c>
      <c r="K358" s="279">
        <f t="shared" si="139"/>
        <v>72.5</v>
      </c>
      <c r="L358" s="280">
        <f t="shared" si="140"/>
        <v>0.29292929292929293</v>
      </c>
      <c r="M358" s="275" t="s">
        <v>619</v>
      </c>
      <c r="N358" s="281">
        <v>44323</v>
      </c>
      <c r="O358" s="1"/>
      <c r="P358" s="1"/>
      <c r="Q358" s="1"/>
      <c r="R358" s="6" t="s">
        <v>927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303">
        <v>158</v>
      </c>
      <c r="B359" s="304">
        <v>44140</v>
      </c>
      <c r="C359" s="304"/>
      <c r="D359" s="305" t="s">
        <v>273</v>
      </c>
      <c r="E359" s="306" t="s">
        <v>766</v>
      </c>
      <c r="F359" s="276">
        <v>925</v>
      </c>
      <c r="G359" s="306"/>
      <c r="H359" s="306">
        <v>1095</v>
      </c>
      <c r="I359" s="308">
        <v>1093</v>
      </c>
      <c r="J359" s="278" t="s">
        <v>959</v>
      </c>
      <c r="K359" s="279">
        <f t="shared" si="139"/>
        <v>170</v>
      </c>
      <c r="L359" s="280">
        <f t="shared" si="140"/>
        <v>0.18378378378378379</v>
      </c>
      <c r="M359" s="275" t="s">
        <v>619</v>
      </c>
      <c r="N359" s="281">
        <v>44201</v>
      </c>
      <c r="O359" s="1"/>
      <c r="P359" s="1"/>
      <c r="Q359" s="1"/>
      <c r="R359" s="6" t="s">
        <v>927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303">
        <v>159</v>
      </c>
      <c r="B360" s="304">
        <v>44140</v>
      </c>
      <c r="C360" s="304"/>
      <c r="D360" s="305" t="s">
        <v>348</v>
      </c>
      <c r="E360" s="306" t="s">
        <v>766</v>
      </c>
      <c r="F360" s="276">
        <v>332.5</v>
      </c>
      <c r="G360" s="306"/>
      <c r="H360" s="306">
        <v>393</v>
      </c>
      <c r="I360" s="308">
        <v>406</v>
      </c>
      <c r="J360" s="278" t="s">
        <v>960</v>
      </c>
      <c r="K360" s="279">
        <f t="shared" si="139"/>
        <v>60.5</v>
      </c>
      <c r="L360" s="280">
        <f t="shared" si="140"/>
        <v>0.18195488721804512</v>
      </c>
      <c r="M360" s="275" t="s">
        <v>619</v>
      </c>
      <c r="N360" s="281">
        <v>44256</v>
      </c>
      <c r="O360" s="1"/>
      <c r="P360" s="1"/>
      <c r="Q360" s="1"/>
      <c r="R360" s="6" t="s">
        <v>927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303">
        <v>160</v>
      </c>
      <c r="B361" s="304">
        <v>44141</v>
      </c>
      <c r="C361" s="304"/>
      <c r="D361" s="305" t="s">
        <v>496</v>
      </c>
      <c r="E361" s="306" t="s">
        <v>766</v>
      </c>
      <c r="F361" s="276">
        <v>231</v>
      </c>
      <c r="G361" s="306"/>
      <c r="H361" s="306">
        <v>281</v>
      </c>
      <c r="I361" s="308">
        <v>281</v>
      </c>
      <c r="J361" s="278" t="s">
        <v>824</v>
      </c>
      <c r="K361" s="279">
        <f t="shared" si="139"/>
        <v>50</v>
      </c>
      <c r="L361" s="280">
        <f t="shared" si="140"/>
        <v>0.21645021645021645</v>
      </c>
      <c r="M361" s="275" t="s">
        <v>619</v>
      </c>
      <c r="N361" s="281">
        <v>44358</v>
      </c>
      <c r="O361" s="1"/>
      <c r="P361" s="1"/>
      <c r="Q361" s="1"/>
      <c r="R361" s="6" t="s">
        <v>927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346">
        <v>161</v>
      </c>
      <c r="B362" s="339">
        <v>44187</v>
      </c>
      <c r="C362" s="339"/>
      <c r="D362" s="340" t="s">
        <v>469</v>
      </c>
      <c r="E362" s="58" t="s">
        <v>766</v>
      </c>
      <c r="F362" s="341" t="s">
        <v>961</v>
      </c>
      <c r="G362" s="58"/>
      <c r="H362" s="58"/>
      <c r="I362" s="342">
        <v>239</v>
      </c>
      <c r="J362" s="334" t="s">
        <v>626</v>
      </c>
      <c r="K362" s="334"/>
      <c r="L362" s="343"/>
      <c r="M362" s="344"/>
      <c r="N362" s="345"/>
      <c r="O362" s="1"/>
      <c r="P362" s="1"/>
      <c r="Q362" s="1"/>
      <c r="R362" s="6" t="s">
        <v>927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346">
        <v>162</v>
      </c>
      <c r="B363" s="339">
        <v>44258</v>
      </c>
      <c r="C363" s="339"/>
      <c r="D363" s="340" t="s">
        <v>956</v>
      </c>
      <c r="E363" s="58" t="s">
        <v>766</v>
      </c>
      <c r="F363" s="341" t="s">
        <v>957</v>
      </c>
      <c r="G363" s="58"/>
      <c r="H363" s="58"/>
      <c r="I363" s="342">
        <v>590</v>
      </c>
      <c r="J363" s="334" t="s">
        <v>626</v>
      </c>
      <c r="K363" s="334"/>
      <c r="L363" s="343"/>
      <c r="M363" s="344"/>
      <c r="N363" s="345"/>
      <c r="O363" s="1"/>
      <c r="P363" s="1"/>
      <c r="R363" s="6" t="s">
        <v>927</v>
      </c>
    </row>
    <row r="364" spans="1:26" ht="12.75" customHeight="1">
      <c r="A364" s="303">
        <v>163</v>
      </c>
      <c r="B364" s="304">
        <v>44274</v>
      </c>
      <c r="C364" s="304"/>
      <c r="D364" s="305" t="s">
        <v>348</v>
      </c>
      <c r="E364" s="306" t="s">
        <v>766</v>
      </c>
      <c r="F364" s="276">
        <v>355</v>
      </c>
      <c r="G364" s="306"/>
      <c r="H364" s="306">
        <v>422.5</v>
      </c>
      <c r="I364" s="308">
        <v>420</v>
      </c>
      <c r="J364" s="278" t="s">
        <v>962</v>
      </c>
      <c r="K364" s="279">
        <f t="shared" ref="K364:K366" si="141">H364-F364</f>
        <v>67.5</v>
      </c>
      <c r="L364" s="280">
        <f t="shared" ref="L364:L366" si="142">K364/F364</f>
        <v>0.19014084507042253</v>
      </c>
      <c r="M364" s="275" t="s">
        <v>619</v>
      </c>
      <c r="N364" s="281">
        <v>44361</v>
      </c>
      <c r="O364" s="1"/>
      <c r="R364" s="347" t="s">
        <v>927</v>
      </c>
    </row>
    <row r="365" spans="1:26" ht="12.75" customHeight="1">
      <c r="A365" s="303">
        <v>164</v>
      </c>
      <c r="B365" s="304">
        <v>44295</v>
      </c>
      <c r="C365" s="304"/>
      <c r="D365" s="305" t="s">
        <v>963</v>
      </c>
      <c r="E365" s="306" t="s">
        <v>766</v>
      </c>
      <c r="F365" s="276">
        <v>555</v>
      </c>
      <c r="G365" s="306"/>
      <c r="H365" s="306">
        <v>663</v>
      </c>
      <c r="I365" s="308">
        <v>663</v>
      </c>
      <c r="J365" s="278" t="s">
        <v>964</v>
      </c>
      <c r="K365" s="279">
        <f t="shared" si="141"/>
        <v>108</v>
      </c>
      <c r="L365" s="280">
        <f t="shared" si="142"/>
        <v>0.19459459459459461</v>
      </c>
      <c r="M365" s="275" t="s">
        <v>619</v>
      </c>
      <c r="N365" s="281">
        <v>44321</v>
      </c>
      <c r="O365" s="1"/>
      <c r="P365" s="1"/>
      <c r="Q365" s="1"/>
      <c r="R365" s="6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303">
        <v>165</v>
      </c>
      <c r="B366" s="304">
        <v>44308</v>
      </c>
      <c r="C366" s="304"/>
      <c r="D366" s="305" t="s">
        <v>385</v>
      </c>
      <c r="E366" s="306" t="s">
        <v>766</v>
      </c>
      <c r="F366" s="276">
        <v>126.5</v>
      </c>
      <c r="G366" s="306"/>
      <c r="H366" s="306">
        <v>155</v>
      </c>
      <c r="I366" s="308">
        <v>155</v>
      </c>
      <c r="J366" s="278" t="s">
        <v>824</v>
      </c>
      <c r="K366" s="279">
        <f t="shared" si="141"/>
        <v>28.5</v>
      </c>
      <c r="L366" s="280">
        <f t="shared" si="142"/>
        <v>0.22529644268774704</v>
      </c>
      <c r="M366" s="275" t="s">
        <v>619</v>
      </c>
      <c r="N366" s="281">
        <v>44362</v>
      </c>
      <c r="O366" s="1"/>
      <c r="R366" s="347"/>
    </row>
    <row r="367" spans="1:26" ht="12.75" customHeight="1">
      <c r="A367" s="346">
        <v>166</v>
      </c>
      <c r="B367" s="339">
        <v>44368</v>
      </c>
      <c r="C367" s="339"/>
      <c r="D367" s="340" t="s">
        <v>404</v>
      </c>
      <c r="E367" s="58" t="s">
        <v>766</v>
      </c>
      <c r="F367" s="341" t="s">
        <v>965</v>
      </c>
      <c r="G367" s="58"/>
      <c r="H367" s="58"/>
      <c r="I367" s="342">
        <v>344</v>
      </c>
      <c r="J367" s="334" t="s">
        <v>626</v>
      </c>
      <c r="K367" s="346"/>
      <c r="L367" s="339"/>
      <c r="M367" s="339"/>
      <c r="N367" s="340"/>
      <c r="O367" s="1"/>
      <c r="R367" s="347"/>
    </row>
    <row r="368" spans="1:26" ht="12.75" customHeight="1">
      <c r="A368" s="346">
        <v>167</v>
      </c>
      <c r="B368" s="339">
        <v>44368</v>
      </c>
      <c r="C368" s="339"/>
      <c r="D368" s="340" t="s">
        <v>496</v>
      </c>
      <c r="E368" s="58" t="s">
        <v>766</v>
      </c>
      <c r="F368" s="341" t="s">
        <v>966</v>
      </c>
      <c r="G368" s="58"/>
      <c r="H368" s="58"/>
      <c r="I368" s="342">
        <v>320</v>
      </c>
      <c r="J368" s="334" t="s">
        <v>626</v>
      </c>
      <c r="K368" s="346"/>
      <c r="L368" s="339"/>
      <c r="M368" s="339"/>
      <c r="N368" s="340"/>
      <c r="O368" s="44"/>
      <c r="R368" s="347"/>
    </row>
    <row r="369" spans="1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347"/>
    </row>
    <row r="370" spans="1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347"/>
    </row>
    <row r="371" spans="1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347"/>
    </row>
    <row r="372" spans="1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347"/>
    </row>
    <row r="373" spans="1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347"/>
    </row>
    <row r="374" spans="1:18" ht="12.75" customHeight="1">
      <c r="A374" s="346"/>
      <c r="B374" s="348" t="s">
        <v>967</v>
      </c>
      <c r="F374" s="61"/>
      <c r="G374" s="61"/>
      <c r="H374" s="61"/>
      <c r="I374" s="61"/>
      <c r="J374" s="44"/>
      <c r="K374" s="61"/>
      <c r="L374" s="61"/>
      <c r="M374" s="61"/>
      <c r="O374" s="44"/>
      <c r="R374" s="347"/>
    </row>
    <row r="375" spans="1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1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1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1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1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1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1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1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1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1:18" ht="12.75" customHeight="1">
      <c r="A384" s="349"/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1:18" ht="12.75" customHeight="1">
      <c r="A385" s="349"/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1:18" ht="12.75" customHeight="1">
      <c r="A386" s="58"/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1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1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1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1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1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1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1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1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1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1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1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1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1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1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  <row r="545" spans="6:18" ht="12.75" customHeight="1">
      <c r="F545" s="61"/>
      <c r="G545" s="61"/>
      <c r="H545" s="61"/>
      <c r="I545" s="61"/>
      <c r="J545" s="44"/>
      <c r="K545" s="61"/>
      <c r="L545" s="61"/>
      <c r="M545" s="61"/>
      <c r="O545" s="44"/>
      <c r="R545" s="61"/>
    </row>
    <row r="546" spans="6:18" ht="12.75" customHeight="1">
      <c r="F546" s="61"/>
      <c r="G546" s="61"/>
      <c r="H546" s="61"/>
      <c r="I546" s="61"/>
      <c r="J546" s="44"/>
      <c r="K546" s="61"/>
      <c r="L546" s="61"/>
      <c r="M546" s="61"/>
      <c r="O546" s="44"/>
      <c r="R546" s="61"/>
    </row>
    <row r="547" spans="6:18" ht="12.75" customHeight="1">
      <c r="F547" s="61"/>
      <c r="G547" s="61"/>
      <c r="H547" s="61"/>
      <c r="I547" s="61"/>
      <c r="J547" s="44"/>
      <c r="K547" s="61"/>
      <c r="L547" s="61"/>
      <c r="M547" s="61"/>
      <c r="O547" s="44"/>
      <c r="R547" s="61"/>
    </row>
    <row r="548" spans="6:18" ht="12.75" customHeight="1">
      <c r="F548" s="61"/>
      <c r="G548" s="61"/>
      <c r="H548" s="61"/>
      <c r="I548" s="61"/>
      <c r="J548" s="44"/>
      <c r="K548" s="61"/>
      <c r="L548" s="61"/>
      <c r="M548" s="61"/>
      <c r="O548" s="44"/>
      <c r="R548" s="61"/>
    </row>
    <row r="549" spans="6:18" ht="12.75" customHeight="1">
      <c r="F549" s="61"/>
      <c r="G549" s="61"/>
      <c r="H549" s="61"/>
      <c r="I549" s="61"/>
      <c r="J549" s="44"/>
      <c r="K549" s="61"/>
      <c r="L549" s="61"/>
      <c r="M549" s="61"/>
      <c r="O549" s="44"/>
      <c r="R549" s="61"/>
    </row>
    <row r="550" spans="6:18" ht="12.75" customHeight="1">
      <c r="F550" s="61"/>
      <c r="G550" s="61"/>
      <c r="H550" s="61"/>
      <c r="I550" s="61"/>
      <c r="J550" s="44"/>
      <c r="K550" s="61"/>
      <c r="L550" s="61"/>
      <c r="M550" s="61"/>
      <c r="O550" s="44"/>
      <c r="R550" s="61"/>
    </row>
    <row r="551" spans="6:18" ht="12.75" customHeight="1">
      <c r="F551" s="61"/>
      <c r="G551" s="61"/>
      <c r="H551" s="61"/>
      <c r="I551" s="61"/>
      <c r="J551" s="44"/>
      <c r="K551" s="61"/>
      <c r="L551" s="61"/>
      <c r="M551" s="61"/>
      <c r="O551" s="44"/>
      <c r="R551" s="61"/>
    </row>
    <row r="552" spans="6:18" ht="12.75" customHeight="1">
      <c r="F552" s="61"/>
      <c r="G552" s="61"/>
      <c r="H552" s="61"/>
      <c r="I552" s="61"/>
      <c r="J552" s="44"/>
      <c r="K552" s="61"/>
      <c r="L552" s="61"/>
      <c r="M552" s="61"/>
      <c r="O552" s="44"/>
      <c r="R552" s="61"/>
    </row>
    <row r="553" spans="6:18" ht="12.75" customHeight="1">
      <c r="F553" s="61"/>
      <c r="G553" s="61"/>
      <c r="H553" s="61"/>
      <c r="I553" s="61"/>
      <c r="J553" s="44"/>
      <c r="K553" s="61"/>
      <c r="L553" s="61"/>
      <c r="M553" s="61"/>
      <c r="O553" s="44"/>
      <c r="R553" s="61"/>
    </row>
    <row r="554" spans="6:18" ht="12.75" customHeight="1">
      <c r="F554" s="61"/>
      <c r="G554" s="61"/>
      <c r="H554" s="61"/>
      <c r="I554" s="61"/>
      <c r="J554" s="44"/>
      <c r="K554" s="61"/>
      <c r="L554" s="61"/>
      <c r="M554" s="61"/>
      <c r="O554" s="44"/>
      <c r="R554" s="61"/>
    </row>
    <row r="555" spans="6:18" ht="12.75" customHeight="1">
      <c r="F555" s="61"/>
      <c r="G555" s="61"/>
      <c r="H555" s="61"/>
      <c r="I555" s="61"/>
      <c r="J555" s="44"/>
      <c r="K555" s="61"/>
      <c r="L555" s="61"/>
      <c r="M555" s="61"/>
      <c r="O555" s="44"/>
      <c r="R555" s="61"/>
    </row>
    <row r="556" spans="6:18" ht="12.75" customHeight="1">
      <c r="F556" s="61"/>
      <c r="G556" s="61"/>
      <c r="H556" s="61"/>
      <c r="I556" s="61"/>
      <c r="J556" s="44"/>
      <c r="K556" s="61"/>
      <c r="L556" s="61"/>
      <c r="M556" s="61"/>
      <c r="O556" s="44"/>
      <c r="R556" s="61"/>
    </row>
    <row r="557" spans="6:18" ht="12.75" customHeight="1">
      <c r="F557" s="61"/>
      <c r="G557" s="61"/>
      <c r="H557" s="61"/>
      <c r="I557" s="61"/>
      <c r="J557" s="44"/>
      <c r="K557" s="61"/>
      <c r="L557" s="61"/>
      <c r="M557" s="61"/>
      <c r="O557" s="44"/>
      <c r="R557" s="61"/>
    </row>
    <row r="558" spans="6:18" ht="12.75" customHeight="1">
      <c r="F558" s="61"/>
      <c r="G558" s="61"/>
      <c r="H558" s="61"/>
      <c r="I558" s="61"/>
      <c r="J558" s="44"/>
      <c r="K558" s="61"/>
      <c r="L558" s="61"/>
      <c r="M558" s="61"/>
      <c r="O558" s="44"/>
      <c r="R558" s="61"/>
    </row>
    <row r="559" spans="6:18" ht="12.75" customHeight="1">
      <c r="F559" s="61"/>
      <c r="G559" s="61"/>
      <c r="H559" s="61"/>
      <c r="I559" s="61"/>
      <c r="J559" s="44"/>
      <c r="K559" s="61"/>
      <c r="L559" s="61"/>
      <c r="M559" s="61"/>
      <c r="O559" s="44"/>
      <c r="R559" s="61"/>
    </row>
  </sheetData>
  <autoFilter ref="R1:R382"/>
  <mergeCells count="30">
    <mergeCell ref="P137:P138"/>
    <mergeCell ref="A140:A141"/>
    <mergeCell ref="B140:B141"/>
    <mergeCell ref="J140:J141"/>
    <mergeCell ref="I137:I138"/>
    <mergeCell ref="A137:A138"/>
    <mergeCell ref="B137:B138"/>
    <mergeCell ref="A153:A154"/>
    <mergeCell ref="B153:B154"/>
    <mergeCell ref="O137:O138"/>
    <mergeCell ref="M137:M138"/>
    <mergeCell ref="N137:N138"/>
    <mergeCell ref="J137:J138"/>
    <mergeCell ref="L137:L138"/>
    <mergeCell ref="O140:O141"/>
    <mergeCell ref="M140:M141"/>
    <mergeCell ref="N140:N141"/>
    <mergeCell ref="O153:O154"/>
    <mergeCell ref="P153:P154"/>
    <mergeCell ref="J153:J154"/>
    <mergeCell ref="M153:M154"/>
    <mergeCell ref="N153:N154"/>
    <mergeCell ref="P140:P141"/>
    <mergeCell ref="O131:O132"/>
    <mergeCell ref="P131:P132"/>
    <mergeCell ref="A131:A132"/>
    <mergeCell ref="B131:B132"/>
    <mergeCell ref="J131:J132"/>
    <mergeCell ref="M131:M132"/>
    <mergeCell ref="N131:N1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2021-07-30T02:35:08Z</dcterms:modified>
</cp:coreProperties>
</file>