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F&amp;O)'!$R$1:$R$349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3" i="7"/>
  <c r="M133" s="1"/>
  <c r="K90"/>
  <c r="L90"/>
  <c r="L91"/>
  <c r="K91"/>
  <c r="L89"/>
  <c r="K89"/>
  <c r="L87"/>
  <c r="K87"/>
  <c r="L83"/>
  <c r="K83"/>
  <c r="M19"/>
  <c r="L19"/>
  <c r="K19"/>
  <c r="K84"/>
  <c r="L86"/>
  <c r="K86"/>
  <c r="L84"/>
  <c r="K132"/>
  <c r="M132" s="1"/>
  <c r="L88"/>
  <c r="K88"/>
  <c r="M88" s="1"/>
  <c r="L48"/>
  <c r="K48"/>
  <c r="M48" s="1"/>
  <c r="L47"/>
  <c r="K47"/>
  <c r="M47" s="1"/>
  <c r="L49"/>
  <c r="K49"/>
  <c r="M49" s="1"/>
  <c r="L52"/>
  <c r="K52"/>
  <c r="K130"/>
  <c r="M130" s="1"/>
  <c r="M128"/>
  <c r="K131"/>
  <c r="M131" s="1"/>
  <c r="L51"/>
  <c r="M51" s="1"/>
  <c r="K51"/>
  <c r="L82"/>
  <c r="K82"/>
  <c r="L81"/>
  <c r="K81"/>
  <c r="K129"/>
  <c r="K128"/>
  <c r="K305"/>
  <c r="L305" s="1"/>
  <c r="K127"/>
  <c r="M127" s="1"/>
  <c r="K125"/>
  <c r="M125" s="1"/>
  <c r="K119"/>
  <c r="M119" s="1"/>
  <c r="L46"/>
  <c r="K46"/>
  <c r="K126"/>
  <c r="M126" s="1"/>
  <c r="K124"/>
  <c r="M124" s="1"/>
  <c r="K122"/>
  <c r="M122" s="1"/>
  <c r="K121"/>
  <c r="M121" s="1"/>
  <c r="K117"/>
  <c r="M117" s="1"/>
  <c r="K115"/>
  <c r="M115" s="1"/>
  <c r="K114"/>
  <c r="M114" s="1"/>
  <c r="M73"/>
  <c r="L73"/>
  <c r="K73"/>
  <c r="K123"/>
  <c r="M123" s="1"/>
  <c r="K120"/>
  <c r="M120" s="1"/>
  <c r="K116"/>
  <c r="M116" s="1"/>
  <c r="K118"/>
  <c r="M118" s="1"/>
  <c r="L80"/>
  <c r="K80"/>
  <c r="M78"/>
  <c r="K79"/>
  <c r="L78"/>
  <c r="K78"/>
  <c r="K111"/>
  <c r="M111" s="1"/>
  <c r="L22"/>
  <c r="K22"/>
  <c r="L44"/>
  <c r="K44"/>
  <c r="L45"/>
  <c r="K45"/>
  <c r="L36"/>
  <c r="K36"/>
  <c r="M36" s="1"/>
  <c r="M75"/>
  <c r="L75"/>
  <c r="K75"/>
  <c r="K76"/>
  <c r="L77"/>
  <c r="K77"/>
  <c r="K113"/>
  <c r="M113" s="1"/>
  <c r="K112"/>
  <c r="M112" s="1"/>
  <c r="K110"/>
  <c r="M110" s="1"/>
  <c r="L43"/>
  <c r="K43"/>
  <c r="K109"/>
  <c r="M109" s="1"/>
  <c r="K107"/>
  <c r="M107" s="1"/>
  <c r="K106"/>
  <c r="M106" s="1"/>
  <c r="K108"/>
  <c r="M108" s="1"/>
  <c r="K333"/>
  <c r="L333" s="1"/>
  <c r="M90" l="1"/>
  <c r="M91"/>
  <c r="M83"/>
  <c r="M87"/>
  <c r="M89"/>
  <c r="M84"/>
  <c r="M86"/>
  <c r="M43"/>
  <c r="M44"/>
  <c r="M81"/>
  <c r="M22"/>
  <c r="M52"/>
  <c r="M46"/>
  <c r="M82"/>
  <c r="M80"/>
  <c r="M45"/>
  <c r="M77"/>
  <c r="K100"/>
  <c r="M100" s="1"/>
  <c r="K105"/>
  <c r="M105" s="1"/>
  <c r="K331"/>
  <c r="L331" s="1"/>
  <c r="L42"/>
  <c r="K42"/>
  <c r="L41"/>
  <c r="K41"/>
  <c r="K328"/>
  <c r="L328" s="1"/>
  <c r="K322"/>
  <c r="L322" s="1"/>
  <c r="K104"/>
  <c r="M104" s="1"/>
  <c r="L72"/>
  <c r="K72"/>
  <c r="L70"/>
  <c r="K70"/>
  <c r="L71"/>
  <c r="K71"/>
  <c r="L69"/>
  <c r="K69"/>
  <c r="L39"/>
  <c r="K39"/>
  <c r="L40"/>
  <c r="K40"/>
  <c r="L13"/>
  <c r="K13"/>
  <c r="L146"/>
  <c r="K146"/>
  <c r="L37"/>
  <c r="K37"/>
  <c r="L34"/>
  <c r="K34"/>
  <c r="K103"/>
  <c r="M103" s="1"/>
  <c r="L33"/>
  <c r="K33"/>
  <c r="L11"/>
  <c r="K11"/>
  <c r="L17"/>
  <c r="K17"/>
  <c r="L16"/>
  <c r="K16"/>
  <c r="L68"/>
  <c r="K68"/>
  <c r="L66"/>
  <c r="K66"/>
  <c r="L67"/>
  <c r="K67"/>
  <c r="L38"/>
  <c r="K38"/>
  <c r="L14"/>
  <c r="K102"/>
  <c r="M102" s="1"/>
  <c r="L65"/>
  <c r="K65"/>
  <c r="M16" l="1"/>
  <c r="M41"/>
  <c r="M42"/>
  <c r="M67"/>
  <c r="M37"/>
  <c r="M69"/>
  <c r="M40"/>
  <c r="M70"/>
  <c r="M11"/>
  <c r="M65"/>
  <c r="M13"/>
  <c r="M17"/>
  <c r="M72"/>
  <c r="M71"/>
  <c r="M39"/>
  <c r="M146"/>
  <c r="M34"/>
  <c r="M33"/>
  <c r="M68"/>
  <c r="M66"/>
  <c r="M38"/>
  <c r="L35"/>
  <c r="K101"/>
  <c r="M101" s="1"/>
  <c r="K35"/>
  <c r="K14"/>
  <c r="M35" l="1"/>
  <c r="M14"/>
  <c r="K317"/>
  <c r="L317" s="1"/>
  <c r="K306"/>
  <c r="L306" s="1"/>
  <c r="K325"/>
  <c r="L325" s="1"/>
  <c r="K332" l="1"/>
  <c r="L332" s="1"/>
  <c r="K327" l="1"/>
  <c r="L327" s="1"/>
  <c r="K319" l="1"/>
  <c r="L319" s="1"/>
  <c r="K299"/>
  <c r="L299" s="1"/>
  <c r="K324"/>
  <c r="L324" s="1"/>
  <c r="K323"/>
  <c r="L323" s="1"/>
  <c r="K326"/>
  <c r="L326" s="1"/>
  <c r="K321"/>
  <c r="L321" s="1"/>
  <c r="M7"/>
  <c r="F309"/>
  <c r="K309" s="1"/>
  <c r="L309" s="1"/>
  <c r="K310"/>
  <c r="L310" s="1"/>
  <c r="K301"/>
  <c r="L301" s="1"/>
  <c r="K304"/>
  <c r="L304" s="1"/>
  <c r="K312"/>
  <c r="L312" s="1"/>
  <c r="F303"/>
  <c r="F302"/>
  <c r="K302" s="1"/>
  <c r="L302" s="1"/>
  <c r="F300"/>
  <c r="K300" s="1"/>
  <c r="L300" s="1"/>
  <c r="F280"/>
  <c r="K280" s="1"/>
  <c r="L280" s="1"/>
  <c r="F232"/>
  <c r="K232" s="1"/>
  <c r="L232" s="1"/>
  <c r="K311"/>
  <c r="L311" s="1"/>
  <c r="K315"/>
  <c r="L315" s="1"/>
  <c r="K316"/>
  <c r="L316" s="1"/>
  <c r="K308"/>
  <c r="L308" s="1"/>
  <c r="K318"/>
  <c r="L318" s="1"/>
  <c r="K314"/>
  <c r="L314" s="1"/>
  <c r="K307"/>
  <c r="L307" s="1"/>
  <c r="K296"/>
  <c r="L296" s="1"/>
  <c r="K298"/>
  <c r="L298" s="1"/>
  <c r="K295"/>
  <c r="L295" s="1"/>
  <c r="K297"/>
  <c r="L297" s="1"/>
  <c r="K226"/>
  <c r="L226" s="1"/>
  <c r="K279"/>
  <c r="L279" s="1"/>
  <c r="K293"/>
  <c r="L293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1"/>
  <c r="L281" s="1"/>
  <c r="K276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0"/>
  <c r="L250" s="1"/>
  <c r="K248"/>
  <c r="L248" s="1"/>
  <c r="K247"/>
  <c r="L247" s="1"/>
  <c r="K246"/>
  <c r="L246" s="1"/>
  <c r="K244"/>
  <c r="L244" s="1"/>
  <c r="K243"/>
  <c r="L243" s="1"/>
  <c r="K242"/>
  <c r="L242" s="1"/>
  <c r="K241"/>
  <c r="K240"/>
  <c r="L240" s="1"/>
  <c r="K239"/>
  <c r="L239" s="1"/>
  <c r="K237"/>
  <c r="L237" s="1"/>
  <c r="K236"/>
  <c r="L236" s="1"/>
  <c r="K235"/>
  <c r="L235" s="1"/>
  <c r="K234"/>
  <c r="L234" s="1"/>
  <c r="K233"/>
  <c r="L233" s="1"/>
  <c r="H231"/>
  <c r="K231" s="1"/>
  <c r="L231" s="1"/>
  <c r="K228"/>
  <c r="L228" s="1"/>
  <c r="K227"/>
  <c r="L227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F196"/>
  <c r="K196" s="1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D7" i="6"/>
  <c r="K6" i="4"/>
  <c r="K6" i="3"/>
  <c r="L6" i="2"/>
</calcChain>
</file>

<file path=xl/sharedStrings.xml><?xml version="1.0" encoding="utf-8"?>
<sst xmlns="http://schemas.openxmlformats.org/spreadsheetml/2006/main" count="3536" uniqueCount="1245">
  <si>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</si>
  <si>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</si>
  <si>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</si>
  <si>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</si>
  <si>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</si>
  <si>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</si>
  <si>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</si>
  <si>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</si>
  <si>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</si>
  <si>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</si>
  <si>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</si>
  <si>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</si>
  <si>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</si>
  <si>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</si>
  <si>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</si>
  <si>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</si>
  <si>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</si>
  <si>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</si>
  <si>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</si>
  <si>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</si>
  <si>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</si>
  <si>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</si>
  <si>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</si>
  <si>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</si>
  <si>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</si>
  <si>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</si>
  <si>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</si>
  <si>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</si>
  <si>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</si>
  <si>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</si>
  <si>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</si>
  <si>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</si>
  <si>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</si>
  <si>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</si>
  <si>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</si>
  <si>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</si>
  <si>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</si>
  <si>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</si>
  <si>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</si>
  <si>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</si>
  <si>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</si>
  <si>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</si>
  <si>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</si>
  <si>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</si>
  <si>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</si>
  <si>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</si>
  <si>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</si>
  <si>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</si>
  <si>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</si>
  <si>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</si>
  <si>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</si>
  <si>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</si>
  <si>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</si>
  <si>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</si>
  <si>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</si>
  <si>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</si>
  <si>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</si>
  <si>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</si>
  <si>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</si>
  <si>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</si>
  <si>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</si>
  <si>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</si>
  <si>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</si>
  <si>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</si>
  <si>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</si>
  <si>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</si>
  <si>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</si>
  <si>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</si>
  <si>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</si>
  <si>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</si>
  <si>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</si>
  <si>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</si>
  <si>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</si>
  <si>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</si>
  <si>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</si>
  <si>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</si>
  <si>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</si>
  <si>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</si>
  <si>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</si>
  <si>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</si>
  <si>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</si>
  <si>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</si>
  <si>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</si>
  <si>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</si>
  <si>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</si>
  <si>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</si>
  <si>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</si>
  <si>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</si>
  <si>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</si>
  <si>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</si>
  <si>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</si>
  <si>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</si>
  <si>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</si>
  <si>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</si>
  <si>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</si>
  <si>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</si>
  <si>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</si>
  <si>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</si>
  <si>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</si>
  <si>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</si>
  <si>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</si>
  <si>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</si>
  <si>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</si>
  <si>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</si>
  <si>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</si>
  <si>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</si>
  <si>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</si>
  <si>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</si>
  <si>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</si>
  <si>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</si>
  <si>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</si>
  <si>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</si>
  <si>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</si>
  <si>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</si>
  <si>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</si>
  <si>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</si>
  <si>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</si>
  <si>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</si>
  <si>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</si>
  <si>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</si>
  <si>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</si>
  <si>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</si>
  <si>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</si>
  <si>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</si>
  <si>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</si>
  <si>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</si>
  <si>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</si>
  <si>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</si>
  <si>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</si>
  <si>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</si>
  <si>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</si>
  <si>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</si>
  <si>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</si>
  <si>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</si>
  <si>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</si>
  <si>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</si>
  <si>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</si>
  <si>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</si>
  <si>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</si>
  <si>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</si>
  <si>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</si>
  <si>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</si>
  <si>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</si>
  <si>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</si>
  <si>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</si>
  <si>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</si>
  <si>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</si>
  <si>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</si>
  <si>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</si>
  <si>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</si>
  <si>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</si>
  <si>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</si>
  <si>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</si>
  <si>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</si>
  <si>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</si>
  <si>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</si>
  <si>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</si>
  <si>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</si>
  <si>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</si>
  <si>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</si>
  <si>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</si>
  <si>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</si>
  <si>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</si>
  <si>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</si>
  <si>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</si>
  <si>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</si>
  <si>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</si>
  <si>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</si>
  <si>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</si>
  <si>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</si>
  <si>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</si>
  <si>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</si>
  <si>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</si>
  <si>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</si>
  <si>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</si>
  <si>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</si>
  <si>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</si>
  <si>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</si>
  <si>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</si>
  <si>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</si>
  <si>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</si>
  <si>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</si>
  <si>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</si>
  <si>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</si>
  <si>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</si>
  <si>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</si>
  <si>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</si>
  <si>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</si>
  <si>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</si>
  <si>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</si>
  <si>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</si>
  <si>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</si>
  <si>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</si>
  <si>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</si>
  <si>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</si>
  <si>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</si>
  <si>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</si>
  <si>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</si>
  <si>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</si>
  <si>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</si>
  <si>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</si>
  <si>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</si>
  <si>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</si>
  <si>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</si>
  <si>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</si>
  <si>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</si>
  <si>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</si>
  <si>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</si>
  <si>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</si>
  <si>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</si>
  <si>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</si>
  <si>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</si>
  <si>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</si>
  <si>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</si>
  <si>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</si>
  <si>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</si>
  <si>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</si>
  <si>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</si>
  <si>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</si>
  <si>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</si>
  <si>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</si>
  <si>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</si>
  <si>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</si>
  <si>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</si>
  <si>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</si>
  <si>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</si>
  <si>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</si>
  <si>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</si>
  <si>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</si>
  <si>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</si>
  <si>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</si>
  <si>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</si>
  <si>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</si>
  <si>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</si>
  <si>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</si>
  <si>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</si>
  <si>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</si>
  <si>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</si>
  <si>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</si>
  <si>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</si>
  <si>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</si>
  <si>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</si>
  <si>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</si>
  <si>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</si>
  <si>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</si>
  <si>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</si>
  <si>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</si>
  <si>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</si>
  <si>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</si>
  <si>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</si>
  <si>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</si>
  <si>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</si>
  <si>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</si>
  <si>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</si>
  <si>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</si>
  <si>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</si>
  <si>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</si>
  <si>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</si>
  <si>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</si>
  <si>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</si>
  <si>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</si>
  <si>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</si>
  <si>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</si>
  <si>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</si>
  <si>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</si>
  <si>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</si>
  <si>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</si>
  <si>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</si>
  <si>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</si>
  <si>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</si>
  <si>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</si>
  <si>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</si>
  <si>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</si>
  <si>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</si>
  <si>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</si>
  <si>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</si>
  <si>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</si>
  <si>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</si>
  <si>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</si>
  <si>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</si>
  <si>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</si>
  <si>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</si>
  <si>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</si>
  <si>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</si>
  <si>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</si>
  <si>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</si>
  <si>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</si>
  <si>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</si>
  <si>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</si>
  <si>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</si>
  <si>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</si>
  <si>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</si>
  <si>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</si>
  <si>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</si>
  <si>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</si>
  <si>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</si>
  <si>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</si>
  <si>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</si>
  <si>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</si>
  <si>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</si>
  <si>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</si>
  <si>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</si>
  <si>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</si>
  <si>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</si>
  <si>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</si>
  <si>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</si>
  <si>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</si>
  <si>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</si>
  <si>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</si>
  <si>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</si>
  <si>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</si>
  <si>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</si>
  <si>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</si>
  <si>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</si>
  <si>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</si>
  <si>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</si>
  <si>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</si>
  <si>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</si>
  <si>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</si>
  <si>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</si>
  <si>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</si>
  <si>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</si>
  <si>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</si>
  <si>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</si>
  <si>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</si>
  <si>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</si>
  <si>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</si>
  <si>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</si>
  <si>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</si>
  <si>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</si>
  <si>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</si>
  <si>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</si>
  <si>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</si>
  <si>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</si>
  <si>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</si>
  <si>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</si>
  <si>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</si>
  <si>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</si>
  <si>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</si>
  <si>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</si>
  <si>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</si>
  <si>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</si>
  <si>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</si>
  <si>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</si>
  <si>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</si>
  <si>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</si>
  <si>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</si>
  <si>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</si>
  <si>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</si>
  <si>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</si>
  <si>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</si>
  <si>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</si>
  <si>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</si>
  <si>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</si>
  <si>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</si>
  <si>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</si>
  <si>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</si>
  <si>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</si>
  <si>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</si>
  <si>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</si>
  <si>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</si>
  <si>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</si>
  <si>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</si>
  <si>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</si>
  <si>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</si>
  <si>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</si>
  <si>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</si>
  <si>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</si>
  <si>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</si>
  <si>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</si>
  <si>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</si>
  <si>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</si>
  <si>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</si>
  <si>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</si>
  <si>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</si>
  <si>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</si>
  <si>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</si>
  <si>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</si>
  <si>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</si>
  <si>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</si>
  <si>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</si>
  <si>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</si>
  <si>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</si>
  <si>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</si>
  <si>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</si>
  <si>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</si>
  <si>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</si>
  <si>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</si>
  <si>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</si>
  <si>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</si>
  <si>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</si>
  <si>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</si>
  <si>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</si>
  <si>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</si>
  <si>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</si>
  <si>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</si>
  <si>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</si>
  <si>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</si>
  <si>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</si>
  <si>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</si>
  <si>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</si>
  <si>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</si>
  <si>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</si>
  <si>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</si>
  <si>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</si>
  <si>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</si>
  <si>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</si>
  <si>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</si>
  <si>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</si>
  <si>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</si>
  <si>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</si>
  <si>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</si>
  <si>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</si>
  <si>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</si>
  <si>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</si>
  <si>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</si>
  <si>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</si>
  <si>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</si>
  <si>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</si>
  <si>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</si>
  <si>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</si>
  <si>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</si>
  <si>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</si>
  <si>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</si>
  <si>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</si>
  <si>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</si>
  <si>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</si>
  <si>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</si>
  <si>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</si>
  <si>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</si>
  <si>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</si>
  <si>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</si>
  <si>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</si>
  <si>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</si>
  <si>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</si>
  <si>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</si>
  <si>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</si>
  <si>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</si>
  <si>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</si>
  <si>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</si>
  <si>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</si>
  <si>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</si>
  <si>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</si>
  <si>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</si>
  <si>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</si>
  <si>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</si>
  <si>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</si>
  <si>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</si>
  <si>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</si>
  <si>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</si>
  <si>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</si>
  <si>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</si>
  <si>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</si>
  <si>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</si>
  <si>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</si>
  <si>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</si>
  <si>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</si>
  <si>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</si>
  <si>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</si>
  <si>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</si>
  <si>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</si>
  <si>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</si>
  <si>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</si>
  <si>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</si>
  <si>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</si>
  <si>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</si>
  <si>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</si>
  <si>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</si>
  <si>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</si>
  <si>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</si>
  <si>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</si>
  <si>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</si>
  <si>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</si>
  <si>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</si>
  <si>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</si>
  <si>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</si>
  <si>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</si>
  <si>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</si>
  <si>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</si>
  <si>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</si>
  <si>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</si>
  <si>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</si>
  <si>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</si>
  <si>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</si>
  <si>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</si>
  <si>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</si>
  <si>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</si>
  <si>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</si>
  <si>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</si>
  <si>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</si>
  <si>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</si>
  <si>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</si>
  <si>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</si>
  <si>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</si>
  <si>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</si>
  <si>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</si>
  <si>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</si>
  <si>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</si>
  <si>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</si>
  <si>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</si>
  <si>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</si>
  <si>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</si>
  <si>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</si>
  <si>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</si>
  <si>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</si>
  <si>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</si>
  <si>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</si>
  <si>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</si>
  <si>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</si>
  <si>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</si>
  <si>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</si>
  <si>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</si>
  <si>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</si>
  <si>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</si>
  <si>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</si>
  <si>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</si>
  <si>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</si>
  <si>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</si>
  <si>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</si>
  <si>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</si>
  <si>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</si>
  <si>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</si>
  <si>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</si>
  <si>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</si>
  <si>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</si>
  <si>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</si>
  <si>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</si>
  <si>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</si>
  <si>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</si>
  <si>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</si>
  <si>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</si>
  <si>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</si>
  <si>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</si>
  <si>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</si>
  <si>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</si>
  <si>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</si>
  <si>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</si>
  <si>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</si>
  <si>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</si>
  <si>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</si>
  <si>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</si>
  <si>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</si>
  <si>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</si>
  <si>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</si>
  <si>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</si>
  <si>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</si>
  <si>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</si>
  <si>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</si>
  <si>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</si>
  <si>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</si>
  <si>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</si>
  <si>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</si>
  <si>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</si>
  <si>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</si>
  <si>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</si>
  <si>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</si>
  <si>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</si>
  <si>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</si>
  <si>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</si>
  <si>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</si>
  <si>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</si>
  <si>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</si>
  <si>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</si>
  <si>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</si>
  <si>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</si>
  <si>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</si>
  <si>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</si>
  <si>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</si>
  <si>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</si>
  <si>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</si>
  <si>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</si>
  <si>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</si>
  <si>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</si>
  <si>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</si>
  <si>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</si>
  <si>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</si>
  <si>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</si>
  <si>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</si>
  <si>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</si>
  <si>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</si>
  <si>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</si>
  <si>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</si>
  <si>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</si>
  <si>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</si>
  <si>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</si>
  <si>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</si>
  <si>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</si>
  <si>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</si>
  <si>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</si>
  <si>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</si>
  <si>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</si>
  <si>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</si>
  <si>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</si>
  <si>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</si>
  <si>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</si>
  <si>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</si>
  <si>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</si>
  <si>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</si>
  <si>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</si>
  <si>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</si>
  <si>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</si>
  <si>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</si>
  <si>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</si>
  <si>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</si>
  <si>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</si>
  <si>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</si>
  <si>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</si>
  <si>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</si>
  <si>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</si>
  <si>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</si>
  <si>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</si>
  <si>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</si>
  <si>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</si>
  <si>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</si>
  <si>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</si>
  <si>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</si>
  <si>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</si>
  <si>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</si>
  <si>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</si>
  <si>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</si>
  <si>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</si>
  <si>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</si>
  <si>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</si>
  <si>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</si>
  <si>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</si>
  <si>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</si>
  <si>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</si>
  <si>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</si>
  <si>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</si>
  <si>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</si>
  <si>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</si>
  <si>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</si>
  <si>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</si>
  <si>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</si>
  <si>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</si>
  <si>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</si>
  <si>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</si>
  <si>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</si>
  <si>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</si>
  <si>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</si>
  <si>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</si>
  <si>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</si>
  <si>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</si>
  <si>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</si>
  <si>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</si>
  <si>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</si>
  <si>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</si>
  <si>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</si>
  <si>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</si>
  <si>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</si>
  <si>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</si>
  <si>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</si>
  <si>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</si>
  <si>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</si>
  <si>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</si>
  <si>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</si>
  <si>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</si>
  <si>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</si>
  <si>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</si>
  <si>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</si>
  <si>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</si>
  <si>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</si>
  <si>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</si>
  <si>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</si>
  <si>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</si>
  <si>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</si>
  <si>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</si>
  <si>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</si>
  <si>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</si>
  <si>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</si>
  <si>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</si>
  <si>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</si>
  <si>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</si>
  <si>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</si>
  <si>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</si>
  <si>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</si>
  <si>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</si>
  <si>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</si>
  <si>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</si>
  <si>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</si>
  <si>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</si>
  <si>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</si>
  <si>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</si>
  <si>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</si>
  <si>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</si>
  <si>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</si>
  <si>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</si>
  <si>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</si>
  <si>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</si>
  <si>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</si>
  <si>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</si>
  <si>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</si>
  <si>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</si>
  <si>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</si>
  <si>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</si>
  <si>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</si>
  <si>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</si>
  <si>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</si>
  <si>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</si>
  <si>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</si>
  <si>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</si>
  <si>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</si>
  <si>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</si>
  <si>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</si>
  <si>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</si>
  <si>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</si>
  <si>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</si>
  <si>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</si>
  <si>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</si>
  <si>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</si>
  <si>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</si>
  <si>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</si>
  <si>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</si>
  <si>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</si>
  <si>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</si>
  <si>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</si>
  <si>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</si>
  <si>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</si>
  <si>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</si>
  <si>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</si>
  <si>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</si>
  <si>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</si>
  <si>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</si>
  <si>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</si>
  <si>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</si>
  <si>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</si>
  <si>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</si>
  <si>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</si>
  <si>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</si>
  <si>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</si>
  <si>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</si>
  <si>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</si>
  <si>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</si>
  <si>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</si>
  <si>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</si>
  <si>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</si>
  <si>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</si>
  <si>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</si>
  <si>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</si>
  <si>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</si>
  <si>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</si>
  <si>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</si>
  <si>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</si>
  <si>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</si>
  <si>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</si>
  <si>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</si>
  <si>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</si>
  <si>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</si>
  <si>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</si>
  <si>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</si>
  <si>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</si>
  <si>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</si>
  <si>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</si>
  <si>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</si>
  <si>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</si>
  <si>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</si>
  <si>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</si>
  <si>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</si>
  <si>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</si>
  <si>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</si>
  <si>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</si>
  <si>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</si>
  <si>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</si>
  <si>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</si>
  <si>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</si>
  <si>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</si>
  <si>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</si>
  <si>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</si>
  <si>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</si>
  <si>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</si>
  <si>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</si>
  <si>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</si>
  <si>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</si>
  <si>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</si>
  <si>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</si>
  <si>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</si>
  <si>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</si>
  <si>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</si>
  <si>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</si>
  <si>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</si>
  <si>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</si>
  <si>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</si>
  <si>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</si>
  <si>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</si>
  <si>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</si>
  <si>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</si>
  <si>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</si>
  <si>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</si>
  <si>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</si>
  <si>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</si>
  <si>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</si>
  <si>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</si>
  <si>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</si>
  <si>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</si>
  <si>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</si>
  <si>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</si>
  <si>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</si>
  <si>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</si>
  <si>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</si>
  <si>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</si>
  <si>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</si>
  <si>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</si>
  <si>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</si>
  <si>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</si>
  <si>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</si>
  <si>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</si>
  <si>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</si>
  <si>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</si>
  <si>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</si>
  <si>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</si>
  <si>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</si>
  <si>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</si>
  <si>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</si>
  <si>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</si>
  <si>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</si>
  <si>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</si>
  <si>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</si>
  <si>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</si>
  <si>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</si>
  <si>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</si>
  <si>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</si>
  <si>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</si>
  <si>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</si>
  <si>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</si>
  <si>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</si>
  <si>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</si>
  <si>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</si>
  <si>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</si>
  <si>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</si>
  <si>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</si>
  <si>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</si>
  <si>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</si>
  <si>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</si>
  <si>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</si>
  <si>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</si>
  <si>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</si>
  <si>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</si>
  <si>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</si>
  <si>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</si>
  <si>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</si>
  <si>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</si>
  <si>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</si>
  <si>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</si>
  <si>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</si>
  <si>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</si>
  <si>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</si>
  <si>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</si>
  <si>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</si>
  <si>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</si>
  <si>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</si>
  <si>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</si>
  <si>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</si>
  <si>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</si>
  <si>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</si>
  <si>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</si>
  <si>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</si>
  <si>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</si>
  <si>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</si>
  <si>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</si>
  <si>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</si>
  <si>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</si>
  <si>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</si>
  <si>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</si>
  <si>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</si>
  <si>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</si>
  <si>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</si>
  <si>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</si>
  <si>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</si>
  <si>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</si>
  <si>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</si>
  <si>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</si>
  <si>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</si>
  <si>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</si>
  <si>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</si>
  <si>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</si>
  <si>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</si>
  <si>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</si>
  <si>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</si>
  <si>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</si>
  <si>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</si>
  <si>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</si>
  <si>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</si>
  <si>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</si>
  <si>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</si>
  <si>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</si>
  <si>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</si>
  <si>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</si>
  <si>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</si>
  <si>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</si>
  <si>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</si>
  <si>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</si>
  <si>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</si>
  <si>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</si>
  <si>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</si>
  <si>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</si>
  <si>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</si>
  <si>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</si>
  <si>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</si>
  <si>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</si>
  <si>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</si>
  <si>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</si>
  <si>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</si>
  <si>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</si>
  <si>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</si>
  <si>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</si>
  <si>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</si>
  <si>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</si>
  <si>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</si>
  <si>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</si>
  <si>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</si>
  <si>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</si>
  <si>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</si>
  <si>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</si>
  <si>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</si>
  <si>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</si>
  <si>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XTX MARKETS LLP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</si>
  <si>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</si>
  <si>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</si>
  <si>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</si>
  <si>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</si>
  <si>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</si>
  <si>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</si>
  <si>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</si>
  <si>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</si>
  <si>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</si>
  <si>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</si>
  <si>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</si>
  <si>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</si>
  <si>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</si>
  <si>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</si>
  <si>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</si>
  <si>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</si>
  <si>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</si>
  <si>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</si>
  <si>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</si>
  <si>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</si>
  <si>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</si>
  <si>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</si>
  <si>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</si>
  <si>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</si>
  <si>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</si>
  <si>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</si>
  <si>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</si>
  <si>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</si>
  <si>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</si>
  <si>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</si>
  <si>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</si>
  <si>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</si>
  <si>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</si>
  <si>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</si>
  <si>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</si>
  <si>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</si>
  <si>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</si>
  <si>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</si>
  <si>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</si>
  <si>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</si>
  <si>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</si>
  <si>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</si>
  <si>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</si>
  <si>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</si>
  <si>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</si>
  <si>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</si>
  <si>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</si>
  <si>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</si>
  <si>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</si>
  <si>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</si>
  <si>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</si>
  <si>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</si>
  <si>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</si>
  <si>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</si>
  <si>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</si>
  <si>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</si>
  <si>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</si>
  <si>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</si>
  <si>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</si>
  <si>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</si>
  <si>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</si>
  <si>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</si>
  <si>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</si>
  <si>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</si>
  <si>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</si>
  <si>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Profit of Rs.0.60/-</t>
  </si>
  <si>
    <t>Profit of Rs.38.5/-</t>
  </si>
  <si>
    <t>285-290</t>
  </si>
  <si>
    <t>260-265</t>
  </si>
  <si>
    <t>VOLTAS 1020 CE JUN</t>
  </si>
  <si>
    <t>20-25</t>
  </si>
  <si>
    <t>KOTAKBANK 1760 CE JUN</t>
  </si>
  <si>
    <t>30-35</t>
  </si>
  <si>
    <t>RBLBANK 215 CE JUN</t>
  </si>
  <si>
    <t>NIFTY 15700 PE JUN</t>
  </si>
  <si>
    <t>2070-2090</t>
  </si>
  <si>
    <t>Loss of Rs.17/-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</si>
  <si>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</si>
  <si>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</si>
  <si>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</si>
  <si>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</si>
  <si>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</si>
  <si>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</si>
  <si>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</si>
  <si>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</si>
  <si>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</si>
  <si>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 xml:space="preserve">HINDUNILVR  2500 CE JUN </t>
  </si>
  <si>
    <t>HINDUNILVR  2500 CE JUN</t>
  </si>
  <si>
    <t xml:space="preserve">RELIANCE 2220 CE JUN </t>
  </si>
  <si>
    <t>Profit of Rs.7.5/-</t>
  </si>
  <si>
    <t xml:space="preserve">RELIANCE 2260 CE JUN </t>
  </si>
  <si>
    <t>UTTAMSTL</t>
  </si>
  <si>
    <t>SAINATH TRADING COMPANY PRIVATE LIMITED .</t>
  </si>
  <si>
    <t>25-30</t>
  </si>
  <si>
    <t>GICHSGFIN</t>
  </si>
  <si>
    <t>NIFTY 15700 CE JUN</t>
  </si>
  <si>
    <t>Loss of Rs.12/-</t>
  </si>
  <si>
    <t>MOKSH</t>
  </si>
  <si>
    <t>Moksh Ornaments Limited</t>
  </si>
  <si>
    <t>Profit of Rs.1.5/-</t>
  </si>
  <si>
    <t xml:space="preserve">RELIANCE </t>
  </si>
  <si>
    <t>2300-2320</t>
  </si>
  <si>
    <t>TECHM JUL FUT</t>
  </si>
  <si>
    <t>Profit of Rs.15/-</t>
  </si>
  <si>
    <t>1065-1075</t>
  </si>
  <si>
    <t>741-745</t>
  </si>
  <si>
    <t>Loss of Rs.12.5/-</t>
  </si>
  <si>
    <t>DWARKESH</t>
  </si>
  <si>
    <t>Dwarikesh Sugar Industrie</t>
  </si>
  <si>
    <t>Loss of Rs.65/-</t>
  </si>
  <si>
    <t>LTI JUL FUT</t>
  </si>
  <si>
    <t>4350-4380</t>
  </si>
  <si>
    <t>GRASIM JUL FUT</t>
  </si>
  <si>
    <t>1720-1730</t>
  </si>
  <si>
    <t>1800-1830</t>
  </si>
  <si>
    <t>SIEMENS JUL FUT</t>
  </si>
  <si>
    <t>2010-2015</t>
  </si>
  <si>
    <t>AXISBANK JUL FUT</t>
  </si>
  <si>
    <t>SHEETAL</t>
  </si>
  <si>
    <t>PAULOMI MAYANK KOTHARI</t>
  </si>
  <si>
    <t>SSPNFIN</t>
  </si>
  <si>
    <t>ESPS FINSERVE PRIVATE LIMITED</t>
  </si>
  <si>
    <t>VMV</t>
  </si>
  <si>
    <t>ESPS FINSERVE PRIVATE LIMITED.</t>
  </si>
  <si>
    <t>QE SECURITIES</t>
  </si>
  <si>
    <t>ICICIBANK JUL FUT</t>
  </si>
  <si>
    <t>665-670</t>
  </si>
  <si>
    <t>SBIN JUL FUT</t>
  </si>
  <si>
    <t>LUPIN JUL FUT</t>
  </si>
  <si>
    <t>1162-1164</t>
  </si>
  <si>
    <t>NIFTY JUL FUT</t>
  </si>
  <si>
    <t>15650-15600</t>
  </si>
  <si>
    <t>2820-2830</t>
  </si>
  <si>
    <t>Profit of Rs.3/-</t>
  </si>
  <si>
    <t>BANKNIFTY 35500 CE 01-JUL</t>
  </si>
  <si>
    <t>500-550</t>
  </si>
  <si>
    <t>TCS 3420 CE JUL</t>
  </si>
  <si>
    <t>40-30</t>
  </si>
  <si>
    <t>Profit of Rs.25.5/-</t>
  </si>
  <si>
    <t>ADESHWAR</t>
  </si>
  <si>
    <t>ARIES</t>
  </si>
  <si>
    <t>DANUBE</t>
  </si>
  <si>
    <t>SHAH BIREN P HUF</t>
  </si>
  <si>
    <t>KARUNA PRAVIN SHAH</t>
  </si>
  <si>
    <t>DEVHARI</t>
  </si>
  <si>
    <t>DODLA</t>
  </si>
  <si>
    <t>GIANLIFE</t>
  </si>
  <si>
    <t>MANSI SHARE &amp; STOCK ADVISORS PRIVATE LIMITED</t>
  </si>
  <si>
    <t>PANKAJPIYUS</t>
  </si>
  <si>
    <t>PRANABA KUMAR NAYAK</t>
  </si>
  <si>
    <t>PRISMMEDI</t>
  </si>
  <si>
    <t>JILESH NAVIN CHHEDA</t>
  </si>
  <si>
    <t>JASJOT SINGH</t>
  </si>
  <si>
    <t>RELCAPITAL</t>
  </si>
  <si>
    <t>TOPGAIN FINANCE PRIVATE LIMITED</t>
  </si>
  <si>
    <t>SICLTD</t>
  </si>
  <si>
    <t>SUBASH RAMASHISH MISHRA</t>
  </si>
  <si>
    <t>SUNRETAIL</t>
  </si>
  <si>
    <t>ADROIT FINANCIAL SERVICES PVT LTD</t>
  </si>
  <si>
    <t>ANDHRSUGAR</t>
  </si>
  <si>
    <t>The Andhra Sugars Ltd</t>
  </si>
  <si>
    <t>Aries Agro Limited</t>
  </si>
  <si>
    <t>ALPHA LEON ENTERPRISES LLP</t>
  </si>
  <si>
    <t>Dodla Dairy Limited</t>
  </si>
  <si>
    <t>NUMIV RESEARCH PRIVATE LIMITED</t>
  </si>
  <si>
    <t>ASHWIN STOCKS AND INVESTMENT PRIVATE LIMITED</t>
  </si>
  <si>
    <t>ANKITA VISHAL SHAH</t>
  </si>
  <si>
    <t>MANSI SHARES &amp; STOCK ADVISORS PVT LTD</t>
  </si>
  <si>
    <t>DAYAL TAHILRAM PARWANI</t>
  </si>
  <si>
    <t>NELCO</t>
  </si>
  <si>
    <t>Nelco Ltd.</t>
  </si>
  <si>
    <t>RCOM</t>
  </si>
  <si>
    <t>Reliance Comm. Ltd.</t>
  </si>
  <si>
    <t>Reliance Capital Limited</t>
  </si>
  <si>
    <t>PLUTUS WEALTH MANAGEMENT LLP</t>
  </si>
  <si>
    <t>Uttam Galva Steels Limite</t>
  </si>
  <si>
    <t>PARTH INFIN BROKERS PVT LTD</t>
  </si>
  <si>
    <t>RAISONNEUR CAPITAL LTD</t>
  </si>
  <si>
    <t>VIMLA JAWANMALJI SHAH</t>
  </si>
  <si>
    <t>ORTINLAB</t>
  </si>
  <si>
    <t>Ortin Laboratories Ltd</t>
  </si>
  <si>
    <t>Loss of Rs.9/-</t>
  </si>
  <si>
    <t>Loss of Rs.85/-</t>
  </si>
  <si>
    <t>AMBUJACEM 355 CE JUL</t>
  </si>
  <si>
    <t>6.20-6.50</t>
  </si>
  <si>
    <t>3-2.0</t>
  </si>
  <si>
    <t>IRCTC JUL 2140 CE</t>
  </si>
  <si>
    <t>IRCTC JUL 2200 CE</t>
  </si>
  <si>
    <t>88-90</t>
  </si>
  <si>
    <t>68-70</t>
  </si>
  <si>
    <t>MPHASIS JUL FUT</t>
  </si>
  <si>
    <t>426-427</t>
  </si>
  <si>
    <t xml:space="preserve">HDFCLIFE JUL FUT </t>
  </si>
  <si>
    <t>687-689</t>
  </si>
  <si>
    <t>700-705</t>
  </si>
  <si>
    <t>Profit of Rs.80/-</t>
  </si>
  <si>
    <t>Profit of Rs.11/-</t>
  </si>
  <si>
    <t>CONCOR 660 PE JUL</t>
  </si>
  <si>
    <t>10.5-11.5</t>
  </si>
  <si>
    <t>BANKNIFTY 35100 CE 01-JUL</t>
  </si>
  <si>
    <t>190-200</t>
  </si>
  <si>
    <t>450-500</t>
  </si>
  <si>
    <t>ACEWIN</t>
  </si>
  <si>
    <t>SIVAKUMARAN</t>
  </si>
  <si>
    <t>AMISH RASIK MEHTA HUF</t>
  </si>
  <si>
    <t>CENLUB</t>
  </si>
  <si>
    <t>RAJEEV JAWAHAR</t>
  </si>
  <si>
    <t>COSPOWER</t>
  </si>
  <si>
    <t>SHRENI SHARES PRIVATE LIMITED</t>
  </si>
  <si>
    <t>ATULKUMARNAGINLALCHAUHAN</t>
  </si>
  <si>
    <t>SATYA PRAKASH MITTAL</t>
  </si>
  <si>
    <t>PARUL ASHOK SHAH</t>
  </si>
  <si>
    <t>DHARMIK NITINBHAI CHAUHAN</t>
  </si>
  <si>
    <t>ECORECO</t>
  </si>
  <si>
    <t>BENNETT COLEMAN &amp; CO LTD</t>
  </si>
  <si>
    <t>EVANS</t>
  </si>
  <si>
    <t>KHETBAI NARSHI GADA</t>
  </si>
  <si>
    <t>MAYURI SHRIPAL VORA</t>
  </si>
  <si>
    <t>GODREJ INDUSTRIES LTD</t>
  </si>
  <si>
    <t>TAD FAMILY TRUST</t>
  </si>
  <si>
    <t>HNG FAMILY TRUST</t>
  </si>
  <si>
    <t>SNG FAMILY TRUST</t>
  </si>
  <si>
    <t>PG FAMILY TRUST</t>
  </si>
  <si>
    <t>NG FAMILY TRUST</t>
  </si>
  <si>
    <t>BNG FAMILY TRUST</t>
  </si>
  <si>
    <t>ANAMUDI REAL ESTATES LLP</t>
  </si>
  <si>
    <t>GODREJ SEEDS AND GENETICS LIMITED</t>
  </si>
  <si>
    <t>STANDARD LIFE (MAURITIUS HOLDINGS) 2006 LTD</t>
  </si>
  <si>
    <t>STANDARD LIFE MAURITIUS HOLDINGS 2006 LTD</t>
  </si>
  <si>
    <t>HILIKS</t>
  </si>
  <si>
    <t>BRAHMAJI A</t>
  </si>
  <si>
    <t>INDRENEW</t>
  </si>
  <si>
    <t>GAURAV CHANDRAKANT SHAH</t>
  </si>
  <si>
    <t>JHANVI ARVINDBHAI SURTI</t>
  </si>
  <si>
    <t>INDIRA ARVIND SURTI</t>
  </si>
  <si>
    <t>MRCEXIM</t>
  </si>
  <si>
    <t>NEWLIGHT</t>
  </si>
  <si>
    <t>NISHANT PRAVIN WASHA</t>
  </si>
  <si>
    <t>MONIKA RAJPUT</t>
  </si>
  <si>
    <t>PAZEL</t>
  </si>
  <si>
    <t>PREMSYN</t>
  </si>
  <si>
    <t>JAIN MAHAVEER</t>
  </si>
  <si>
    <t>ACME INVESTMENT ADVISORS PRIVATE LIMITED</t>
  </si>
  <si>
    <t>PROZONINTU</t>
  </si>
  <si>
    <t>DEEP GUPTA FAMILY TRUST</t>
  </si>
  <si>
    <t>RCL</t>
  </si>
  <si>
    <t>GULREZKAMALWARSI</t>
  </si>
  <si>
    <t>REMLIFE</t>
  </si>
  <si>
    <t>SIDDHARTH CHIMANLAL SHAH .</t>
  </si>
  <si>
    <t>RUSHIL</t>
  </si>
  <si>
    <t>GHANSHYAMBHAI AMBALAL THAKKAR</t>
  </si>
  <si>
    <t>SANJAY AGARWAL</t>
  </si>
  <si>
    <t>VARSHA NARENDRA MORABIA</t>
  </si>
  <si>
    <t>NARENDRA BALWANT MORBIA</t>
  </si>
  <si>
    <t>VENKAYAMMA PALADUGU</t>
  </si>
  <si>
    <t>SIMPLXPAP</t>
  </si>
  <si>
    <t>NATIONAL ISURANCE CO LTD</t>
  </si>
  <si>
    <t>ASHOK KUMAR SINGH</t>
  </si>
  <si>
    <t>SURESH RAMCHANDRA SONI</t>
  </si>
  <si>
    <t>DEVJEET CHAKRABORTY</t>
  </si>
  <si>
    <t>SUDTIND-B</t>
  </si>
  <si>
    <t>GAURISHANKAR LALCHAND DALMIA</t>
  </si>
  <si>
    <t>HT MEDIA LIMITED</t>
  </si>
  <si>
    <t>VANRAJ DADBHAI KAHOR</t>
  </si>
  <si>
    <t>THACKER</t>
  </si>
  <si>
    <t>RUSTOM DADY MEHER HOMJI</t>
  </si>
  <si>
    <t>RUSHABH MUKESH VORA</t>
  </si>
  <si>
    <t>ARCHISHA STEELS PRIVATE LIMITED</t>
  </si>
  <si>
    <t>EVERGREEN TRADEPLACE PRIVATE LIMITED</t>
  </si>
  <si>
    <t>TEJAS TRADEFIN LLP</t>
  </si>
  <si>
    <t>VEERENRGY</t>
  </si>
  <si>
    <t>ICHHABEN ABHUBHAI DESAI</t>
  </si>
  <si>
    <t>VINTRON</t>
  </si>
  <si>
    <t>NETAXCESS COMMUNICATIONS LIMITED</t>
  </si>
  <si>
    <t>DHARMENDRASINH SHIVBHA JADEJA</t>
  </si>
  <si>
    <t>SHUBHAM RAMESHCHANDRA SHARMA</t>
  </si>
  <si>
    <t>WENDT</t>
  </si>
  <si>
    <t>SBI MUTUAL FUND</t>
  </si>
  <si>
    <t>ZSVARAJT</t>
  </si>
  <si>
    <t>ANDHRACEMT</t>
  </si>
  <si>
    <t>Andhra Cements Limited</t>
  </si>
  <si>
    <t>APEX</t>
  </si>
  <si>
    <t>Apex Frozen Foods Limited</t>
  </si>
  <si>
    <t>ARCHIES</t>
  </si>
  <si>
    <t>Archies Limited</t>
  </si>
  <si>
    <t>URMILA  DOSHI</t>
  </si>
  <si>
    <t>SANTOSH KUMAR AGARWAL</t>
  </si>
  <si>
    <t>Gic Housing Finance Ltd</t>
  </si>
  <si>
    <t>Godrej Properties Ltd</t>
  </si>
  <si>
    <t>LINCOLN</t>
  </si>
  <si>
    <t>Lincoln Pharma Ltd</t>
  </si>
  <si>
    <t>MANGALAM</t>
  </si>
  <si>
    <t>Mangalam Drugs And Organi</t>
  </si>
  <si>
    <t>JIGNEY BHACHECH (HUF)</t>
  </si>
  <si>
    <t>ABHAY NARAIN GUPTA</t>
  </si>
  <si>
    <t>MUDUPULAVEMULA SURENDRANADHA REDDY</t>
  </si>
  <si>
    <t>MUKUL MAHESHWARI</t>
  </si>
  <si>
    <t>Rushil Decor Limited</t>
  </si>
  <si>
    <t>SAJJAN BHAJANKA</t>
  </si>
  <si>
    <t>Sequent Scientific Ltd.</t>
  </si>
  <si>
    <t>SREINFRA</t>
  </si>
  <si>
    <t>SREI Infrastructure Finan</t>
  </si>
  <si>
    <t>SUMIT</t>
  </si>
  <si>
    <t>Sumit Woods Limited</t>
  </si>
  <si>
    <t>SUNIL BHANDARI</t>
  </si>
  <si>
    <t>TRF</t>
  </si>
  <si>
    <t>TRF Limited</t>
  </si>
  <si>
    <t>TWL</t>
  </si>
  <si>
    <t>Titagarh Wagons Limited</t>
  </si>
  <si>
    <t>MULTIPLIER S AND S ADV PVT LTD</t>
  </si>
  <si>
    <t>PURVISH MUKESH SHAH</t>
  </si>
  <si>
    <t>VISHAL PRAFULCHANDRA SHAH</t>
  </si>
  <si>
    <t>VAISHALI</t>
  </si>
  <si>
    <t>Vaishali Pharma Limited</t>
  </si>
  <si>
    <t>DHWAJA SHARES &amp; SECURITIES PVT LTD</t>
  </si>
  <si>
    <t>OPG SECURITIES PVT. LTD.</t>
  </si>
  <si>
    <t>VIKASLIFE</t>
  </si>
  <si>
    <t>Vikas Lifecare Limited</t>
  </si>
  <si>
    <t>VISHAL</t>
  </si>
  <si>
    <t>Vishal Fabrics Limited</t>
  </si>
  <si>
    <t>CHIRIPAL TEXTILE MILLS PRIVATE</t>
  </si>
  <si>
    <t>GUJAPOLLO</t>
  </si>
  <si>
    <t>Gujarat Apollo Equip Ltd.</t>
  </si>
  <si>
    <t>MANJULA R PATEL</t>
  </si>
  <si>
    <t>HOUSING DEVELOPMENT FINANCE CORPORATION LIMITED</t>
  </si>
  <si>
    <t>FAMILY FUND</t>
  </si>
  <si>
    <t>THAKKAR GHANSHYAMBHAI AMBALAL</t>
  </si>
  <si>
    <t>NISHA BARUAH</t>
  </si>
  <si>
    <t>AGARWAL URMILADEVI JYOTIPRASAD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</si>
</sst>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24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8" fillId="56" borderId="35" xfId="0" applyFont="1" applyFill="1" applyBorder="1" applyAlignment="1">
      <alignment horizontal="left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7" fontId="8" fillId="2" borderId="35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0" fontId="8" fillId="43" borderId="35" xfId="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16" fontId="51" fillId="43" borderId="35" xfId="16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0" fontId="49" fillId="58" borderId="35" xfId="0" applyFont="1" applyFill="1" applyBorder="1" applyAlignment="1">
      <alignment horizontal="center" vertical="center"/>
    </xf>
    <xf numFmtId="0" fontId="49" fillId="43" borderId="37" xfId="0" applyNumberFormat="1" applyFont="1" applyFill="1" applyBorder="1" applyAlignment="1">
      <alignment horizontal="center" vertical="center"/>
    </xf>
    <xf numFmtId="164" fontId="49" fillId="43" borderId="35" xfId="0" applyNumberFormat="1" applyFont="1" applyFill="1" applyBorder="1" applyAlignment="1">
      <alignment horizontal="center" vertical="center"/>
    </xf>
    <xf numFmtId="165" fontId="49" fillId="43" borderId="35" xfId="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4" fontId="8" fillId="58" borderId="37" xfId="0" applyNumberFormat="1" applyFont="1" applyFill="1" applyBorder="1" applyAlignment="1">
      <alignment horizontal="center" vertical="center"/>
    </xf>
    <xf numFmtId="0" fontId="49" fillId="58" borderId="36" xfId="0" applyFont="1" applyFill="1" applyBorder="1" applyAlignment="1">
      <alignment horizontal="center" vertical="center"/>
    </xf>
    <xf numFmtId="2" fontId="49" fillId="58" borderId="36" xfId="0" applyNumberFormat="1" applyFont="1" applyFill="1" applyBorder="1" applyAlignment="1">
      <alignment horizontal="center" vertical="center"/>
    </xf>
    <xf numFmtId="169" fontId="49" fillId="58" borderId="35" xfId="0" applyNumberFormat="1" applyFont="1" applyFill="1" applyBorder="1" applyAlignment="1">
      <alignment horizontal="center" vertical="center"/>
    </xf>
    <xf numFmtId="43" fontId="49" fillId="58" borderId="35" xfId="16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" fontId="8" fillId="2" borderId="35" xfId="0" applyNumberFormat="1" applyFont="1" applyFill="1" applyBorder="1" applyAlignment="1">
      <alignment horizontal="center" vertical="center"/>
    </xf>
    <xf numFmtId="0" fontId="0" fillId="43" borderId="0" xfId="0" applyFill="1" applyBorder="1"/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49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49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43" borderId="36" xfId="16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6" xfId="160" applyNumberFormat="1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43" borderId="36" xfId="0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164" fontId="8" fillId="43" borderId="36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16" fontId="51" fillId="56" borderId="36" xfId="160" applyNumberFormat="1" applyFont="1" applyFill="1" applyBorder="1" applyAlignment="1">
      <alignment horizontal="center" vertical="center"/>
    </xf>
    <xf numFmtId="16" fontId="51" fillId="56" borderId="37" xfId="160" applyNumberFormat="1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6" sqref="B26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44377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44377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81" t="s">
        <v>16</v>
      </c>
      <c r="B9" s="583" t="s">
        <v>17</v>
      </c>
      <c r="C9" s="583" t="s">
        <v>18</v>
      </c>
      <c r="D9" s="583" t="s">
        <v>827</v>
      </c>
      <c r="E9" s="251" t="s">
        <v>19</v>
      </c>
      <c r="F9" s="251" t="s">
        <v>20</v>
      </c>
      <c r="G9" s="578" t="s">
        <v>21</v>
      </c>
      <c r="H9" s="579"/>
      <c r="I9" s="580"/>
      <c r="J9" s="578" t="s">
        <v>22</v>
      </c>
      <c r="K9" s="579"/>
      <c r="L9" s="580"/>
      <c r="M9" s="251"/>
      <c r="N9" s="258"/>
      <c r="O9" s="258"/>
      <c r="P9" s="258"/>
    </row>
    <row r="10" spans="1:16" ht="59.25" customHeight="1">
      <c r="A10" s="582"/>
      <c r="B10" s="584" t="s">
        <v>17</v>
      </c>
      <c r="C10" s="584"/>
      <c r="D10" s="58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23" t="s">
        <v>35</v>
      </c>
      <c r="D11" s="424">
        <v>44406</v>
      </c>
      <c r="E11" s="275">
        <v>35186.1</v>
      </c>
      <c r="F11" s="275">
        <v>35247.75</v>
      </c>
      <c r="G11" s="287">
        <v>35028.400000000001</v>
      </c>
      <c r="H11" s="287">
        <v>34870.700000000004</v>
      </c>
      <c r="I11" s="287">
        <v>34651.350000000006</v>
      </c>
      <c r="J11" s="287">
        <v>35405.449999999997</v>
      </c>
      <c r="K11" s="287">
        <v>35624.800000000003</v>
      </c>
      <c r="L11" s="287">
        <v>35782.499999999993</v>
      </c>
      <c r="M11" s="274">
        <v>35467.1</v>
      </c>
      <c r="N11" s="274">
        <v>35090.050000000003</v>
      </c>
      <c r="O11" s="421">
        <v>2110425</v>
      </c>
      <c r="P11" s="422">
        <v>2.7495800774118163E-2</v>
      </c>
    </row>
    <row r="12" spans="1:16" ht="15">
      <c r="A12" s="254">
        <v>2</v>
      </c>
      <c r="B12" s="342" t="s">
        <v>34</v>
      </c>
      <c r="C12" s="423" t="s">
        <v>36</v>
      </c>
      <c r="D12" s="424">
        <v>44406</v>
      </c>
      <c r="E12" s="288">
        <v>15785.6</v>
      </c>
      <c r="F12" s="288">
        <v>15801.433333333334</v>
      </c>
      <c r="G12" s="289">
        <v>15742.866666666669</v>
      </c>
      <c r="H12" s="289">
        <v>15700.133333333335</v>
      </c>
      <c r="I12" s="289">
        <v>15641.566666666669</v>
      </c>
      <c r="J12" s="289">
        <v>15844.166666666668</v>
      </c>
      <c r="K12" s="289">
        <v>15902.733333333334</v>
      </c>
      <c r="L12" s="289">
        <v>15945.466666666667</v>
      </c>
      <c r="M12" s="276">
        <v>15860</v>
      </c>
      <c r="N12" s="276">
        <v>15758.7</v>
      </c>
      <c r="O12" s="291">
        <v>9897100</v>
      </c>
      <c r="P12" s="292">
        <v>-3.7195303023439584E-3</v>
      </c>
    </row>
    <row r="13" spans="1:16" ht="15">
      <c r="A13" s="254">
        <v>3</v>
      </c>
      <c r="B13" s="342" t="s">
        <v>34</v>
      </c>
      <c r="C13" s="423" t="s">
        <v>825</v>
      </c>
      <c r="D13" s="424">
        <v>44406</v>
      </c>
      <c r="E13" s="395">
        <v>16589.650000000001</v>
      </c>
      <c r="F13" s="395">
        <v>16618.716666666671</v>
      </c>
      <c r="G13" s="396">
        <v>16512.983333333341</v>
      </c>
      <c r="H13" s="396">
        <v>16436.316666666669</v>
      </c>
      <c r="I13" s="396">
        <v>16330.583333333339</v>
      </c>
      <c r="J13" s="396">
        <v>16695.383333333342</v>
      </c>
      <c r="K13" s="396">
        <v>16801.116666666672</v>
      </c>
      <c r="L13" s="396">
        <v>16877.783333333344</v>
      </c>
      <c r="M13" s="397">
        <v>16724.45</v>
      </c>
      <c r="N13" s="397">
        <v>16542.05</v>
      </c>
      <c r="O13" s="398">
        <v>12240</v>
      </c>
      <c r="P13" s="399">
        <v>-3.1645569620253167E-2</v>
      </c>
    </row>
    <row r="14" spans="1:16" ht="15">
      <c r="A14" s="254">
        <v>4</v>
      </c>
      <c r="B14" s="357" t="s">
        <v>835</v>
      </c>
      <c r="C14" s="423" t="s">
        <v>735</v>
      </c>
      <c r="D14" s="424">
        <v>44406</v>
      </c>
      <c r="E14" s="288">
        <v>866.4</v>
      </c>
      <c r="F14" s="288">
        <v>867.46666666666658</v>
      </c>
      <c r="G14" s="289">
        <v>856.48333333333312</v>
      </c>
      <c r="H14" s="289">
        <v>846.56666666666649</v>
      </c>
      <c r="I14" s="289">
        <v>835.58333333333303</v>
      </c>
      <c r="J14" s="289">
        <v>877.38333333333321</v>
      </c>
      <c r="K14" s="289">
        <v>888.36666666666656</v>
      </c>
      <c r="L14" s="289">
        <v>898.2833333333333</v>
      </c>
      <c r="M14" s="276">
        <v>878.45</v>
      </c>
      <c r="N14" s="276">
        <v>857.55</v>
      </c>
      <c r="O14" s="291">
        <v>2460750</v>
      </c>
      <c r="P14" s="292">
        <v>4.5881502890173412E-2</v>
      </c>
    </row>
    <row r="15" spans="1:16" ht="15">
      <c r="A15" s="254">
        <v>5</v>
      </c>
      <c r="B15" s="357" t="s">
        <v>78</v>
      </c>
      <c r="C15" s="423" t="s">
        <v>224</v>
      </c>
      <c r="D15" s="424">
        <v>44406</v>
      </c>
      <c r="E15" s="288">
        <v>214.65</v>
      </c>
      <c r="F15" s="288">
        <v>216.6</v>
      </c>
      <c r="G15" s="289">
        <v>212.2</v>
      </c>
      <c r="H15" s="289">
        <v>209.75</v>
      </c>
      <c r="I15" s="289">
        <v>205.35</v>
      </c>
      <c r="J15" s="289">
        <v>219.04999999999998</v>
      </c>
      <c r="K15" s="289">
        <v>223.45000000000002</v>
      </c>
      <c r="L15" s="289">
        <v>225.89999999999998</v>
      </c>
      <c r="M15" s="276">
        <v>221</v>
      </c>
      <c r="N15" s="276">
        <v>214.15</v>
      </c>
      <c r="O15" s="291">
        <v>4388800</v>
      </c>
      <c r="P15" s="292">
        <v>-1.6317016317016316E-2</v>
      </c>
    </row>
    <row r="16" spans="1:16" ht="15">
      <c r="A16" s="254">
        <v>6</v>
      </c>
      <c r="B16" s="342" t="s">
        <v>37</v>
      </c>
      <c r="C16" s="423" t="s">
        <v>38</v>
      </c>
      <c r="D16" s="424">
        <v>44406</v>
      </c>
      <c r="E16" s="288">
        <v>2061.25</v>
      </c>
      <c r="F16" s="288">
        <v>2060.7999999999997</v>
      </c>
      <c r="G16" s="289">
        <v>2050.5999999999995</v>
      </c>
      <c r="H16" s="289">
        <v>2039.9499999999998</v>
      </c>
      <c r="I16" s="289">
        <v>2029.7499999999995</v>
      </c>
      <c r="J16" s="289">
        <v>2071.4499999999994</v>
      </c>
      <c r="K16" s="289">
        <v>2081.6499999999992</v>
      </c>
      <c r="L16" s="289">
        <v>2092.2999999999993</v>
      </c>
      <c r="M16" s="276">
        <v>2071</v>
      </c>
      <c r="N16" s="276">
        <v>2050.15</v>
      </c>
      <c r="O16" s="291">
        <v>2460000</v>
      </c>
      <c r="P16" s="292">
        <v>1.017293997965412E-3</v>
      </c>
    </row>
    <row r="17" spans="1:16" ht="15">
      <c r="A17" s="254">
        <v>7</v>
      </c>
      <c r="B17" s="342" t="s">
        <v>39</v>
      </c>
      <c r="C17" s="423" t="s">
        <v>40</v>
      </c>
      <c r="D17" s="424">
        <v>44406</v>
      </c>
      <c r="E17" s="288">
        <v>1531.1</v>
      </c>
      <c r="F17" s="288">
        <v>1536.5</v>
      </c>
      <c r="G17" s="289">
        <v>1515.6</v>
      </c>
      <c r="H17" s="289">
        <v>1500.1</v>
      </c>
      <c r="I17" s="289">
        <v>1479.1999999999998</v>
      </c>
      <c r="J17" s="289">
        <v>1552</v>
      </c>
      <c r="K17" s="289">
        <v>1572.9</v>
      </c>
      <c r="L17" s="289">
        <v>1588.4</v>
      </c>
      <c r="M17" s="276">
        <v>1557.4</v>
      </c>
      <c r="N17" s="276">
        <v>1521</v>
      </c>
      <c r="O17" s="291">
        <v>16301000</v>
      </c>
      <c r="P17" s="292">
        <v>-3.5454489883244697E-3</v>
      </c>
    </row>
    <row r="18" spans="1:16" ht="15">
      <c r="A18" s="254">
        <v>8</v>
      </c>
      <c r="B18" s="342" t="s">
        <v>39</v>
      </c>
      <c r="C18" s="423" t="s">
        <v>41</v>
      </c>
      <c r="D18" s="424">
        <v>44406</v>
      </c>
      <c r="E18" s="288">
        <v>713.6</v>
      </c>
      <c r="F18" s="288">
        <v>717.30000000000007</v>
      </c>
      <c r="G18" s="289">
        <v>707.90000000000009</v>
      </c>
      <c r="H18" s="289">
        <v>702.2</v>
      </c>
      <c r="I18" s="289">
        <v>692.80000000000007</v>
      </c>
      <c r="J18" s="289">
        <v>723.00000000000011</v>
      </c>
      <c r="K18" s="289">
        <v>732.4</v>
      </c>
      <c r="L18" s="289">
        <v>738.10000000000014</v>
      </c>
      <c r="M18" s="276">
        <v>726.7</v>
      </c>
      <c r="N18" s="276">
        <v>711.6</v>
      </c>
      <c r="O18" s="291">
        <v>81591250</v>
      </c>
      <c r="P18" s="292">
        <v>1.1042775417554945E-3</v>
      </c>
    </row>
    <row r="19" spans="1:16" ht="15">
      <c r="A19" s="254">
        <v>9</v>
      </c>
      <c r="B19" s="342" t="s">
        <v>51</v>
      </c>
      <c r="C19" s="423" t="s">
        <v>226</v>
      </c>
      <c r="D19" s="424">
        <v>44406</v>
      </c>
      <c r="E19" s="288">
        <v>3213.9</v>
      </c>
      <c r="F19" s="288">
        <v>3201.5833333333335</v>
      </c>
      <c r="G19" s="289">
        <v>3151.1166666666668</v>
      </c>
      <c r="H19" s="289">
        <v>3088.3333333333335</v>
      </c>
      <c r="I19" s="289">
        <v>3037.8666666666668</v>
      </c>
      <c r="J19" s="289">
        <v>3264.3666666666668</v>
      </c>
      <c r="K19" s="289">
        <v>3314.833333333333</v>
      </c>
      <c r="L19" s="289">
        <v>3377.6166666666668</v>
      </c>
      <c r="M19" s="276">
        <v>3252.05</v>
      </c>
      <c r="N19" s="276">
        <v>3138.8</v>
      </c>
      <c r="O19" s="291">
        <v>538600</v>
      </c>
      <c r="P19" s="292">
        <v>3.1010719754977028E-2</v>
      </c>
    </row>
    <row r="20" spans="1:16" ht="15">
      <c r="A20" s="254">
        <v>10</v>
      </c>
      <c r="B20" s="342" t="s">
        <v>43</v>
      </c>
      <c r="C20" s="423" t="s">
        <v>44</v>
      </c>
      <c r="D20" s="424">
        <v>44406</v>
      </c>
      <c r="E20" s="288">
        <v>743</v>
      </c>
      <c r="F20" s="288">
        <v>746.11666666666667</v>
      </c>
      <c r="G20" s="289">
        <v>738.43333333333339</v>
      </c>
      <c r="H20" s="289">
        <v>733.86666666666667</v>
      </c>
      <c r="I20" s="289">
        <v>726.18333333333339</v>
      </c>
      <c r="J20" s="289">
        <v>750.68333333333339</v>
      </c>
      <c r="K20" s="289">
        <v>758.36666666666656</v>
      </c>
      <c r="L20" s="289">
        <v>762.93333333333339</v>
      </c>
      <c r="M20" s="276">
        <v>753.8</v>
      </c>
      <c r="N20" s="276">
        <v>741.55</v>
      </c>
      <c r="O20" s="291">
        <v>9687000</v>
      </c>
      <c r="P20" s="292">
        <v>9.3779306033135359E-3</v>
      </c>
    </row>
    <row r="21" spans="1:16" ht="15">
      <c r="A21" s="254">
        <v>11</v>
      </c>
      <c r="B21" s="342" t="s">
        <v>37</v>
      </c>
      <c r="C21" s="423" t="s">
        <v>45</v>
      </c>
      <c r="D21" s="424">
        <v>44406</v>
      </c>
      <c r="E21" s="288">
        <v>346.5</v>
      </c>
      <c r="F21" s="288">
        <v>346.16666666666669</v>
      </c>
      <c r="G21" s="289">
        <v>344.38333333333338</v>
      </c>
      <c r="H21" s="289">
        <v>342.26666666666671</v>
      </c>
      <c r="I21" s="289">
        <v>340.48333333333341</v>
      </c>
      <c r="J21" s="289">
        <v>348.28333333333336</v>
      </c>
      <c r="K21" s="289">
        <v>350.06666666666666</v>
      </c>
      <c r="L21" s="289">
        <v>352.18333333333334</v>
      </c>
      <c r="M21" s="276">
        <v>347.95</v>
      </c>
      <c r="N21" s="276">
        <v>344.05</v>
      </c>
      <c r="O21" s="291">
        <v>16650000</v>
      </c>
      <c r="P21" s="292">
        <v>-1.4209591474245116E-2</v>
      </c>
    </row>
    <row r="22" spans="1:16" ht="15">
      <c r="A22" s="254">
        <v>12</v>
      </c>
      <c r="B22" s="342" t="s">
        <v>51</v>
      </c>
      <c r="C22" s="423" t="s">
        <v>294</v>
      </c>
      <c r="D22" s="424">
        <v>44406</v>
      </c>
      <c r="E22" s="288">
        <v>978</v>
      </c>
      <c r="F22" s="288">
        <v>981.88333333333333</v>
      </c>
      <c r="G22" s="289">
        <v>967.26666666666665</v>
      </c>
      <c r="H22" s="289">
        <v>956.5333333333333</v>
      </c>
      <c r="I22" s="289">
        <v>941.91666666666663</v>
      </c>
      <c r="J22" s="289">
        <v>992.61666666666667</v>
      </c>
      <c r="K22" s="289">
        <v>1007.2333333333332</v>
      </c>
      <c r="L22" s="289">
        <v>1017.9666666666667</v>
      </c>
      <c r="M22" s="276">
        <v>996.5</v>
      </c>
      <c r="N22" s="276">
        <v>971.15</v>
      </c>
      <c r="O22" s="291">
        <v>1109900</v>
      </c>
      <c r="P22" s="292">
        <v>1.867743563856638E-2</v>
      </c>
    </row>
    <row r="23" spans="1:16" ht="15">
      <c r="A23" s="254">
        <v>13</v>
      </c>
      <c r="B23" s="342" t="s">
        <v>39</v>
      </c>
      <c r="C23" s="423" t="s">
        <v>46</v>
      </c>
      <c r="D23" s="424">
        <v>44406</v>
      </c>
      <c r="E23" s="288">
        <v>3600.45</v>
      </c>
      <c r="F23" s="288">
        <v>3551.8833333333332</v>
      </c>
      <c r="G23" s="289">
        <v>3488.5666666666666</v>
      </c>
      <c r="H23" s="289">
        <v>3376.6833333333334</v>
      </c>
      <c r="I23" s="289">
        <v>3313.3666666666668</v>
      </c>
      <c r="J23" s="289">
        <v>3663.7666666666664</v>
      </c>
      <c r="K23" s="289">
        <v>3727.083333333333</v>
      </c>
      <c r="L23" s="289">
        <v>3838.9666666666662</v>
      </c>
      <c r="M23" s="276">
        <v>3615.2</v>
      </c>
      <c r="N23" s="276">
        <v>3440</v>
      </c>
      <c r="O23" s="291">
        <v>2090500</v>
      </c>
      <c r="P23" s="292">
        <v>1.6780155642023346E-2</v>
      </c>
    </row>
    <row r="24" spans="1:16" ht="15">
      <c r="A24" s="254">
        <v>14</v>
      </c>
      <c r="B24" s="342" t="s">
        <v>43</v>
      </c>
      <c r="C24" s="423" t="s">
        <v>47</v>
      </c>
      <c r="D24" s="424">
        <v>44406</v>
      </c>
      <c r="E24" s="288">
        <v>223.8</v>
      </c>
      <c r="F24" s="288">
        <v>226.88333333333335</v>
      </c>
      <c r="G24" s="289">
        <v>218.8666666666667</v>
      </c>
      <c r="H24" s="289">
        <v>213.93333333333334</v>
      </c>
      <c r="I24" s="289">
        <v>205.91666666666669</v>
      </c>
      <c r="J24" s="289">
        <v>231.81666666666672</v>
      </c>
      <c r="K24" s="289">
        <v>239.83333333333337</v>
      </c>
      <c r="L24" s="289">
        <v>244.76666666666674</v>
      </c>
      <c r="M24" s="276">
        <v>234.9</v>
      </c>
      <c r="N24" s="276">
        <v>221.95</v>
      </c>
      <c r="O24" s="291">
        <v>19487500</v>
      </c>
      <c r="P24" s="292">
        <v>0.14987461277474554</v>
      </c>
    </row>
    <row r="25" spans="1:16" ht="15">
      <c r="A25" s="254">
        <v>15</v>
      </c>
      <c r="B25" s="342" t="s">
        <v>43</v>
      </c>
      <c r="C25" s="423" t="s">
        <v>48</v>
      </c>
      <c r="D25" s="424">
        <v>44406</v>
      </c>
      <c r="E25" s="288">
        <v>124.2</v>
      </c>
      <c r="F25" s="288">
        <v>124.85000000000001</v>
      </c>
      <c r="G25" s="289">
        <v>123.10000000000002</v>
      </c>
      <c r="H25" s="289">
        <v>122.00000000000001</v>
      </c>
      <c r="I25" s="289">
        <v>120.25000000000003</v>
      </c>
      <c r="J25" s="289">
        <v>125.95000000000002</v>
      </c>
      <c r="K25" s="289">
        <v>127.69999999999999</v>
      </c>
      <c r="L25" s="289">
        <v>128.80000000000001</v>
      </c>
      <c r="M25" s="276">
        <v>126.6</v>
      </c>
      <c r="N25" s="276">
        <v>123.75</v>
      </c>
      <c r="O25" s="291">
        <v>38803500</v>
      </c>
      <c r="P25" s="292">
        <v>7.3981815917299784E-2</v>
      </c>
    </row>
    <row r="26" spans="1:16" ht="15">
      <c r="A26" s="254">
        <v>16</v>
      </c>
      <c r="B26" s="342" t="s">
        <v>49</v>
      </c>
      <c r="C26" s="423" t="s">
        <v>50</v>
      </c>
      <c r="D26" s="424">
        <v>44406</v>
      </c>
      <c r="E26" s="288">
        <v>3012</v>
      </c>
      <c r="F26" s="288">
        <v>3010.2166666666667</v>
      </c>
      <c r="G26" s="289">
        <v>2988.4833333333336</v>
      </c>
      <c r="H26" s="289">
        <v>2964.9666666666667</v>
      </c>
      <c r="I26" s="289">
        <v>2943.2333333333336</v>
      </c>
      <c r="J26" s="289">
        <v>3033.7333333333336</v>
      </c>
      <c r="K26" s="289">
        <v>3055.4666666666662</v>
      </c>
      <c r="L26" s="289">
        <v>3078.9833333333336</v>
      </c>
      <c r="M26" s="276">
        <v>3031.95</v>
      </c>
      <c r="N26" s="276">
        <v>2986.7</v>
      </c>
      <c r="O26" s="291">
        <v>3941700</v>
      </c>
      <c r="P26" s="292">
        <v>3.8069133546520483E-4</v>
      </c>
    </row>
    <row r="27" spans="1:16" ht="15">
      <c r="A27" s="254">
        <v>17</v>
      </c>
      <c r="B27" s="342" t="s">
        <v>53</v>
      </c>
      <c r="C27" s="423" t="s">
        <v>222</v>
      </c>
      <c r="D27" s="424">
        <v>44406</v>
      </c>
      <c r="E27" s="288">
        <v>1083.45</v>
      </c>
      <c r="F27" s="288">
        <v>1072.6499999999999</v>
      </c>
      <c r="G27" s="289">
        <v>1053.8499999999997</v>
      </c>
      <c r="H27" s="289">
        <v>1024.2499999999998</v>
      </c>
      <c r="I27" s="289">
        <v>1005.4499999999996</v>
      </c>
      <c r="J27" s="289">
        <v>1102.2499999999998</v>
      </c>
      <c r="K27" s="289">
        <v>1121.05</v>
      </c>
      <c r="L27" s="289">
        <v>1150.6499999999999</v>
      </c>
      <c r="M27" s="276">
        <v>1091.45</v>
      </c>
      <c r="N27" s="276">
        <v>1043.05</v>
      </c>
      <c r="O27" s="291">
        <v>3132000</v>
      </c>
      <c r="P27" s="292">
        <v>0.27810650887573962</v>
      </c>
    </row>
    <row r="28" spans="1:16" ht="15">
      <c r="A28" s="254">
        <v>18</v>
      </c>
      <c r="B28" s="342" t="s">
        <v>51</v>
      </c>
      <c r="C28" s="423" t="s">
        <v>52</v>
      </c>
      <c r="D28" s="424">
        <v>44406</v>
      </c>
      <c r="E28" s="288">
        <v>973.2</v>
      </c>
      <c r="F28" s="288">
        <v>975.30000000000007</v>
      </c>
      <c r="G28" s="289">
        <v>965.10000000000014</v>
      </c>
      <c r="H28" s="289">
        <v>957.00000000000011</v>
      </c>
      <c r="I28" s="289">
        <v>946.80000000000018</v>
      </c>
      <c r="J28" s="289">
        <v>983.40000000000009</v>
      </c>
      <c r="K28" s="289">
        <v>993.60000000000014</v>
      </c>
      <c r="L28" s="289">
        <v>1001.7</v>
      </c>
      <c r="M28" s="276">
        <v>985.5</v>
      </c>
      <c r="N28" s="276">
        <v>967.2</v>
      </c>
      <c r="O28" s="291">
        <v>11315850</v>
      </c>
      <c r="P28" s="292">
        <v>-3.8338292515449758E-3</v>
      </c>
    </row>
    <row r="29" spans="1:16" ht="15">
      <c r="A29" s="254">
        <v>19</v>
      </c>
      <c r="B29" s="342" t="s">
        <v>53</v>
      </c>
      <c r="C29" s="423" t="s">
        <v>54</v>
      </c>
      <c r="D29" s="424">
        <v>44406</v>
      </c>
      <c r="E29" s="288">
        <v>756.35</v>
      </c>
      <c r="F29" s="288">
        <v>759.25</v>
      </c>
      <c r="G29" s="289">
        <v>751.6</v>
      </c>
      <c r="H29" s="289">
        <v>746.85</v>
      </c>
      <c r="I29" s="289">
        <v>739.2</v>
      </c>
      <c r="J29" s="289">
        <v>764</v>
      </c>
      <c r="K29" s="289">
        <v>771.65000000000009</v>
      </c>
      <c r="L29" s="289">
        <v>776.4</v>
      </c>
      <c r="M29" s="276">
        <v>766.9</v>
      </c>
      <c r="N29" s="276">
        <v>754.5</v>
      </c>
      <c r="O29" s="291">
        <v>33484800</v>
      </c>
      <c r="P29" s="292">
        <v>2.7670967046393791E-3</v>
      </c>
    </row>
    <row r="30" spans="1:16" ht="15">
      <c r="A30" s="254">
        <v>20</v>
      </c>
      <c r="B30" s="342" t="s">
        <v>43</v>
      </c>
      <c r="C30" s="423" t="s">
        <v>55</v>
      </c>
      <c r="D30" s="424">
        <v>44406</v>
      </c>
      <c r="E30" s="288">
        <v>4010.4</v>
      </c>
      <c r="F30" s="288">
        <v>4028.2833333333333</v>
      </c>
      <c r="G30" s="289">
        <v>3985.3666666666668</v>
      </c>
      <c r="H30" s="289">
        <v>3960.3333333333335</v>
      </c>
      <c r="I30" s="289">
        <v>3917.416666666667</v>
      </c>
      <c r="J30" s="289">
        <v>4053.3166666666666</v>
      </c>
      <c r="K30" s="289">
        <v>4096.2333333333336</v>
      </c>
      <c r="L30" s="289">
        <v>4121.2666666666664</v>
      </c>
      <c r="M30" s="276">
        <v>4071.2</v>
      </c>
      <c r="N30" s="276">
        <v>4003.25</v>
      </c>
      <c r="O30" s="291">
        <v>1366500</v>
      </c>
      <c r="P30" s="292">
        <v>3.9954337899543377E-2</v>
      </c>
    </row>
    <row r="31" spans="1:16" ht="15">
      <c r="A31" s="254">
        <v>21</v>
      </c>
      <c r="B31" s="342" t="s">
        <v>56</v>
      </c>
      <c r="C31" s="423" t="s">
        <v>57</v>
      </c>
      <c r="D31" s="424">
        <v>44406</v>
      </c>
      <c r="E31" s="288">
        <v>12371.95</v>
      </c>
      <c r="F31" s="288">
        <v>12415.633333333333</v>
      </c>
      <c r="G31" s="289">
        <v>12296.316666666666</v>
      </c>
      <c r="H31" s="289">
        <v>12220.683333333332</v>
      </c>
      <c r="I31" s="289">
        <v>12101.366666666665</v>
      </c>
      <c r="J31" s="289">
        <v>12491.266666666666</v>
      </c>
      <c r="K31" s="289">
        <v>12610.583333333336</v>
      </c>
      <c r="L31" s="289">
        <v>12686.216666666667</v>
      </c>
      <c r="M31" s="276">
        <v>12534.95</v>
      </c>
      <c r="N31" s="276">
        <v>12340</v>
      </c>
      <c r="O31" s="291">
        <v>599100</v>
      </c>
      <c r="P31" s="292">
        <v>1.8228170809432759E-2</v>
      </c>
    </row>
    <row r="32" spans="1:16" ht="15">
      <c r="A32" s="254">
        <v>22</v>
      </c>
      <c r="B32" s="342" t="s">
        <v>56</v>
      </c>
      <c r="C32" s="423" t="s">
        <v>58</v>
      </c>
      <c r="D32" s="424">
        <v>44406</v>
      </c>
      <c r="E32" s="288">
        <v>6079.9</v>
      </c>
      <c r="F32" s="288">
        <v>6089.45</v>
      </c>
      <c r="G32" s="289">
        <v>6012.7</v>
      </c>
      <c r="H32" s="289">
        <v>5945.5</v>
      </c>
      <c r="I32" s="289">
        <v>5868.75</v>
      </c>
      <c r="J32" s="289">
        <v>6156.65</v>
      </c>
      <c r="K32" s="289">
        <v>6233.4</v>
      </c>
      <c r="L32" s="289">
        <v>6300.5999999999995</v>
      </c>
      <c r="M32" s="276">
        <v>6166.2</v>
      </c>
      <c r="N32" s="276">
        <v>6022.25</v>
      </c>
      <c r="O32" s="291">
        <v>3390750</v>
      </c>
      <c r="P32" s="292">
        <v>3.6530378295758503E-2</v>
      </c>
    </row>
    <row r="33" spans="1:16" ht="15">
      <c r="A33" s="254">
        <v>23</v>
      </c>
      <c r="B33" s="342" t="s">
        <v>43</v>
      </c>
      <c r="C33" s="423" t="s">
        <v>59</v>
      </c>
      <c r="D33" s="424">
        <v>44406</v>
      </c>
      <c r="E33" s="288">
        <v>2254.65</v>
      </c>
      <c r="F33" s="288">
        <v>2258.8833333333332</v>
      </c>
      <c r="G33" s="289">
        <v>2239.7666666666664</v>
      </c>
      <c r="H33" s="289">
        <v>2224.8833333333332</v>
      </c>
      <c r="I33" s="289">
        <v>2205.7666666666664</v>
      </c>
      <c r="J33" s="289">
        <v>2273.7666666666664</v>
      </c>
      <c r="K33" s="289">
        <v>2292.8833333333332</v>
      </c>
      <c r="L33" s="289">
        <v>2307.7666666666664</v>
      </c>
      <c r="M33" s="276">
        <v>2278</v>
      </c>
      <c r="N33" s="276">
        <v>2244</v>
      </c>
      <c r="O33" s="291">
        <v>1067600</v>
      </c>
      <c r="P33" s="292">
        <v>-3.6114120621162878E-2</v>
      </c>
    </row>
    <row r="34" spans="1:16" ht="15">
      <c r="A34" s="254">
        <v>24</v>
      </c>
      <c r="B34" s="342" t="s">
        <v>53</v>
      </c>
      <c r="C34" s="423" t="s">
        <v>229</v>
      </c>
      <c r="D34" s="424">
        <v>44406</v>
      </c>
      <c r="E34" s="288">
        <v>336.65</v>
      </c>
      <c r="F34" s="288">
        <v>340.46666666666664</v>
      </c>
      <c r="G34" s="289">
        <v>330.58333333333326</v>
      </c>
      <c r="H34" s="289">
        <v>324.51666666666659</v>
      </c>
      <c r="I34" s="289">
        <v>314.63333333333321</v>
      </c>
      <c r="J34" s="289">
        <v>346.5333333333333</v>
      </c>
      <c r="K34" s="289">
        <v>356.41666666666663</v>
      </c>
      <c r="L34" s="289">
        <v>362.48333333333335</v>
      </c>
      <c r="M34" s="276">
        <v>350.35</v>
      </c>
      <c r="N34" s="276">
        <v>334.4</v>
      </c>
      <c r="O34" s="291">
        <v>13230000</v>
      </c>
      <c r="P34" s="292">
        <v>1.7019510170195103E-2</v>
      </c>
    </row>
    <row r="35" spans="1:16" ht="15">
      <c r="A35" s="254">
        <v>25</v>
      </c>
      <c r="B35" s="342" t="s">
        <v>53</v>
      </c>
      <c r="C35" s="423" t="s">
        <v>60</v>
      </c>
      <c r="D35" s="424">
        <v>44406</v>
      </c>
      <c r="E35" s="288">
        <v>87.45</v>
      </c>
      <c r="F35" s="288">
        <v>87.850000000000009</v>
      </c>
      <c r="G35" s="289">
        <v>86.250000000000014</v>
      </c>
      <c r="H35" s="289">
        <v>85.050000000000011</v>
      </c>
      <c r="I35" s="289">
        <v>83.450000000000017</v>
      </c>
      <c r="J35" s="289">
        <v>89.050000000000011</v>
      </c>
      <c r="K35" s="289">
        <v>90.65</v>
      </c>
      <c r="L35" s="289">
        <v>91.850000000000009</v>
      </c>
      <c r="M35" s="276">
        <v>89.45</v>
      </c>
      <c r="N35" s="276">
        <v>86.65</v>
      </c>
      <c r="O35" s="291">
        <v>171674100</v>
      </c>
      <c r="P35" s="292">
        <v>-6.1636412896234087E-3</v>
      </c>
    </row>
    <row r="36" spans="1:16" ht="15">
      <c r="A36" s="254">
        <v>26</v>
      </c>
      <c r="B36" s="342" t="s">
        <v>49</v>
      </c>
      <c r="C36" s="423" t="s">
        <v>62</v>
      </c>
      <c r="D36" s="424">
        <v>44406</v>
      </c>
      <c r="E36" s="288">
        <v>1612.1</v>
      </c>
      <c r="F36" s="288">
        <v>1619.3</v>
      </c>
      <c r="G36" s="289">
        <v>1600.6</v>
      </c>
      <c r="H36" s="289">
        <v>1589.1</v>
      </c>
      <c r="I36" s="289">
        <v>1570.3999999999999</v>
      </c>
      <c r="J36" s="289">
        <v>1630.8</v>
      </c>
      <c r="K36" s="289">
        <v>1649.5000000000002</v>
      </c>
      <c r="L36" s="289">
        <v>1661</v>
      </c>
      <c r="M36" s="276">
        <v>1638</v>
      </c>
      <c r="N36" s="276">
        <v>1607.8</v>
      </c>
      <c r="O36" s="291">
        <v>1219900</v>
      </c>
      <c r="P36" s="292">
        <v>6.2260536398467431E-2</v>
      </c>
    </row>
    <row r="37" spans="1:16" ht="15">
      <c r="A37" s="254">
        <v>27</v>
      </c>
      <c r="B37" s="342" t="s">
        <v>63</v>
      </c>
      <c r="C37" s="423" t="s">
        <v>64</v>
      </c>
      <c r="D37" s="424">
        <v>44406</v>
      </c>
      <c r="E37" s="288">
        <v>175.75</v>
      </c>
      <c r="F37" s="288">
        <v>175.45000000000002</v>
      </c>
      <c r="G37" s="289">
        <v>173.95000000000005</v>
      </c>
      <c r="H37" s="289">
        <v>172.15000000000003</v>
      </c>
      <c r="I37" s="289">
        <v>170.65000000000006</v>
      </c>
      <c r="J37" s="289">
        <v>177.25000000000003</v>
      </c>
      <c r="K37" s="289">
        <v>178.74999999999997</v>
      </c>
      <c r="L37" s="289">
        <v>180.55</v>
      </c>
      <c r="M37" s="276">
        <v>176.95</v>
      </c>
      <c r="N37" s="276">
        <v>173.65</v>
      </c>
      <c r="O37" s="291">
        <v>29605800</v>
      </c>
      <c r="P37" s="292">
        <v>8.4131504012425577E-3</v>
      </c>
    </row>
    <row r="38" spans="1:16" ht="15">
      <c r="A38" s="254">
        <v>28</v>
      </c>
      <c r="B38" s="342" t="s">
        <v>49</v>
      </c>
      <c r="C38" s="423" t="s">
        <v>65</v>
      </c>
      <c r="D38" s="424">
        <v>44406</v>
      </c>
      <c r="E38" s="288">
        <v>808.35</v>
      </c>
      <c r="F38" s="288">
        <v>810.6</v>
      </c>
      <c r="G38" s="289">
        <v>804.75</v>
      </c>
      <c r="H38" s="289">
        <v>801.15</v>
      </c>
      <c r="I38" s="289">
        <v>795.3</v>
      </c>
      <c r="J38" s="289">
        <v>814.2</v>
      </c>
      <c r="K38" s="289">
        <v>820.05000000000018</v>
      </c>
      <c r="L38" s="289">
        <v>823.65000000000009</v>
      </c>
      <c r="M38" s="276">
        <v>816.45</v>
      </c>
      <c r="N38" s="276">
        <v>807</v>
      </c>
      <c r="O38" s="291">
        <v>2743400</v>
      </c>
      <c r="P38" s="292">
        <v>-4.0080160320641282E-4</v>
      </c>
    </row>
    <row r="39" spans="1:16" ht="15">
      <c r="A39" s="254">
        <v>29</v>
      </c>
      <c r="B39" s="342" t="s">
        <v>43</v>
      </c>
      <c r="C39" s="423" t="s">
        <v>66</v>
      </c>
      <c r="D39" s="424">
        <v>44406</v>
      </c>
      <c r="E39" s="288">
        <v>748.25</v>
      </c>
      <c r="F39" s="288">
        <v>751.36666666666667</v>
      </c>
      <c r="G39" s="289">
        <v>738.73333333333335</v>
      </c>
      <c r="H39" s="289">
        <v>729.2166666666667</v>
      </c>
      <c r="I39" s="289">
        <v>716.58333333333337</v>
      </c>
      <c r="J39" s="289">
        <v>760.88333333333333</v>
      </c>
      <c r="K39" s="289">
        <v>773.51666666666677</v>
      </c>
      <c r="L39" s="289">
        <v>783.0333333333333</v>
      </c>
      <c r="M39" s="276">
        <v>764</v>
      </c>
      <c r="N39" s="276">
        <v>741.85</v>
      </c>
      <c r="O39" s="291">
        <v>5991000</v>
      </c>
      <c r="P39" s="292">
        <v>-3.6661842739990354E-2</v>
      </c>
    </row>
    <row r="40" spans="1:16" ht="15">
      <c r="A40" s="254">
        <v>30</v>
      </c>
      <c r="B40" s="342" t="s">
        <v>67</v>
      </c>
      <c r="C40" s="423" t="s">
        <v>68</v>
      </c>
      <c r="D40" s="424">
        <v>44406</v>
      </c>
      <c r="E40" s="288">
        <v>528.25</v>
      </c>
      <c r="F40" s="288">
        <v>530.23333333333323</v>
      </c>
      <c r="G40" s="289">
        <v>525.36666666666645</v>
      </c>
      <c r="H40" s="289">
        <v>522.48333333333323</v>
      </c>
      <c r="I40" s="289">
        <v>517.61666666666645</v>
      </c>
      <c r="J40" s="289">
        <v>533.11666666666645</v>
      </c>
      <c r="K40" s="289">
        <v>537.98333333333323</v>
      </c>
      <c r="L40" s="289">
        <v>540.86666666666645</v>
      </c>
      <c r="M40" s="276">
        <v>535.1</v>
      </c>
      <c r="N40" s="276">
        <v>527.35</v>
      </c>
      <c r="O40" s="291">
        <v>111215484</v>
      </c>
      <c r="P40" s="292">
        <v>2.1072666711984229E-2</v>
      </c>
    </row>
    <row r="41" spans="1:16" ht="15">
      <c r="A41" s="254">
        <v>31</v>
      </c>
      <c r="B41" s="342" t="s">
        <v>63</v>
      </c>
      <c r="C41" s="423" t="s">
        <v>69</v>
      </c>
      <c r="D41" s="424">
        <v>44406</v>
      </c>
      <c r="E41" s="288">
        <v>65.25</v>
      </c>
      <c r="F41" s="288">
        <v>65.649999999999991</v>
      </c>
      <c r="G41" s="289">
        <v>64.199999999999989</v>
      </c>
      <c r="H41" s="289">
        <v>63.149999999999991</v>
      </c>
      <c r="I41" s="289">
        <v>61.699999999999989</v>
      </c>
      <c r="J41" s="289">
        <v>66.699999999999989</v>
      </c>
      <c r="K41" s="289">
        <v>68.150000000000006</v>
      </c>
      <c r="L41" s="289">
        <v>69.199999999999989</v>
      </c>
      <c r="M41" s="276">
        <v>67.099999999999994</v>
      </c>
      <c r="N41" s="276">
        <v>64.599999999999994</v>
      </c>
      <c r="O41" s="291">
        <v>92641500</v>
      </c>
      <c r="P41" s="292">
        <v>4.0816326530612242E-2</v>
      </c>
    </row>
    <row r="42" spans="1:16" ht="15">
      <c r="A42" s="254">
        <v>32</v>
      </c>
      <c r="B42" s="342" t="s">
        <v>51</v>
      </c>
      <c r="C42" s="423" t="s">
        <v>70</v>
      </c>
      <c r="D42" s="424">
        <v>44406</v>
      </c>
      <c r="E42" s="288">
        <v>409.9</v>
      </c>
      <c r="F42" s="288">
        <v>409.06666666666661</v>
      </c>
      <c r="G42" s="289">
        <v>404.93333333333322</v>
      </c>
      <c r="H42" s="289">
        <v>399.96666666666664</v>
      </c>
      <c r="I42" s="289">
        <v>395.83333333333326</v>
      </c>
      <c r="J42" s="289">
        <v>414.03333333333319</v>
      </c>
      <c r="K42" s="289">
        <v>418.16666666666663</v>
      </c>
      <c r="L42" s="289">
        <v>423.13333333333316</v>
      </c>
      <c r="M42" s="276">
        <v>413.2</v>
      </c>
      <c r="N42" s="276">
        <v>404.1</v>
      </c>
      <c r="O42" s="291">
        <v>14289900</v>
      </c>
      <c r="P42" s="292">
        <v>2.9494614747307375E-2</v>
      </c>
    </row>
    <row r="43" spans="1:16" ht="15">
      <c r="A43" s="254">
        <v>33</v>
      </c>
      <c r="B43" s="342" t="s">
        <v>43</v>
      </c>
      <c r="C43" s="423" t="s">
        <v>71</v>
      </c>
      <c r="D43" s="424">
        <v>44406</v>
      </c>
      <c r="E43" s="288">
        <v>14996.95</v>
      </c>
      <c r="F43" s="288">
        <v>15044.066666666666</v>
      </c>
      <c r="G43" s="289">
        <v>14903.133333333331</v>
      </c>
      <c r="H43" s="289">
        <v>14809.316666666666</v>
      </c>
      <c r="I43" s="289">
        <v>14668.383333333331</v>
      </c>
      <c r="J43" s="289">
        <v>15137.883333333331</v>
      </c>
      <c r="K43" s="289">
        <v>15278.816666666666</v>
      </c>
      <c r="L43" s="289">
        <v>15372.633333333331</v>
      </c>
      <c r="M43" s="276">
        <v>15185</v>
      </c>
      <c r="N43" s="276">
        <v>14950.25</v>
      </c>
      <c r="O43" s="291">
        <v>126100</v>
      </c>
      <c r="P43" s="292">
        <v>1.2444801284624649E-2</v>
      </c>
    </row>
    <row r="44" spans="1:16" ht="15">
      <c r="A44" s="254">
        <v>34</v>
      </c>
      <c r="B44" s="342" t="s">
        <v>72</v>
      </c>
      <c r="C44" s="423" t="s">
        <v>73</v>
      </c>
      <c r="D44" s="424">
        <v>44406</v>
      </c>
      <c r="E44" s="288">
        <v>467.55</v>
      </c>
      <c r="F44" s="288">
        <v>468.38333333333338</v>
      </c>
      <c r="G44" s="289">
        <v>465.61666666666679</v>
      </c>
      <c r="H44" s="289">
        <v>463.68333333333339</v>
      </c>
      <c r="I44" s="289">
        <v>460.9166666666668</v>
      </c>
      <c r="J44" s="289">
        <v>470.31666666666678</v>
      </c>
      <c r="K44" s="289">
        <v>473.08333333333331</v>
      </c>
      <c r="L44" s="289">
        <v>475.01666666666677</v>
      </c>
      <c r="M44" s="276">
        <v>471.15</v>
      </c>
      <c r="N44" s="276">
        <v>466.45</v>
      </c>
      <c r="O44" s="291">
        <v>33517800</v>
      </c>
      <c r="P44" s="292">
        <v>7.4663204025320565E-3</v>
      </c>
    </row>
    <row r="45" spans="1:16" ht="15">
      <c r="A45" s="254">
        <v>35</v>
      </c>
      <c r="B45" s="342" t="s">
        <v>49</v>
      </c>
      <c r="C45" s="423" t="s">
        <v>74</v>
      </c>
      <c r="D45" s="424">
        <v>44406</v>
      </c>
      <c r="E45" s="288">
        <v>3667.75</v>
      </c>
      <c r="F45" s="288">
        <v>3656.4166666666665</v>
      </c>
      <c r="G45" s="289">
        <v>3630.4333333333329</v>
      </c>
      <c r="H45" s="289">
        <v>3593.1166666666663</v>
      </c>
      <c r="I45" s="289">
        <v>3567.1333333333328</v>
      </c>
      <c r="J45" s="289">
        <v>3693.7333333333331</v>
      </c>
      <c r="K45" s="289">
        <v>3719.7166666666667</v>
      </c>
      <c r="L45" s="289">
        <v>3757.0333333333333</v>
      </c>
      <c r="M45" s="276">
        <v>3682.4</v>
      </c>
      <c r="N45" s="276">
        <v>3619.1</v>
      </c>
      <c r="O45" s="291">
        <v>1871800</v>
      </c>
      <c r="P45" s="292">
        <v>6.7647729865389E-2</v>
      </c>
    </row>
    <row r="46" spans="1:16" ht="15">
      <c r="A46" s="254">
        <v>36</v>
      </c>
      <c r="B46" s="342" t="s">
        <v>51</v>
      </c>
      <c r="C46" s="423" t="s">
        <v>75</v>
      </c>
      <c r="D46" s="424">
        <v>44406</v>
      </c>
      <c r="E46" s="288">
        <v>641.20000000000005</v>
      </c>
      <c r="F46" s="288">
        <v>641.29999999999995</v>
      </c>
      <c r="G46" s="289">
        <v>634.19999999999993</v>
      </c>
      <c r="H46" s="289">
        <v>627.19999999999993</v>
      </c>
      <c r="I46" s="289">
        <v>620.09999999999991</v>
      </c>
      <c r="J46" s="289">
        <v>648.29999999999995</v>
      </c>
      <c r="K46" s="289">
        <v>655.39999999999986</v>
      </c>
      <c r="L46" s="289">
        <v>662.4</v>
      </c>
      <c r="M46" s="276">
        <v>648.4</v>
      </c>
      <c r="N46" s="276">
        <v>634.29999999999995</v>
      </c>
      <c r="O46" s="291">
        <v>24767600</v>
      </c>
      <c r="P46" s="292">
        <v>1.6707306059785064E-2</v>
      </c>
    </row>
    <row r="47" spans="1:16" ht="15">
      <c r="A47" s="254">
        <v>37</v>
      </c>
      <c r="B47" s="342" t="s">
        <v>53</v>
      </c>
      <c r="C47" s="423" t="s">
        <v>76</v>
      </c>
      <c r="D47" s="424">
        <v>44406</v>
      </c>
      <c r="E47" s="288">
        <v>154.30000000000001</v>
      </c>
      <c r="F47" s="288">
        <v>155.58333333333334</v>
      </c>
      <c r="G47" s="289">
        <v>152.51666666666668</v>
      </c>
      <c r="H47" s="289">
        <v>150.73333333333335</v>
      </c>
      <c r="I47" s="289">
        <v>147.66666666666669</v>
      </c>
      <c r="J47" s="289">
        <v>157.36666666666667</v>
      </c>
      <c r="K47" s="289">
        <v>160.43333333333334</v>
      </c>
      <c r="L47" s="289">
        <v>162.21666666666667</v>
      </c>
      <c r="M47" s="276">
        <v>158.65</v>
      </c>
      <c r="N47" s="276">
        <v>153.80000000000001</v>
      </c>
      <c r="O47" s="291">
        <v>59362200</v>
      </c>
      <c r="P47" s="292">
        <v>-1.9794917521176996E-2</v>
      </c>
    </row>
    <row r="48" spans="1:16" ht="15">
      <c r="A48" s="254">
        <v>38</v>
      </c>
      <c r="B48" s="342" t="s">
        <v>56</v>
      </c>
      <c r="C48" s="423" t="s">
        <v>81</v>
      </c>
      <c r="D48" s="424">
        <v>44406</v>
      </c>
      <c r="E48" s="288">
        <v>522.04999999999995</v>
      </c>
      <c r="F48" s="288">
        <v>523.25</v>
      </c>
      <c r="G48" s="289">
        <v>517</v>
      </c>
      <c r="H48" s="289">
        <v>511.95000000000005</v>
      </c>
      <c r="I48" s="289">
        <v>505.70000000000005</v>
      </c>
      <c r="J48" s="289">
        <v>528.29999999999995</v>
      </c>
      <c r="K48" s="289">
        <v>534.54999999999995</v>
      </c>
      <c r="L48" s="289">
        <v>539.59999999999991</v>
      </c>
      <c r="M48" s="276">
        <v>529.5</v>
      </c>
      <c r="N48" s="276">
        <v>518.20000000000005</v>
      </c>
      <c r="O48" s="291">
        <v>7955000</v>
      </c>
      <c r="P48" s="292">
        <v>8.3418454204971057E-2</v>
      </c>
    </row>
    <row r="49" spans="1:16" ht="15">
      <c r="A49" s="254">
        <v>39</v>
      </c>
      <c r="B49" s="357" t="s">
        <v>51</v>
      </c>
      <c r="C49" s="423" t="s">
        <v>82</v>
      </c>
      <c r="D49" s="424">
        <v>44406</v>
      </c>
      <c r="E49" s="288">
        <v>983.65</v>
      </c>
      <c r="F49" s="288">
        <v>980.25</v>
      </c>
      <c r="G49" s="289">
        <v>967.5</v>
      </c>
      <c r="H49" s="289">
        <v>951.35</v>
      </c>
      <c r="I49" s="289">
        <v>938.6</v>
      </c>
      <c r="J49" s="289">
        <v>996.4</v>
      </c>
      <c r="K49" s="289">
        <v>1009.15</v>
      </c>
      <c r="L49" s="289">
        <v>1025.3</v>
      </c>
      <c r="M49" s="276">
        <v>993</v>
      </c>
      <c r="N49" s="276">
        <v>964.1</v>
      </c>
      <c r="O49" s="291">
        <v>9163700</v>
      </c>
      <c r="P49" s="292">
        <v>4.275147928994083E-2</v>
      </c>
    </row>
    <row r="50" spans="1:16" ht="15">
      <c r="A50" s="254">
        <v>40</v>
      </c>
      <c r="B50" s="342" t="s">
        <v>39</v>
      </c>
      <c r="C50" s="423" t="s">
        <v>83</v>
      </c>
      <c r="D50" s="424">
        <v>44406</v>
      </c>
      <c r="E50" s="288">
        <v>145.15</v>
      </c>
      <c r="F50" s="288">
        <v>145.86666666666667</v>
      </c>
      <c r="G50" s="289">
        <v>143.93333333333334</v>
      </c>
      <c r="H50" s="289">
        <v>142.71666666666667</v>
      </c>
      <c r="I50" s="289">
        <v>140.78333333333333</v>
      </c>
      <c r="J50" s="289">
        <v>147.08333333333334</v>
      </c>
      <c r="K50" s="289">
        <v>149.01666666666668</v>
      </c>
      <c r="L50" s="289">
        <v>150.23333333333335</v>
      </c>
      <c r="M50" s="276">
        <v>147.80000000000001</v>
      </c>
      <c r="N50" s="276">
        <v>144.65</v>
      </c>
      <c r="O50" s="291">
        <v>63193200</v>
      </c>
      <c r="P50" s="292">
        <v>2.6680313886045717E-2</v>
      </c>
    </row>
    <row r="51" spans="1:16" ht="15">
      <c r="A51" s="254">
        <v>41</v>
      </c>
      <c r="B51" s="342" t="s">
        <v>106</v>
      </c>
      <c r="C51" s="423" t="s">
        <v>820</v>
      </c>
      <c r="D51" s="424">
        <v>44406</v>
      </c>
      <c r="E51" s="288">
        <v>4084.8</v>
      </c>
      <c r="F51" s="288">
        <v>4086.2166666666667</v>
      </c>
      <c r="G51" s="289">
        <v>4039.1833333333334</v>
      </c>
      <c r="H51" s="289">
        <v>3993.5666666666666</v>
      </c>
      <c r="I51" s="289">
        <v>3946.5333333333333</v>
      </c>
      <c r="J51" s="289">
        <v>4131.8333333333339</v>
      </c>
      <c r="K51" s="289">
        <v>4178.8666666666668</v>
      </c>
      <c r="L51" s="289">
        <v>4224.4833333333336</v>
      </c>
      <c r="M51" s="276">
        <v>4133.25</v>
      </c>
      <c r="N51" s="276">
        <v>4040.6</v>
      </c>
      <c r="O51" s="291">
        <v>581200</v>
      </c>
      <c r="P51" s="292">
        <v>5.8843890619591551E-3</v>
      </c>
    </row>
    <row r="52" spans="1:16" ht="15">
      <c r="A52" s="254">
        <v>42</v>
      </c>
      <c r="B52" s="342" t="s">
        <v>49</v>
      </c>
      <c r="C52" s="423" t="s">
        <v>84</v>
      </c>
      <c r="D52" s="424">
        <v>44406</v>
      </c>
      <c r="E52" s="288">
        <v>1679.55</v>
      </c>
      <c r="F52" s="288">
        <v>1683.8833333333332</v>
      </c>
      <c r="G52" s="289">
        <v>1671.7166666666665</v>
      </c>
      <c r="H52" s="289">
        <v>1663.8833333333332</v>
      </c>
      <c r="I52" s="289">
        <v>1651.7166666666665</v>
      </c>
      <c r="J52" s="289">
        <v>1691.7166666666665</v>
      </c>
      <c r="K52" s="289">
        <v>1703.8833333333334</v>
      </c>
      <c r="L52" s="289">
        <v>1711.7166666666665</v>
      </c>
      <c r="M52" s="276">
        <v>1696.05</v>
      </c>
      <c r="N52" s="276">
        <v>1676.05</v>
      </c>
      <c r="O52" s="291">
        <v>2650900</v>
      </c>
      <c r="P52" s="292">
        <v>3.1880108991825612E-2</v>
      </c>
    </row>
    <row r="53" spans="1:16" ht="15">
      <c r="A53" s="254">
        <v>43</v>
      </c>
      <c r="B53" s="342" t="s">
        <v>39</v>
      </c>
      <c r="C53" s="423" t="s">
        <v>85</v>
      </c>
      <c r="D53" s="424">
        <v>44406</v>
      </c>
      <c r="E53" s="288">
        <v>697.95</v>
      </c>
      <c r="F53" s="288">
        <v>701.19999999999993</v>
      </c>
      <c r="G53" s="289">
        <v>691.99999999999989</v>
      </c>
      <c r="H53" s="289">
        <v>686.05</v>
      </c>
      <c r="I53" s="289">
        <v>676.84999999999991</v>
      </c>
      <c r="J53" s="289">
        <v>707.14999999999986</v>
      </c>
      <c r="K53" s="289">
        <v>716.34999999999991</v>
      </c>
      <c r="L53" s="289">
        <v>722.29999999999984</v>
      </c>
      <c r="M53" s="276">
        <v>710.4</v>
      </c>
      <c r="N53" s="276">
        <v>695.25</v>
      </c>
      <c r="O53" s="291">
        <v>6239496</v>
      </c>
      <c r="P53" s="292">
        <v>7.3176886197325259E-3</v>
      </c>
    </row>
    <row r="54" spans="1:16" ht="15">
      <c r="A54" s="254">
        <v>44</v>
      </c>
      <c r="B54" s="357" t="s">
        <v>39</v>
      </c>
      <c r="C54" s="423" t="s">
        <v>232</v>
      </c>
      <c r="D54" s="424">
        <v>44406</v>
      </c>
      <c r="E54" s="288">
        <v>898.5</v>
      </c>
      <c r="F54" s="288">
        <v>905.01666666666677</v>
      </c>
      <c r="G54" s="289">
        <v>886.03333333333353</v>
      </c>
      <c r="H54" s="289">
        <v>873.56666666666672</v>
      </c>
      <c r="I54" s="289">
        <v>854.58333333333348</v>
      </c>
      <c r="J54" s="289">
        <v>917.48333333333358</v>
      </c>
      <c r="K54" s="289">
        <v>936.46666666666692</v>
      </c>
      <c r="L54" s="289">
        <v>948.93333333333362</v>
      </c>
      <c r="M54" s="276">
        <v>924</v>
      </c>
      <c r="N54" s="276">
        <v>892.55</v>
      </c>
      <c r="O54" s="291">
        <v>491250</v>
      </c>
      <c r="P54" s="292">
        <v>0.19634703196347031</v>
      </c>
    </row>
    <row r="55" spans="1:16" ht="15">
      <c r="A55" s="254">
        <v>45</v>
      </c>
      <c r="B55" s="342" t="s">
        <v>53</v>
      </c>
      <c r="C55" s="423" t="s">
        <v>231</v>
      </c>
      <c r="D55" s="424">
        <v>44406</v>
      </c>
      <c r="E55" s="288">
        <v>170.9</v>
      </c>
      <c r="F55" s="288">
        <v>171.18333333333331</v>
      </c>
      <c r="G55" s="289">
        <v>168.76666666666662</v>
      </c>
      <c r="H55" s="289">
        <v>166.63333333333333</v>
      </c>
      <c r="I55" s="289">
        <v>164.21666666666664</v>
      </c>
      <c r="J55" s="289">
        <v>173.31666666666661</v>
      </c>
      <c r="K55" s="289">
        <v>175.73333333333329</v>
      </c>
      <c r="L55" s="289">
        <v>177.86666666666659</v>
      </c>
      <c r="M55" s="276">
        <v>173.6</v>
      </c>
      <c r="N55" s="276">
        <v>169.05</v>
      </c>
      <c r="O55" s="291">
        <v>10806600</v>
      </c>
      <c r="P55" s="292">
        <v>3.0141843971631204E-2</v>
      </c>
    </row>
    <row r="56" spans="1:16" ht="15">
      <c r="A56" s="254">
        <v>46</v>
      </c>
      <c r="B56" s="342" t="s">
        <v>63</v>
      </c>
      <c r="C56" s="423" t="s">
        <v>86</v>
      </c>
      <c r="D56" s="424">
        <v>44406</v>
      </c>
      <c r="E56" s="288">
        <v>854.9</v>
      </c>
      <c r="F56" s="288">
        <v>861.65</v>
      </c>
      <c r="G56" s="289">
        <v>838.3</v>
      </c>
      <c r="H56" s="289">
        <v>821.69999999999993</v>
      </c>
      <c r="I56" s="289">
        <v>798.34999999999991</v>
      </c>
      <c r="J56" s="289">
        <v>878.25</v>
      </c>
      <c r="K56" s="289">
        <v>901.60000000000014</v>
      </c>
      <c r="L56" s="289">
        <v>918.2</v>
      </c>
      <c r="M56" s="276">
        <v>885</v>
      </c>
      <c r="N56" s="276">
        <v>845.05</v>
      </c>
      <c r="O56" s="291">
        <v>3078600</v>
      </c>
      <c r="P56" s="292">
        <v>-1.7238076996743918E-2</v>
      </c>
    </row>
    <row r="57" spans="1:16" ht="15">
      <c r="A57" s="254">
        <v>47</v>
      </c>
      <c r="B57" s="342" t="s">
        <v>49</v>
      </c>
      <c r="C57" s="423" t="s">
        <v>87</v>
      </c>
      <c r="D57" s="424">
        <v>44406</v>
      </c>
      <c r="E57" s="288">
        <v>570</v>
      </c>
      <c r="F57" s="288">
        <v>569.31666666666672</v>
      </c>
      <c r="G57" s="289">
        <v>565.48333333333346</v>
      </c>
      <c r="H57" s="289">
        <v>560.9666666666667</v>
      </c>
      <c r="I57" s="289">
        <v>557.13333333333344</v>
      </c>
      <c r="J57" s="289">
        <v>573.83333333333348</v>
      </c>
      <c r="K57" s="289">
        <v>577.66666666666674</v>
      </c>
      <c r="L57" s="289">
        <v>582.18333333333351</v>
      </c>
      <c r="M57" s="276">
        <v>573.15</v>
      </c>
      <c r="N57" s="276">
        <v>564.79999999999995</v>
      </c>
      <c r="O57" s="291">
        <v>6981250</v>
      </c>
      <c r="P57" s="292">
        <v>6.7061520825372561E-2</v>
      </c>
    </row>
    <row r="58" spans="1:16" ht="15">
      <c r="A58" s="254">
        <v>48</v>
      </c>
      <c r="B58" s="342" t="s">
        <v>835</v>
      </c>
      <c r="C58" s="423" t="s">
        <v>342</v>
      </c>
      <c r="D58" s="424">
        <v>44406</v>
      </c>
      <c r="E58" s="288">
        <v>1767.65</v>
      </c>
      <c r="F58" s="288">
        <v>1773.9666666666669</v>
      </c>
      <c r="G58" s="289">
        <v>1750.2333333333338</v>
      </c>
      <c r="H58" s="289">
        <v>1732.8166666666668</v>
      </c>
      <c r="I58" s="289">
        <v>1709.0833333333337</v>
      </c>
      <c r="J58" s="289">
        <v>1791.3833333333339</v>
      </c>
      <c r="K58" s="289">
        <v>1815.116666666667</v>
      </c>
      <c r="L58" s="289">
        <v>1832.533333333334</v>
      </c>
      <c r="M58" s="276">
        <v>1797.7</v>
      </c>
      <c r="N58" s="276">
        <v>1756.55</v>
      </c>
      <c r="O58" s="291">
        <v>3043000</v>
      </c>
      <c r="P58" s="292">
        <v>2.8214225375908092E-2</v>
      </c>
    </row>
    <row r="59" spans="1:16" ht="15">
      <c r="A59" s="254">
        <v>49</v>
      </c>
      <c r="B59" s="342" t="s">
        <v>51</v>
      </c>
      <c r="C59" s="423" t="s">
        <v>90</v>
      </c>
      <c r="D59" s="424">
        <v>44406</v>
      </c>
      <c r="E59" s="288">
        <v>4382.3500000000004</v>
      </c>
      <c r="F59" s="288">
        <v>4369.05</v>
      </c>
      <c r="G59" s="289">
        <v>4345.1000000000004</v>
      </c>
      <c r="H59" s="289">
        <v>4307.8500000000004</v>
      </c>
      <c r="I59" s="289">
        <v>4283.9000000000005</v>
      </c>
      <c r="J59" s="289">
        <v>4406.3</v>
      </c>
      <c r="K59" s="289">
        <v>4430.2499999999991</v>
      </c>
      <c r="L59" s="289">
        <v>4467.5</v>
      </c>
      <c r="M59" s="276">
        <v>4393</v>
      </c>
      <c r="N59" s="276">
        <v>4331.8</v>
      </c>
      <c r="O59" s="291">
        <v>2448400</v>
      </c>
      <c r="P59" s="292">
        <v>9.2333058532563898E-3</v>
      </c>
    </row>
    <row r="60" spans="1:16" ht="15">
      <c r="A60" s="254">
        <v>50</v>
      </c>
      <c r="B60" s="342" t="s">
        <v>91</v>
      </c>
      <c r="C60" s="423" t="s">
        <v>92</v>
      </c>
      <c r="D60" s="424">
        <v>44406</v>
      </c>
      <c r="E60" s="288">
        <v>288.25</v>
      </c>
      <c r="F60" s="288">
        <v>290.8</v>
      </c>
      <c r="G60" s="289">
        <v>283.45000000000005</v>
      </c>
      <c r="H60" s="289">
        <v>278.65000000000003</v>
      </c>
      <c r="I60" s="289">
        <v>271.30000000000007</v>
      </c>
      <c r="J60" s="289">
        <v>295.60000000000002</v>
      </c>
      <c r="K60" s="289">
        <v>302.95000000000005</v>
      </c>
      <c r="L60" s="289">
        <v>307.75</v>
      </c>
      <c r="M60" s="276">
        <v>298.14999999999998</v>
      </c>
      <c r="N60" s="276">
        <v>286</v>
      </c>
      <c r="O60" s="291">
        <v>34062600</v>
      </c>
      <c r="P60" s="292">
        <v>-2.4754346182917612E-2</v>
      </c>
    </row>
    <row r="61" spans="1:16" ht="15">
      <c r="A61" s="254">
        <v>51</v>
      </c>
      <c r="B61" s="342" t="s">
        <v>51</v>
      </c>
      <c r="C61" s="423" t="s">
        <v>93</v>
      </c>
      <c r="D61" s="424">
        <v>44406</v>
      </c>
      <c r="E61" s="288">
        <v>5427.3</v>
      </c>
      <c r="F61" s="288">
        <v>5416.4666666666672</v>
      </c>
      <c r="G61" s="289">
        <v>5386.8333333333339</v>
      </c>
      <c r="H61" s="289">
        <v>5346.3666666666668</v>
      </c>
      <c r="I61" s="289">
        <v>5316.7333333333336</v>
      </c>
      <c r="J61" s="289">
        <v>5456.9333333333343</v>
      </c>
      <c r="K61" s="289">
        <v>5486.5666666666675</v>
      </c>
      <c r="L61" s="289">
        <v>5527.0333333333347</v>
      </c>
      <c r="M61" s="276">
        <v>5446.1</v>
      </c>
      <c r="N61" s="276">
        <v>5376</v>
      </c>
      <c r="O61" s="291">
        <v>2409750</v>
      </c>
      <c r="P61" s="292">
        <v>-1.5537600994406464E-3</v>
      </c>
    </row>
    <row r="62" spans="1:16" ht="15">
      <c r="A62" s="254">
        <v>52</v>
      </c>
      <c r="B62" s="342" t="s">
        <v>43</v>
      </c>
      <c r="C62" s="423" t="s">
        <v>94</v>
      </c>
      <c r="D62" s="424">
        <v>44406</v>
      </c>
      <c r="E62" s="288">
        <v>2709.4</v>
      </c>
      <c r="F62" s="288">
        <v>2723.8166666666671</v>
      </c>
      <c r="G62" s="289">
        <v>2689.983333333334</v>
      </c>
      <c r="H62" s="289">
        <v>2670.5666666666671</v>
      </c>
      <c r="I62" s="289">
        <v>2636.733333333334</v>
      </c>
      <c r="J62" s="289">
        <v>2743.233333333334</v>
      </c>
      <c r="K62" s="289">
        <v>2777.0666666666671</v>
      </c>
      <c r="L62" s="289">
        <v>2796.483333333334</v>
      </c>
      <c r="M62" s="276">
        <v>2757.65</v>
      </c>
      <c r="N62" s="276">
        <v>2704.4</v>
      </c>
      <c r="O62" s="291">
        <v>1834350</v>
      </c>
      <c r="P62" s="292">
        <v>4.1327240214583748E-2</v>
      </c>
    </row>
    <row r="63" spans="1:16" ht="15">
      <c r="A63" s="254">
        <v>53</v>
      </c>
      <c r="B63" s="342" t="s">
        <v>43</v>
      </c>
      <c r="C63" s="423" t="s">
        <v>96</v>
      </c>
      <c r="D63" s="424">
        <v>44406</v>
      </c>
      <c r="E63" s="288">
        <v>1195.8</v>
      </c>
      <c r="F63" s="288">
        <v>1199.6333333333334</v>
      </c>
      <c r="G63" s="289">
        <v>1185.2666666666669</v>
      </c>
      <c r="H63" s="289">
        <v>1174.7333333333333</v>
      </c>
      <c r="I63" s="289">
        <v>1160.3666666666668</v>
      </c>
      <c r="J63" s="289">
        <v>1210.166666666667</v>
      </c>
      <c r="K63" s="289">
        <v>1224.5333333333333</v>
      </c>
      <c r="L63" s="289">
        <v>1235.0666666666671</v>
      </c>
      <c r="M63" s="276">
        <v>1214</v>
      </c>
      <c r="N63" s="276">
        <v>1189.0999999999999</v>
      </c>
      <c r="O63" s="291">
        <v>5286050</v>
      </c>
      <c r="P63" s="292">
        <v>1.3177313936327218E-2</v>
      </c>
    </row>
    <row r="64" spans="1:16" ht="15">
      <c r="A64" s="254">
        <v>54</v>
      </c>
      <c r="B64" s="342" t="s">
        <v>43</v>
      </c>
      <c r="C64" s="423" t="s">
        <v>97</v>
      </c>
      <c r="D64" s="424">
        <v>44406</v>
      </c>
      <c r="E64" s="288">
        <v>183.9</v>
      </c>
      <c r="F64" s="288">
        <v>184.21666666666667</v>
      </c>
      <c r="G64" s="289">
        <v>182.78333333333333</v>
      </c>
      <c r="H64" s="289">
        <v>181.66666666666666</v>
      </c>
      <c r="I64" s="289">
        <v>180.23333333333332</v>
      </c>
      <c r="J64" s="289">
        <v>185.33333333333334</v>
      </c>
      <c r="K64" s="289">
        <v>186.76666666666668</v>
      </c>
      <c r="L64" s="289">
        <v>187.88333333333335</v>
      </c>
      <c r="M64" s="276">
        <v>185.65</v>
      </c>
      <c r="N64" s="276">
        <v>183.1</v>
      </c>
      <c r="O64" s="291">
        <v>14252400</v>
      </c>
      <c r="P64" s="292">
        <v>2.9648894668400521E-2</v>
      </c>
    </row>
    <row r="65" spans="1:16" ht="15">
      <c r="A65" s="254">
        <v>55</v>
      </c>
      <c r="B65" s="342" t="s">
        <v>53</v>
      </c>
      <c r="C65" s="423" t="s">
        <v>98</v>
      </c>
      <c r="D65" s="424">
        <v>44406</v>
      </c>
      <c r="E65" s="288">
        <v>86.3</v>
      </c>
      <c r="F65" s="288">
        <v>86.433333333333337</v>
      </c>
      <c r="G65" s="289">
        <v>85.416666666666671</v>
      </c>
      <c r="H65" s="289">
        <v>84.533333333333331</v>
      </c>
      <c r="I65" s="289">
        <v>83.516666666666666</v>
      </c>
      <c r="J65" s="289">
        <v>87.316666666666677</v>
      </c>
      <c r="K65" s="289">
        <v>88.333333333333329</v>
      </c>
      <c r="L65" s="289">
        <v>89.216666666666683</v>
      </c>
      <c r="M65" s="276">
        <v>87.45</v>
      </c>
      <c r="N65" s="276">
        <v>85.55</v>
      </c>
      <c r="O65" s="291">
        <v>83000000</v>
      </c>
      <c r="P65" s="292">
        <v>-1.5304306560683356E-2</v>
      </c>
    </row>
    <row r="66" spans="1:16" ht="15">
      <c r="A66" s="254">
        <v>56</v>
      </c>
      <c r="B66" s="357" t="s">
        <v>72</v>
      </c>
      <c r="C66" s="423" t="s">
        <v>99</v>
      </c>
      <c r="D66" s="424">
        <v>44406</v>
      </c>
      <c r="E66" s="288">
        <v>152.65</v>
      </c>
      <c r="F66" s="288">
        <v>152.86666666666667</v>
      </c>
      <c r="G66" s="289">
        <v>151.63333333333335</v>
      </c>
      <c r="H66" s="289">
        <v>150.61666666666667</v>
      </c>
      <c r="I66" s="289">
        <v>149.38333333333335</v>
      </c>
      <c r="J66" s="289">
        <v>153.88333333333335</v>
      </c>
      <c r="K66" s="289">
        <v>155.1166666666667</v>
      </c>
      <c r="L66" s="289">
        <v>156.13333333333335</v>
      </c>
      <c r="M66" s="276">
        <v>154.1</v>
      </c>
      <c r="N66" s="276">
        <v>151.85</v>
      </c>
      <c r="O66" s="291">
        <v>29414200</v>
      </c>
      <c r="P66" s="292">
        <v>-7.4104569781803208E-3</v>
      </c>
    </row>
    <row r="67" spans="1:16" ht="15">
      <c r="A67" s="254">
        <v>57</v>
      </c>
      <c r="B67" s="342" t="s">
        <v>51</v>
      </c>
      <c r="C67" s="423" t="s">
        <v>100</v>
      </c>
      <c r="D67" s="424">
        <v>44406</v>
      </c>
      <c r="E67" s="395">
        <v>659.35</v>
      </c>
      <c r="F67" s="395">
        <v>663.91666666666674</v>
      </c>
      <c r="G67" s="396">
        <v>652.63333333333344</v>
      </c>
      <c r="H67" s="396">
        <v>645.91666666666674</v>
      </c>
      <c r="I67" s="396">
        <v>634.63333333333344</v>
      </c>
      <c r="J67" s="396">
        <v>670.63333333333344</v>
      </c>
      <c r="K67" s="396">
        <v>681.91666666666674</v>
      </c>
      <c r="L67" s="396">
        <v>688.63333333333344</v>
      </c>
      <c r="M67" s="397">
        <v>675.2</v>
      </c>
      <c r="N67" s="397">
        <v>657.2</v>
      </c>
      <c r="O67" s="398">
        <v>7593450</v>
      </c>
      <c r="P67" s="399">
        <v>-2.4172835775796947E-3</v>
      </c>
    </row>
    <row r="68" spans="1:16" ht="15">
      <c r="A68" s="254">
        <v>58</v>
      </c>
      <c r="B68" s="342" t="s">
        <v>101</v>
      </c>
      <c r="C68" s="423" t="s">
        <v>102</v>
      </c>
      <c r="D68" s="424">
        <v>44406</v>
      </c>
      <c r="E68" s="288">
        <v>30.85</v>
      </c>
      <c r="F68" s="288">
        <v>31.083333333333332</v>
      </c>
      <c r="G68" s="289">
        <v>30.366666666666664</v>
      </c>
      <c r="H68" s="289">
        <v>29.883333333333333</v>
      </c>
      <c r="I68" s="289">
        <v>29.166666666666664</v>
      </c>
      <c r="J68" s="289">
        <v>31.566666666666663</v>
      </c>
      <c r="K68" s="289">
        <v>32.283333333333331</v>
      </c>
      <c r="L68" s="289">
        <v>32.766666666666666</v>
      </c>
      <c r="M68" s="276">
        <v>31.8</v>
      </c>
      <c r="N68" s="276">
        <v>30.6</v>
      </c>
      <c r="O68" s="291">
        <v>108315000</v>
      </c>
      <c r="P68" s="292">
        <v>3.5438815926620805E-3</v>
      </c>
    </row>
    <row r="69" spans="1:16" ht="15">
      <c r="A69" s="254">
        <v>59</v>
      </c>
      <c r="B69" s="342" t="s">
        <v>49</v>
      </c>
      <c r="C69" s="423" t="s">
        <v>103</v>
      </c>
      <c r="D69" s="424">
        <v>44406</v>
      </c>
      <c r="E69" s="288">
        <v>881.6</v>
      </c>
      <c r="F69" s="288">
        <v>890.51666666666677</v>
      </c>
      <c r="G69" s="289">
        <v>869.08333333333348</v>
      </c>
      <c r="H69" s="289">
        <v>856.56666666666672</v>
      </c>
      <c r="I69" s="289">
        <v>835.13333333333344</v>
      </c>
      <c r="J69" s="289">
        <v>903.03333333333353</v>
      </c>
      <c r="K69" s="289">
        <v>924.4666666666667</v>
      </c>
      <c r="L69" s="289">
        <v>936.98333333333358</v>
      </c>
      <c r="M69" s="276">
        <v>911.95</v>
      </c>
      <c r="N69" s="276">
        <v>878</v>
      </c>
      <c r="O69" s="291">
        <v>4537000</v>
      </c>
      <c r="P69" s="292">
        <v>0.12776534924185931</v>
      </c>
    </row>
    <row r="70" spans="1:16" ht="15">
      <c r="A70" s="254">
        <v>60</v>
      </c>
      <c r="B70" s="342" t="s">
        <v>91</v>
      </c>
      <c r="C70" s="423" t="s">
        <v>244</v>
      </c>
      <c r="D70" s="424">
        <v>44406</v>
      </c>
      <c r="E70" s="288">
        <v>1410.55</v>
      </c>
      <c r="F70" s="288">
        <v>1410.3333333333333</v>
      </c>
      <c r="G70" s="289">
        <v>1400.7666666666664</v>
      </c>
      <c r="H70" s="289">
        <v>1390.9833333333331</v>
      </c>
      <c r="I70" s="289">
        <v>1381.4166666666663</v>
      </c>
      <c r="J70" s="289">
        <v>1420.1166666666666</v>
      </c>
      <c r="K70" s="289">
        <v>1429.6833333333336</v>
      </c>
      <c r="L70" s="289">
        <v>1439.4666666666667</v>
      </c>
      <c r="M70" s="276">
        <v>1419.9</v>
      </c>
      <c r="N70" s="276">
        <v>1400.55</v>
      </c>
      <c r="O70" s="291">
        <v>1835600</v>
      </c>
      <c r="P70" s="292">
        <v>-3.8800705467372134E-3</v>
      </c>
    </row>
    <row r="71" spans="1:16" ht="15">
      <c r="A71" s="254">
        <v>61</v>
      </c>
      <c r="B71" s="357" t="s">
        <v>51</v>
      </c>
      <c r="C71" s="423" t="s">
        <v>367</v>
      </c>
      <c r="D71" s="424">
        <v>44406</v>
      </c>
      <c r="E71" s="288">
        <v>326.10000000000002</v>
      </c>
      <c r="F71" s="288">
        <v>324.00000000000006</v>
      </c>
      <c r="G71" s="289">
        <v>319.7000000000001</v>
      </c>
      <c r="H71" s="289">
        <v>313.30000000000007</v>
      </c>
      <c r="I71" s="289">
        <v>309.00000000000011</v>
      </c>
      <c r="J71" s="289">
        <v>330.40000000000009</v>
      </c>
      <c r="K71" s="289">
        <v>334.70000000000005</v>
      </c>
      <c r="L71" s="289">
        <v>341.10000000000008</v>
      </c>
      <c r="M71" s="276">
        <v>328.3</v>
      </c>
      <c r="N71" s="276">
        <v>317.60000000000002</v>
      </c>
      <c r="O71" s="291">
        <v>11604850</v>
      </c>
      <c r="P71" s="292">
        <v>1.394907908992416E-2</v>
      </c>
    </row>
    <row r="72" spans="1:16" ht="15">
      <c r="A72" s="254">
        <v>62</v>
      </c>
      <c r="B72" s="342" t="s">
        <v>37</v>
      </c>
      <c r="C72" s="423" t="s">
        <v>104</v>
      </c>
      <c r="D72" s="424">
        <v>44406</v>
      </c>
      <c r="E72" s="288">
        <v>1511.05</v>
      </c>
      <c r="F72" s="288">
        <v>1514.6166666666668</v>
      </c>
      <c r="G72" s="289">
        <v>1500.6833333333336</v>
      </c>
      <c r="H72" s="289">
        <v>1490.3166666666668</v>
      </c>
      <c r="I72" s="289">
        <v>1476.3833333333337</v>
      </c>
      <c r="J72" s="289">
        <v>1524.9833333333336</v>
      </c>
      <c r="K72" s="289">
        <v>1538.916666666667</v>
      </c>
      <c r="L72" s="289">
        <v>1549.2833333333335</v>
      </c>
      <c r="M72" s="276">
        <v>1528.55</v>
      </c>
      <c r="N72" s="276">
        <v>1504.25</v>
      </c>
      <c r="O72" s="291">
        <v>11351075</v>
      </c>
      <c r="P72" s="292">
        <v>3.9490820484812837E-3</v>
      </c>
    </row>
    <row r="73" spans="1:16" ht="15">
      <c r="A73" s="254">
        <v>63</v>
      </c>
      <c r="B73" s="342" t="s">
        <v>72</v>
      </c>
      <c r="C73" s="423" t="s">
        <v>372</v>
      </c>
      <c r="D73" s="424">
        <v>44406</v>
      </c>
      <c r="E73" s="288">
        <v>666.25</v>
      </c>
      <c r="F73" s="288">
        <v>670.9666666666667</v>
      </c>
      <c r="G73" s="289">
        <v>658.03333333333342</v>
      </c>
      <c r="H73" s="289">
        <v>649.81666666666672</v>
      </c>
      <c r="I73" s="289">
        <v>636.88333333333344</v>
      </c>
      <c r="J73" s="289">
        <v>679.18333333333339</v>
      </c>
      <c r="K73" s="289">
        <v>692.11666666666679</v>
      </c>
      <c r="L73" s="289">
        <v>700.33333333333337</v>
      </c>
      <c r="M73" s="276">
        <v>683.9</v>
      </c>
      <c r="N73" s="276">
        <v>662.75</v>
      </c>
      <c r="O73" s="291">
        <v>2376250</v>
      </c>
      <c r="P73" s="292">
        <v>5.9052924791086349E-2</v>
      </c>
    </row>
    <row r="74" spans="1:16" ht="15">
      <c r="A74" s="254">
        <v>64</v>
      </c>
      <c r="B74" s="342" t="s">
        <v>63</v>
      </c>
      <c r="C74" s="423" t="s">
        <v>105</v>
      </c>
      <c r="D74" s="424">
        <v>44406</v>
      </c>
      <c r="E74" s="288">
        <v>984.95</v>
      </c>
      <c r="F74" s="288">
        <v>989.31666666666672</v>
      </c>
      <c r="G74" s="289">
        <v>978.78333333333342</v>
      </c>
      <c r="H74" s="289">
        <v>972.61666666666667</v>
      </c>
      <c r="I74" s="289">
        <v>962.08333333333337</v>
      </c>
      <c r="J74" s="289">
        <v>995.48333333333346</v>
      </c>
      <c r="K74" s="289">
        <v>1006.0166666666668</v>
      </c>
      <c r="L74" s="289">
        <v>1012.1833333333335</v>
      </c>
      <c r="M74" s="276">
        <v>999.85</v>
      </c>
      <c r="N74" s="276">
        <v>983.15</v>
      </c>
      <c r="O74" s="291">
        <v>6504500</v>
      </c>
      <c r="P74" s="292">
        <v>2.1675960103667635E-2</v>
      </c>
    </row>
    <row r="75" spans="1:16" ht="15">
      <c r="A75" s="254">
        <v>65</v>
      </c>
      <c r="B75" s="342" t="s">
        <v>106</v>
      </c>
      <c r="C75" s="423" t="s">
        <v>107</v>
      </c>
      <c r="D75" s="424">
        <v>44406</v>
      </c>
      <c r="E75" s="288">
        <v>986.3</v>
      </c>
      <c r="F75" s="288">
        <v>987.69999999999993</v>
      </c>
      <c r="G75" s="289">
        <v>980.99999999999989</v>
      </c>
      <c r="H75" s="289">
        <v>975.69999999999993</v>
      </c>
      <c r="I75" s="289">
        <v>968.99999999999989</v>
      </c>
      <c r="J75" s="289">
        <v>992.99999999999989</v>
      </c>
      <c r="K75" s="289">
        <v>999.69999999999993</v>
      </c>
      <c r="L75" s="289">
        <v>1004.9999999999999</v>
      </c>
      <c r="M75" s="276">
        <v>994.4</v>
      </c>
      <c r="N75" s="276">
        <v>982.4</v>
      </c>
      <c r="O75" s="291">
        <v>18636100</v>
      </c>
      <c r="P75" s="292">
        <v>5.5521982172533615E-3</v>
      </c>
    </row>
    <row r="76" spans="1:16" ht="15">
      <c r="A76" s="254">
        <v>66</v>
      </c>
      <c r="B76" s="342" t="s">
        <v>56</v>
      </c>
      <c r="C76" t="s">
        <v>108</v>
      </c>
      <c r="D76" s="424">
        <v>44406</v>
      </c>
      <c r="E76" s="395">
        <v>2512.15</v>
      </c>
      <c r="F76" s="395">
        <v>2505.0333333333333</v>
      </c>
      <c r="G76" s="396">
        <v>2494.0666666666666</v>
      </c>
      <c r="H76" s="396">
        <v>2475.9833333333331</v>
      </c>
      <c r="I76" s="396">
        <v>2465.0166666666664</v>
      </c>
      <c r="J76" s="396">
        <v>2523.1166666666668</v>
      </c>
      <c r="K76" s="396">
        <v>2534.083333333333</v>
      </c>
      <c r="L76" s="396">
        <v>2552.166666666667</v>
      </c>
      <c r="M76" s="397">
        <v>2516</v>
      </c>
      <c r="N76" s="397">
        <v>2486.9499999999998</v>
      </c>
      <c r="O76" s="398">
        <v>16136100</v>
      </c>
      <c r="P76" s="399">
        <v>-2.4111133779698424E-3</v>
      </c>
    </row>
    <row r="77" spans="1:16" ht="15">
      <c r="A77" s="254">
        <v>67</v>
      </c>
      <c r="B77" s="342" t="s">
        <v>56</v>
      </c>
      <c r="C77" s="423" t="s">
        <v>248</v>
      </c>
      <c r="D77" s="424">
        <v>44406</v>
      </c>
      <c r="E77" s="288">
        <v>2954.9</v>
      </c>
      <c r="F77" s="288">
        <v>2959.7166666666667</v>
      </c>
      <c r="G77" s="289">
        <v>2934.9333333333334</v>
      </c>
      <c r="H77" s="289">
        <v>2914.9666666666667</v>
      </c>
      <c r="I77" s="289">
        <v>2890.1833333333334</v>
      </c>
      <c r="J77" s="289">
        <v>2979.6833333333334</v>
      </c>
      <c r="K77" s="289">
        <v>3004.4666666666672</v>
      </c>
      <c r="L77" s="289">
        <v>3024.4333333333334</v>
      </c>
      <c r="M77" s="276">
        <v>2984.5</v>
      </c>
      <c r="N77" s="276">
        <v>2939.75</v>
      </c>
      <c r="O77" s="291">
        <v>503600</v>
      </c>
      <c r="P77" s="292">
        <v>-1.9470404984423675E-2</v>
      </c>
    </row>
    <row r="78" spans="1:16" ht="15">
      <c r="A78" s="254">
        <v>68</v>
      </c>
      <c r="B78" s="342" t="s">
        <v>53</v>
      </c>
      <c r="C78" s="423" t="s">
        <v>109</v>
      </c>
      <c r="D78" s="424">
        <v>44406</v>
      </c>
      <c r="E78" s="288">
        <v>1506.35</v>
      </c>
      <c r="F78" s="288">
        <v>1504.9333333333334</v>
      </c>
      <c r="G78" s="289">
        <v>1499.9166666666667</v>
      </c>
      <c r="H78" s="289">
        <v>1493.4833333333333</v>
      </c>
      <c r="I78" s="289">
        <v>1488.4666666666667</v>
      </c>
      <c r="J78" s="289">
        <v>1511.3666666666668</v>
      </c>
      <c r="K78" s="289">
        <v>1516.3833333333332</v>
      </c>
      <c r="L78" s="289">
        <v>1522.8166666666668</v>
      </c>
      <c r="M78" s="276">
        <v>1509.95</v>
      </c>
      <c r="N78" s="276">
        <v>1498.5</v>
      </c>
      <c r="O78" s="291">
        <v>25546950</v>
      </c>
      <c r="P78" s="292">
        <v>7.6142131979695434E-3</v>
      </c>
    </row>
    <row r="79" spans="1:16" ht="15">
      <c r="A79" s="254">
        <v>69</v>
      </c>
      <c r="B79" s="342" t="s">
        <v>56</v>
      </c>
      <c r="C79" s="423" t="s">
        <v>249</v>
      </c>
      <c r="D79" s="424">
        <v>44406</v>
      </c>
      <c r="E79" s="288">
        <v>688.65</v>
      </c>
      <c r="F79" s="288">
        <v>689.61666666666667</v>
      </c>
      <c r="G79" s="289">
        <v>675.2833333333333</v>
      </c>
      <c r="H79" s="289">
        <v>661.91666666666663</v>
      </c>
      <c r="I79" s="289">
        <v>647.58333333333326</v>
      </c>
      <c r="J79" s="289">
        <v>702.98333333333335</v>
      </c>
      <c r="K79" s="289">
        <v>717.31666666666661</v>
      </c>
      <c r="L79" s="289">
        <v>730.68333333333339</v>
      </c>
      <c r="M79" s="276">
        <v>703.95</v>
      </c>
      <c r="N79" s="276">
        <v>676.25</v>
      </c>
      <c r="O79" s="291">
        <v>20499600</v>
      </c>
      <c r="P79" s="292">
        <v>0.48458535808173347</v>
      </c>
    </row>
    <row r="80" spans="1:16" ht="15">
      <c r="A80" s="254">
        <v>70</v>
      </c>
      <c r="B80" s="357" t="s">
        <v>43</v>
      </c>
      <c r="C80" s="423" t="s">
        <v>110</v>
      </c>
      <c r="D80" s="424">
        <v>44406</v>
      </c>
      <c r="E80" s="288">
        <v>2901.95</v>
      </c>
      <c r="F80" s="288">
        <v>2909.4333333333329</v>
      </c>
      <c r="G80" s="289">
        <v>2884.0666666666657</v>
      </c>
      <c r="H80" s="289">
        <v>2866.1833333333329</v>
      </c>
      <c r="I80" s="289">
        <v>2840.8166666666657</v>
      </c>
      <c r="J80" s="289">
        <v>2927.3166666666657</v>
      </c>
      <c r="K80" s="289">
        <v>2952.6833333333334</v>
      </c>
      <c r="L80" s="289">
        <v>2970.5666666666657</v>
      </c>
      <c r="M80" s="276">
        <v>2934.8</v>
      </c>
      <c r="N80" s="276">
        <v>2891.55</v>
      </c>
      <c r="O80" s="291">
        <v>4069800</v>
      </c>
      <c r="P80" s="292">
        <v>1.8697904933543591E-2</v>
      </c>
    </row>
    <row r="81" spans="1:16" ht="15">
      <c r="A81" s="254">
        <v>71</v>
      </c>
      <c r="B81" s="342" t="s">
        <v>111</v>
      </c>
      <c r="C81" s="423" t="s">
        <v>112</v>
      </c>
      <c r="D81" s="424">
        <v>44406</v>
      </c>
      <c r="E81" s="288">
        <v>375.55</v>
      </c>
      <c r="F81" s="288">
        <v>378.2833333333333</v>
      </c>
      <c r="G81" s="289">
        <v>371.16666666666663</v>
      </c>
      <c r="H81" s="289">
        <v>366.7833333333333</v>
      </c>
      <c r="I81" s="289">
        <v>359.66666666666663</v>
      </c>
      <c r="J81" s="289">
        <v>382.66666666666663</v>
      </c>
      <c r="K81" s="289">
        <v>389.7833333333333</v>
      </c>
      <c r="L81" s="289">
        <v>394.16666666666663</v>
      </c>
      <c r="M81" s="276">
        <v>385.4</v>
      </c>
      <c r="N81" s="276">
        <v>373.9</v>
      </c>
      <c r="O81" s="291">
        <v>28635850</v>
      </c>
      <c r="P81" s="292">
        <v>1.827217125382263E-2</v>
      </c>
    </row>
    <row r="82" spans="1:16" ht="15">
      <c r="A82" s="254">
        <v>72</v>
      </c>
      <c r="B82" s="342" t="s">
        <v>72</v>
      </c>
      <c r="C82" s="423" t="s">
        <v>113</v>
      </c>
      <c r="D82" s="424">
        <v>44406</v>
      </c>
      <c r="E82" s="288">
        <v>293.85000000000002</v>
      </c>
      <c r="F82" s="288">
        <v>295.8</v>
      </c>
      <c r="G82" s="289">
        <v>290.8</v>
      </c>
      <c r="H82" s="289">
        <v>287.75</v>
      </c>
      <c r="I82" s="289">
        <v>282.75</v>
      </c>
      <c r="J82" s="289">
        <v>298.85000000000002</v>
      </c>
      <c r="K82" s="289">
        <v>303.85000000000002</v>
      </c>
      <c r="L82" s="289">
        <v>306.90000000000003</v>
      </c>
      <c r="M82" s="276">
        <v>300.8</v>
      </c>
      <c r="N82" s="276">
        <v>292.75</v>
      </c>
      <c r="O82" s="291">
        <v>20722500</v>
      </c>
      <c r="P82" s="292">
        <v>-1.4129736673089274E-2</v>
      </c>
    </row>
    <row r="83" spans="1:16" ht="15">
      <c r="A83" s="254">
        <v>73</v>
      </c>
      <c r="B83" s="342" t="s">
        <v>49</v>
      </c>
      <c r="C83" s="423" t="s">
        <v>114</v>
      </c>
      <c r="D83" s="424">
        <v>44406</v>
      </c>
      <c r="E83" s="288">
        <v>2500.1999999999998</v>
      </c>
      <c r="F83" s="288">
        <v>2486.0833333333335</v>
      </c>
      <c r="G83" s="289">
        <v>2466.416666666667</v>
      </c>
      <c r="H83" s="289">
        <v>2432.6333333333337</v>
      </c>
      <c r="I83" s="289">
        <v>2412.9666666666672</v>
      </c>
      <c r="J83" s="289">
        <v>2519.8666666666668</v>
      </c>
      <c r="K83" s="289">
        <v>2539.5333333333338</v>
      </c>
      <c r="L83" s="289">
        <v>2573.3166666666666</v>
      </c>
      <c r="M83" s="276">
        <v>2505.75</v>
      </c>
      <c r="N83" s="276">
        <v>2452.3000000000002</v>
      </c>
      <c r="O83" s="291">
        <v>6374100</v>
      </c>
      <c r="P83" s="292">
        <v>7.1100156420344125E-3</v>
      </c>
    </row>
    <row r="84" spans="1:16" ht="15">
      <c r="A84" s="254">
        <v>74</v>
      </c>
      <c r="B84" s="342" t="s">
        <v>56</v>
      </c>
      <c r="C84" s="423" t="s">
        <v>115</v>
      </c>
      <c r="D84" s="424">
        <v>44406</v>
      </c>
      <c r="E84" s="288">
        <v>265.3</v>
      </c>
      <c r="F84" s="288">
        <v>266.88333333333338</v>
      </c>
      <c r="G84" s="289">
        <v>261.41666666666674</v>
      </c>
      <c r="H84" s="289">
        <v>257.53333333333336</v>
      </c>
      <c r="I84" s="289">
        <v>252.06666666666672</v>
      </c>
      <c r="J84" s="289">
        <v>270.76666666666677</v>
      </c>
      <c r="K84" s="289">
        <v>276.23333333333335</v>
      </c>
      <c r="L84" s="289">
        <v>280.11666666666679</v>
      </c>
      <c r="M84" s="276">
        <v>272.35000000000002</v>
      </c>
      <c r="N84" s="276">
        <v>263</v>
      </c>
      <c r="O84" s="291">
        <v>31260400</v>
      </c>
      <c r="P84" s="292">
        <v>-8.0661026952587051E-3</v>
      </c>
    </row>
    <row r="85" spans="1:16" ht="15">
      <c r="A85" s="254">
        <v>75</v>
      </c>
      <c r="B85" s="342" t="s">
        <v>53</v>
      </c>
      <c r="C85" s="423" t="s">
        <v>116</v>
      </c>
      <c r="D85" s="424">
        <v>44406</v>
      </c>
      <c r="E85" s="288">
        <v>641.4</v>
      </c>
      <c r="F85" s="288">
        <v>643.31666666666672</v>
      </c>
      <c r="G85" s="289">
        <v>637.13333333333344</v>
      </c>
      <c r="H85" s="289">
        <v>632.86666666666667</v>
      </c>
      <c r="I85" s="289">
        <v>626.68333333333339</v>
      </c>
      <c r="J85" s="289">
        <v>647.58333333333348</v>
      </c>
      <c r="K85" s="289">
        <v>653.76666666666665</v>
      </c>
      <c r="L85" s="289">
        <v>658.03333333333353</v>
      </c>
      <c r="M85" s="276">
        <v>649.5</v>
      </c>
      <c r="N85" s="276">
        <v>639.04999999999995</v>
      </c>
      <c r="O85" s="291">
        <v>70214375</v>
      </c>
      <c r="P85" s="292">
        <v>1.1548670813359217E-2</v>
      </c>
    </row>
    <row r="86" spans="1:16" ht="15">
      <c r="A86" s="254">
        <v>76</v>
      </c>
      <c r="B86" s="342" t="s">
        <v>56</v>
      </c>
      <c r="C86" s="423" t="s">
        <v>252</v>
      </c>
      <c r="D86" s="424">
        <v>44406</v>
      </c>
      <c r="E86" s="288">
        <v>1581.75</v>
      </c>
      <c r="F86" s="288">
        <v>1589.8833333333332</v>
      </c>
      <c r="G86" s="289">
        <v>1567.7666666666664</v>
      </c>
      <c r="H86" s="289">
        <v>1553.7833333333333</v>
      </c>
      <c r="I86" s="289">
        <v>1531.6666666666665</v>
      </c>
      <c r="J86" s="289">
        <v>1603.8666666666663</v>
      </c>
      <c r="K86" s="289">
        <v>1625.9833333333331</v>
      </c>
      <c r="L86" s="289">
        <v>1639.9666666666662</v>
      </c>
      <c r="M86" s="276">
        <v>1612</v>
      </c>
      <c r="N86" s="276">
        <v>1575.9</v>
      </c>
      <c r="O86" s="291">
        <v>1035725</v>
      </c>
      <c r="P86" s="292">
        <v>-5.9799382716049385E-2</v>
      </c>
    </row>
    <row r="87" spans="1:16" ht="15">
      <c r="A87" s="254">
        <v>77</v>
      </c>
      <c r="B87" s="342" t="s">
        <v>56</v>
      </c>
      <c r="C87" s="423" t="s">
        <v>117</v>
      </c>
      <c r="D87" s="424">
        <v>44406</v>
      </c>
      <c r="E87" s="288">
        <v>615.20000000000005</v>
      </c>
      <c r="F87" s="288">
        <v>615.4</v>
      </c>
      <c r="G87" s="289">
        <v>611.5</v>
      </c>
      <c r="H87" s="289">
        <v>607.80000000000007</v>
      </c>
      <c r="I87" s="289">
        <v>603.90000000000009</v>
      </c>
      <c r="J87" s="289">
        <v>619.09999999999991</v>
      </c>
      <c r="K87" s="289">
        <v>622.99999999999977</v>
      </c>
      <c r="L87" s="289">
        <v>626.69999999999982</v>
      </c>
      <c r="M87" s="276">
        <v>619.29999999999995</v>
      </c>
      <c r="N87" s="276">
        <v>611.70000000000005</v>
      </c>
      <c r="O87" s="291">
        <v>5952000</v>
      </c>
      <c r="P87" s="292">
        <v>5.5038553576176548E-2</v>
      </c>
    </row>
    <row r="88" spans="1:16" ht="15">
      <c r="A88" s="254">
        <v>78</v>
      </c>
      <c r="B88" s="342" t="s">
        <v>67</v>
      </c>
      <c r="C88" s="423" t="s">
        <v>118</v>
      </c>
      <c r="D88" s="424">
        <v>44406</v>
      </c>
      <c r="E88" s="288">
        <v>10.199999999999999</v>
      </c>
      <c r="F88" s="288">
        <v>10.35</v>
      </c>
      <c r="G88" s="289">
        <v>9.9499999999999993</v>
      </c>
      <c r="H88" s="289">
        <v>9.6999999999999993</v>
      </c>
      <c r="I88" s="289">
        <v>9.2999999999999989</v>
      </c>
      <c r="J88" s="289">
        <v>10.6</v>
      </c>
      <c r="K88" s="289">
        <v>11.000000000000002</v>
      </c>
      <c r="L88" s="289">
        <v>11.25</v>
      </c>
      <c r="M88" s="276">
        <v>10.75</v>
      </c>
      <c r="N88" s="276">
        <v>10.1</v>
      </c>
      <c r="O88" s="291">
        <v>641830000</v>
      </c>
      <c r="P88" s="292">
        <v>-7.6285963382737574E-4</v>
      </c>
    </row>
    <row r="89" spans="1:16" ht="15">
      <c r="A89" s="254">
        <v>79</v>
      </c>
      <c r="B89" s="342" t="s">
        <v>53</v>
      </c>
      <c r="C89" s="423" t="s">
        <v>119</v>
      </c>
      <c r="D89" s="424">
        <v>44406</v>
      </c>
      <c r="E89" s="288">
        <v>56.2</v>
      </c>
      <c r="F89" s="288">
        <v>56.6</v>
      </c>
      <c r="G89" s="289">
        <v>55.650000000000006</v>
      </c>
      <c r="H89" s="289">
        <v>55.1</v>
      </c>
      <c r="I89" s="289">
        <v>54.150000000000006</v>
      </c>
      <c r="J89" s="289">
        <v>57.150000000000006</v>
      </c>
      <c r="K89" s="289">
        <v>58.100000000000009</v>
      </c>
      <c r="L89" s="289">
        <v>58.650000000000006</v>
      </c>
      <c r="M89" s="276">
        <v>57.55</v>
      </c>
      <c r="N89" s="276">
        <v>56.05</v>
      </c>
      <c r="O89" s="291">
        <v>143450000</v>
      </c>
      <c r="P89" s="292">
        <v>5.0361713967723987E-2</v>
      </c>
    </row>
    <row r="90" spans="1:16" ht="15">
      <c r="A90" s="254">
        <v>80</v>
      </c>
      <c r="B90" s="342" t="s">
        <v>72</v>
      </c>
      <c r="C90" s="423" t="s">
        <v>120</v>
      </c>
      <c r="D90" s="424">
        <v>44406</v>
      </c>
      <c r="E90" s="288">
        <v>553.4</v>
      </c>
      <c r="F90" s="288">
        <v>550.06666666666661</v>
      </c>
      <c r="G90" s="289">
        <v>538.18333333333317</v>
      </c>
      <c r="H90" s="289">
        <v>522.96666666666658</v>
      </c>
      <c r="I90" s="289">
        <v>511.08333333333314</v>
      </c>
      <c r="J90" s="289">
        <v>565.28333333333319</v>
      </c>
      <c r="K90" s="289">
        <v>577.16666666666663</v>
      </c>
      <c r="L90" s="289">
        <v>592.38333333333321</v>
      </c>
      <c r="M90" s="276">
        <v>561.95000000000005</v>
      </c>
      <c r="N90" s="276">
        <v>534.85</v>
      </c>
      <c r="O90" s="291">
        <v>10245125</v>
      </c>
      <c r="P90" s="292">
        <v>6.4732780794512723E-2</v>
      </c>
    </row>
    <row r="91" spans="1:16" ht="15">
      <c r="A91" s="254">
        <v>81</v>
      </c>
      <c r="B91" s="357" t="s">
        <v>101</v>
      </c>
      <c r="C91" s="423" t="s">
        <v>255</v>
      </c>
      <c r="D91" s="424">
        <v>44406</v>
      </c>
      <c r="E91" s="288">
        <v>143.4</v>
      </c>
      <c r="F91" s="288">
        <v>144.70000000000002</v>
      </c>
      <c r="G91" s="289">
        <v>141.50000000000003</v>
      </c>
      <c r="H91" s="289">
        <v>139.60000000000002</v>
      </c>
      <c r="I91" s="289">
        <v>136.40000000000003</v>
      </c>
      <c r="J91" s="289">
        <v>146.60000000000002</v>
      </c>
      <c r="K91" s="289">
        <v>149.80000000000001</v>
      </c>
      <c r="L91" s="289">
        <v>151.70000000000002</v>
      </c>
      <c r="M91" s="276">
        <v>147.9</v>
      </c>
      <c r="N91" s="276">
        <v>142.80000000000001</v>
      </c>
      <c r="O91" s="291">
        <v>3915600</v>
      </c>
      <c r="P91" s="292">
        <v>0.12682379349046016</v>
      </c>
    </row>
    <row r="92" spans="1:16" ht="15">
      <c r="A92" s="254">
        <v>82</v>
      </c>
      <c r="B92" s="342" t="s">
        <v>39</v>
      </c>
      <c r="C92" s="423" t="s">
        <v>121</v>
      </c>
      <c r="D92" s="424">
        <v>44406</v>
      </c>
      <c r="E92" s="395">
        <v>1733.2</v>
      </c>
      <c r="F92" s="395">
        <v>1739.4333333333334</v>
      </c>
      <c r="G92" s="396">
        <v>1721.9166666666667</v>
      </c>
      <c r="H92" s="396">
        <v>1710.6333333333334</v>
      </c>
      <c r="I92" s="396">
        <v>1693.1166666666668</v>
      </c>
      <c r="J92" s="396">
        <v>1750.7166666666667</v>
      </c>
      <c r="K92" s="396">
        <v>1768.2333333333331</v>
      </c>
      <c r="L92" s="396">
        <v>1779.5166666666667</v>
      </c>
      <c r="M92" s="397">
        <v>1756.95</v>
      </c>
      <c r="N92" s="397">
        <v>1728.15</v>
      </c>
      <c r="O92" s="398">
        <v>2582000</v>
      </c>
      <c r="P92" s="399">
        <v>-3.1507876969242309E-2</v>
      </c>
    </row>
    <row r="93" spans="1:16" ht="15">
      <c r="A93" s="254">
        <v>83</v>
      </c>
      <c r="B93" s="342" t="s">
        <v>53</v>
      </c>
      <c r="C93" s="423" t="s">
        <v>122</v>
      </c>
      <c r="D93" s="424">
        <v>44406</v>
      </c>
      <c r="E93" s="288">
        <v>1017.15</v>
      </c>
      <c r="F93" s="288">
        <v>1012.35</v>
      </c>
      <c r="G93" s="289">
        <v>1003.8000000000001</v>
      </c>
      <c r="H93" s="289">
        <v>990.45</v>
      </c>
      <c r="I93" s="289">
        <v>981.90000000000009</v>
      </c>
      <c r="J93" s="289">
        <v>1025.7</v>
      </c>
      <c r="K93" s="289">
        <v>1034.25</v>
      </c>
      <c r="L93" s="289">
        <v>1047.5999999999999</v>
      </c>
      <c r="M93" s="276">
        <v>1020.9</v>
      </c>
      <c r="N93" s="276">
        <v>999</v>
      </c>
      <c r="O93" s="291">
        <v>16883100</v>
      </c>
      <c r="P93" s="292">
        <v>-4.2224037577861737E-2</v>
      </c>
    </row>
    <row r="94" spans="1:16" ht="15">
      <c r="A94" s="254">
        <v>84</v>
      </c>
      <c r="B94" s="342" t="s">
        <v>67</v>
      </c>
      <c r="C94" s="423" t="s">
        <v>822</v>
      </c>
      <c r="D94" s="424">
        <v>44406</v>
      </c>
      <c r="E94" s="288">
        <v>242.35</v>
      </c>
      <c r="F94" s="288">
        <v>243.33333333333334</v>
      </c>
      <c r="G94" s="289">
        <v>240.06666666666669</v>
      </c>
      <c r="H94" s="289">
        <v>237.78333333333336</v>
      </c>
      <c r="I94" s="289">
        <v>234.51666666666671</v>
      </c>
      <c r="J94" s="289">
        <v>245.61666666666667</v>
      </c>
      <c r="K94" s="289">
        <v>248.88333333333333</v>
      </c>
      <c r="L94" s="289">
        <v>251.16666666666666</v>
      </c>
      <c r="M94" s="276">
        <v>246.6</v>
      </c>
      <c r="N94" s="276">
        <v>241.05</v>
      </c>
      <c r="O94" s="291">
        <v>13745200</v>
      </c>
      <c r="P94" s="292">
        <v>-1.8200000000000001E-2</v>
      </c>
    </row>
    <row r="95" spans="1:16" ht="15">
      <c r="A95" s="254">
        <v>85</v>
      </c>
      <c r="B95" s="342" t="s">
        <v>106</v>
      </c>
      <c r="C95" s="423" t="s">
        <v>124</v>
      </c>
      <c r="D95" s="424">
        <v>44406</v>
      </c>
      <c r="E95" s="288">
        <v>1568.6</v>
      </c>
      <c r="F95" s="288">
        <v>1570.3666666666668</v>
      </c>
      <c r="G95" s="289">
        <v>1562.8833333333337</v>
      </c>
      <c r="H95" s="289">
        <v>1557.166666666667</v>
      </c>
      <c r="I95" s="289">
        <v>1549.6833333333338</v>
      </c>
      <c r="J95" s="289">
        <v>1576.0833333333335</v>
      </c>
      <c r="K95" s="289">
        <v>1583.5666666666666</v>
      </c>
      <c r="L95" s="289">
        <v>1589.2833333333333</v>
      </c>
      <c r="M95" s="276">
        <v>1577.85</v>
      </c>
      <c r="N95" s="276">
        <v>1564.65</v>
      </c>
      <c r="O95" s="291">
        <v>31137600</v>
      </c>
      <c r="P95" s="292">
        <v>4.6655696447584936E-3</v>
      </c>
    </row>
    <row r="96" spans="1:16" ht="15">
      <c r="A96" s="254">
        <v>86</v>
      </c>
      <c r="B96" s="342" t="s">
        <v>72</v>
      </c>
      <c r="C96" s="423" t="s">
        <v>125</v>
      </c>
      <c r="D96" s="424">
        <v>44406</v>
      </c>
      <c r="E96" s="288">
        <v>108.7</v>
      </c>
      <c r="F96" s="288">
        <v>109.71666666666665</v>
      </c>
      <c r="G96" s="289">
        <v>107.43333333333331</v>
      </c>
      <c r="H96" s="289">
        <v>106.16666666666666</v>
      </c>
      <c r="I96" s="289">
        <v>103.88333333333331</v>
      </c>
      <c r="J96" s="289">
        <v>110.98333333333331</v>
      </c>
      <c r="K96" s="289">
        <v>113.26666666666664</v>
      </c>
      <c r="L96" s="289">
        <v>114.5333333333333</v>
      </c>
      <c r="M96" s="276">
        <v>112</v>
      </c>
      <c r="N96" s="276">
        <v>108.45</v>
      </c>
      <c r="O96" s="291">
        <v>50927500</v>
      </c>
      <c r="P96" s="292">
        <v>2.5389346944117264E-2</v>
      </c>
    </row>
    <row r="97" spans="1:16" ht="15">
      <c r="A97" s="254">
        <v>87</v>
      </c>
      <c r="B97" s="357" t="s">
        <v>39</v>
      </c>
      <c r="C97" s="423" t="s">
        <v>772</v>
      </c>
      <c r="D97" s="424">
        <v>44406</v>
      </c>
      <c r="E97" s="288">
        <v>2086.0500000000002</v>
      </c>
      <c r="F97" s="288">
        <v>2098.0166666666669</v>
      </c>
      <c r="G97" s="289">
        <v>2061.1333333333337</v>
      </c>
      <c r="H97" s="289">
        <v>2036.2166666666667</v>
      </c>
      <c r="I97" s="289">
        <v>1999.3333333333335</v>
      </c>
      <c r="J97" s="289">
        <v>2122.9333333333338</v>
      </c>
      <c r="K97" s="289">
        <v>2159.8166666666671</v>
      </c>
      <c r="L97" s="289">
        <v>2184.733333333334</v>
      </c>
      <c r="M97" s="276">
        <v>2134.9</v>
      </c>
      <c r="N97" s="276">
        <v>2073.1</v>
      </c>
      <c r="O97" s="291">
        <v>1798225</v>
      </c>
      <c r="P97" s="292">
        <v>3.8086303939962478E-2</v>
      </c>
    </row>
    <row r="98" spans="1:16" ht="15">
      <c r="A98" s="254">
        <v>88</v>
      </c>
      <c r="B98" s="342" t="s">
        <v>49</v>
      </c>
      <c r="C98" s="423" t="s">
        <v>126</v>
      </c>
      <c r="D98" s="424">
        <v>44406</v>
      </c>
      <c r="E98" s="288">
        <v>204.35</v>
      </c>
      <c r="F98" s="288">
        <v>204.80000000000004</v>
      </c>
      <c r="G98" s="289">
        <v>203.60000000000008</v>
      </c>
      <c r="H98" s="289">
        <v>202.85000000000005</v>
      </c>
      <c r="I98" s="289">
        <v>201.65000000000009</v>
      </c>
      <c r="J98" s="289">
        <v>205.55000000000007</v>
      </c>
      <c r="K98" s="289">
        <v>206.75000000000006</v>
      </c>
      <c r="L98" s="289">
        <v>207.50000000000006</v>
      </c>
      <c r="M98" s="276">
        <v>206</v>
      </c>
      <c r="N98" s="276">
        <v>204.05</v>
      </c>
      <c r="O98" s="291">
        <v>168867200</v>
      </c>
      <c r="P98" s="292">
        <v>9.4496623754232265E-3</v>
      </c>
    </row>
    <row r="99" spans="1:16" ht="15">
      <c r="A99" s="254">
        <v>89</v>
      </c>
      <c r="B99" s="342" t="s">
        <v>111</v>
      </c>
      <c r="C99" s="423" t="s">
        <v>127</v>
      </c>
      <c r="D99" s="424">
        <v>44406</v>
      </c>
      <c r="E99" s="288">
        <v>401.15</v>
      </c>
      <c r="F99" s="288">
        <v>404.3</v>
      </c>
      <c r="G99" s="289">
        <v>395.5</v>
      </c>
      <c r="H99" s="289">
        <v>389.84999999999997</v>
      </c>
      <c r="I99" s="289">
        <v>381.04999999999995</v>
      </c>
      <c r="J99" s="289">
        <v>409.95000000000005</v>
      </c>
      <c r="K99" s="289">
        <v>418.75000000000011</v>
      </c>
      <c r="L99" s="289">
        <v>424.40000000000009</v>
      </c>
      <c r="M99" s="276">
        <v>413.1</v>
      </c>
      <c r="N99" s="276">
        <v>398.65</v>
      </c>
      <c r="O99" s="291">
        <v>32625000</v>
      </c>
      <c r="P99" s="292">
        <v>1.4580615455452382E-3</v>
      </c>
    </row>
    <row r="100" spans="1:16" ht="15">
      <c r="A100" s="254">
        <v>90</v>
      </c>
      <c r="B100" s="342" t="s">
        <v>111</v>
      </c>
      <c r="C100" s="423" t="s">
        <v>128</v>
      </c>
      <c r="D100" s="424">
        <v>44406</v>
      </c>
      <c r="E100" s="288">
        <v>683.45</v>
      </c>
      <c r="F100" s="288">
        <v>685.43333333333339</v>
      </c>
      <c r="G100" s="289">
        <v>677.66666666666674</v>
      </c>
      <c r="H100" s="289">
        <v>671.88333333333333</v>
      </c>
      <c r="I100" s="289">
        <v>664.11666666666667</v>
      </c>
      <c r="J100" s="289">
        <v>691.21666666666681</v>
      </c>
      <c r="K100" s="289">
        <v>698.98333333333346</v>
      </c>
      <c r="L100" s="289">
        <v>704.76666666666688</v>
      </c>
      <c r="M100" s="276">
        <v>693.2</v>
      </c>
      <c r="N100" s="276">
        <v>679.65</v>
      </c>
      <c r="O100" s="291">
        <v>40373100</v>
      </c>
      <c r="P100" s="292">
        <v>1.5104714707579512E-2</v>
      </c>
    </row>
    <row r="101" spans="1:16" ht="15">
      <c r="A101" s="254">
        <v>91</v>
      </c>
      <c r="B101" s="342" t="s">
        <v>39</v>
      </c>
      <c r="C101" s="423" t="s">
        <v>129</v>
      </c>
      <c r="D101" s="424">
        <v>44406</v>
      </c>
      <c r="E101" s="288">
        <v>3125.8</v>
      </c>
      <c r="F101" s="288">
        <v>3135.2000000000003</v>
      </c>
      <c r="G101" s="289">
        <v>3102.6500000000005</v>
      </c>
      <c r="H101" s="289">
        <v>3079.5000000000005</v>
      </c>
      <c r="I101" s="289">
        <v>3046.9500000000007</v>
      </c>
      <c r="J101" s="289">
        <v>3158.3500000000004</v>
      </c>
      <c r="K101" s="289">
        <v>3190.9000000000005</v>
      </c>
      <c r="L101" s="289">
        <v>3214.05</v>
      </c>
      <c r="M101" s="276">
        <v>3167.75</v>
      </c>
      <c r="N101" s="276">
        <v>3112.05</v>
      </c>
      <c r="O101" s="291">
        <v>1468000</v>
      </c>
      <c r="P101" s="292">
        <v>2.7322404371584699E-3</v>
      </c>
    </row>
    <row r="102" spans="1:16" ht="15">
      <c r="A102" s="254">
        <v>92</v>
      </c>
      <c r="B102" s="342" t="s">
        <v>53</v>
      </c>
      <c r="C102" s="423" t="s">
        <v>131</v>
      </c>
      <c r="D102" s="424">
        <v>44406</v>
      </c>
      <c r="E102" s="288">
        <v>1717.25</v>
      </c>
      <c r="F102" s="288">
        <v>1724.5833333333333</v>
      </c>
      <c r="G102" s="289">
        <v>1706.2166666666665</v>
      </c>
      <c r="H102" s="289">
        <v>1695.1833333333332</v>
      </c>
      <c r="I102" s="289">
        <v>1676.8166666666664</v>
      </c>
      <c r="J102" s="289">
        <v>1735.6166666666666</v>
      </c>
      <c r="K102" s="289">
        <v>1753.9833333333333</v>
      </c>
      <c r="L102" s="289">
        <v>1765.0166666666667</v>
      </c>
      <c r="M102" s="276">
        <v>1742.95</v>
      </c>
      <c r="N102" s="276">
        <v>1713.55</v>
      </c>
      <c r="O102" s="291">
        <v>21435600</v>
      </c>
      <c r="P102" s="292">
        <v>0.16424428077950856</v>
      </c>
    </row>
    <row r="103" spans="1:16" ht="15">
      <c r="A103" s="254">
        <v>93</v>
      </c>
      <c r="B103" s="342" t="s">
        <v>56</v>
      </c>
      <c r="C103" s="423" t="s">
        <v>132</v>
      </c>
      <c r="D103" s="424">
        <v>44406</v>
      </c>
      <c r="E103" s="288">
        <v>94.3</v>
      </c>
      <c r="F103" s="288">
        <v>94.783333333333346</v>
      </c>
      <c r="G103" s="289">
        <v>93.316666666666691</v>
      </c>
      <c r="H103" s="289">
        <v>92.333333333333343</v>
      </c>
      <c r="I103" s="289">
        <v>90.866666666666688</v>
      </c>
      <c r="J103" s="289">
        <v>95.766666666666694</v>
      </c>
      <c r="K103" s="289">
        <v>97.233333333333363</v>
      </c>
      <c r="L103" s="289">
        <v>98.216666666666697</v>
      </c>
      <c r="M103" s="276">
        <v>96.25</v>
      </c>
      <c r="N103" s="276">
        <v>93.8</v>
      </c>
      <c r="O103" s="291">
        <v>61834396</v>
      </c>
      <c r="P103" s="292">
        <v>3.4642377183813647E-2</v>
      </c>
    </row>
    <row r="104" spans="1:16" ht="15">
      <c r="A104" s="254">
        <v>94</v>
      </c>
      <c r="B104" s="342" t="s">
        <v>39</v>
      </c>
      <c r="C104" s="423" t="s">
        <v>348</v>
      </c>
      <c r="D104" s="424">
        <v>44406</v>
      </c>
      <c r="E104" s="288">
        <v>3158.05</v>
      </c>
      <c r="F104" s="288">
        <v>3154.7666666666664</v>
      </c>
      <c r="G104" s="289">
        <v>3126.5333333333328</v>
      </c>
      <c r="H104" s="289">
        <v>3095.0166666666664</v>
      </c>
      <c r="I104" s="289">
        <v>3066.7833333333328</v>
      </c>
      <c r="J104" s="289">
        <v>3186.2833333333328</v>
      </c>
      <c r="K104" s="289">
        <v>3214.5166666666664</v>
      </c>
      <c r="L104" s="289">
        <v>3246.0333333333328</v>
      </c>
      <c r="M104" s="276">
        <v>3183</v>
      </c>
      <c r="N104" s="276">
        <v>3123.25</v>
      </c>
      <c r="O104" s="291">
        <v>469750</v>
      </c>
      <c r="P104" s="292">
        <v>3.9269911504424777E-2</v>
      </c>
    </row>
    <row r="105" spans="1:16" ht="15">
      <c r="A105" s="254">
        <v>95</v>
      </c>
      <c r="B105" s="342" t="s">
        <v>56</v>
      </c>
      <c r="C105" s="423" t="s">
        <v>133</v>
      </c>
      <c r="D105" s="424">
        <v>44406</v>
      </c>
      <c r="E105" s="288">
        <v>474.55</v>
      </c>
      <c r="F105" s="288">
        <v>474.36666666666673</v>
      </c>
      <c r="G105" s="289">
        <v>469.88333333333344</v>
      </c>
      <c r="H105" s="289">
        <v>465.2166666666667</v>
      </c>
      <c r="I105" s="289">
        <v>460.73333333333341</v>
      </c>
      <c r="J105" s="289">
        <v>479.03333333333347</v>
      </c>
      <c r="K105" s="289">
        <v>483.51666666666671</v>
      </c>
      <c r="L105" s="289">
        <v>488.18333333333351</v>
      </c>
      <c r="M105" s="276">
        <v>478.85</v>
      </c>
      <c r="N105" s="276">
        <v>469.7</v>
      </c>
      <c r="O105" s="291">
        <v>13712000</v>
      </c>
      <c r="P105" s="292">
        <v>-4.1788958770090846E-2</v>
      </c>
    </row>
    <row r="106" spans="1:16" ht="15">
      <c r="A106" s="254">
        <v>96</v>
      </c>
      <c r="B106" s="342" t="s">
        <v>63</v>
      </c>
      <c r="C106" s="423" t="s">
        <v>134</v>
      </c>
      <c r="D106" s="424">
        <v>44406</v>
      </c>
      <c r="E106" s="288">
        <v>1505.2</v>
      </c>
      <c r="F106" s="288">
        <v>1507.6500000000003</v>
      </c>
      <c r="G106" s="289">
        <v>1493.6500000000005</v>
      </c>
      <c r="H106" s="289">
        <v>1482.1000000000001</v>
      </c>
      <c r="I106" s="289">
        <v>1468.1000000000004</v>
      </c>
      <c r="J106" s="289">
        <v>1519.2000000000007</v>
      </c>
      <c r="K106" s="289">
        <v>1533.2000000000003</v>
      </c>
      <c r="L106" s="289">
        <v>1544.7500000000009</v>
      </c>
      <c r="M106" s="276">
        <v>1521.65</v>
      </c>
      <c r="N106" s="276">
        <v>1496.1</v>
      </c>
      <c r="O106" s="291">
        <v>13469375</v>
      </c>
      <c r="P106" s="292">
        <v>-4.420077351353649E-3</v>
      </c>
    </row>
    <row r="107" spans="1:16" ht="15">
      <c r="A107" s="254">
        <v>97</v>
      </c>
      <c r="B107" s="342" t="s">
        <v>106</v>
      </c>
      <c r="C107" s="423" t="s">
        <v>260</v>
      </c>
      <c r="D107" s="424">
        <v>44406</v>
      </c>
      <c r="E107" s="288">
        <v>4121.2</v>
      </c>
      <c r="F107" s="288">
        <v>4113.583333333333</v>
      </c>
      <c r="G107" s="289">
        <v>4080.1666666666661</v>
      </c>
      <c r="H107" s="289">
        <v>4039.1333333333332</v>
      </c>
      <c r="I107" s="289">
        <v>4005.7166666666662</v>
      </c>
      <c r="J107" s="289">
        <v>4154.6166666666659</v>
      </c>
      <c r="K107" s="289">
        <v>4188.0333333333319</v>
      </c>
      <c r="L107" s="289">
        <v>4229.0666666666657</v>
      </c>
      <c r="M107" s="276">
        <v>4147</v>
      </c>
      <c r="N107" s="276">
        <v>4072.55</v>
      </c>
      <c r="O107" s="291">
        <v>587250</v>
      </c>
      <c r="P107" s="292">
        <v>-3.4048852701702444E-2</v>
      </c>
    </row>
    <row r="108" spans="1:16" ht="15">
      <c r="A108" s="254">
        <v>98</v>
      </c>
      <c r="B108" s="342" t="s">
        <v>106</v>
      </c>
      <c r="C108" s="423" t="s">
        <v>259</v>
      </c>
      <c r="D108" s="424">
        <v>44406</v>
      </c>
      <c r="E108" s="288">
        <v>2890.35</v>
      </c>
      <c r="F108" s="288">
        <v>2888.6833333333329</v>
      </c>
      <c r="G108" s="289">
        <v>2859.7166666666658</v>
      </c>
      <c r="H108" s="289">
        <v>2829.083333333333</v>
      </c>
      <c r="I108" s="289">
        <v>2800.1166666666659</v>
      </c>
      <c r="J108" s="289">
        <v>2919.3166666666657</v>
      </c>
      <c r="K108" s="289">
        <v>2948.2833333333328</v>
      </c>
      <c r="L108" s="289">
        <v>2978.9166666666656</v>
      </c>
      <c r="M108" s="276">
        <v>2917.65</v>
      </c>
      <c r="N108" s="276">
        <v>2858.05</v>
      </c>
      <c r="O108" s="291">
        <v>475600</v>
      </c>
      <c r="P108" s="292">
        <v>4.2229729729729732E-3</v>
      </c>
    </row>
    <row r="109" spans="1:16" ht="15">
      <c r="A109" s="254">
        <v>99</v>
      </c>
      <c r="B109" s="342" t="s">
        <v>51</v>
      </c>
      <c r="C109" s="423" t="s">
        <v>135</v>
      </c>
      <c r="D109" s="424">
        <v>44406</v>
      </c>
      <c r="E109" s="288">
        <v>1164.7</v>
      </c>
      <c r="F109" s="288">
        <v>1166.1333333333332</v>
      </c>
      <c r="G109" s="289">
        <v>1157.7666666666664</v>
      </c>
      <c r="H109" s="289">
        <v>1150.8333333333333</v>
      </c>
      <c r="I109" s="289">
        <v>1142.4666666666665</v>
      </c>
      <c r="J109" s="289">
        <v>1173.0666666666664</v>
      </c>
      <c r="K109" s="289">
        <v>1181.4333333333332</v>
      </c>
      <c r="L109" s="289">
        <v>1188.3666666666663</v>
      </c>
      <c r="M109" s="276">
        <v>1174.5</v>
      </c>
      <c r="N109" s="276">
        <v>1159.2</v>
      </c>
      <c r="O109" s="291">
        <v>6647850</v>
      </c>
      <c r="P109" s="292">
        <v>-1.5319800842589046E-3</v>
      </c>
    </row>
    <row r="110" spans="1:16" ht="15">
      <c r="A110" s="254">
        <v>100</v>
      </c>
      <c r="B110" s="342" t="s">
        <v>43</v>
      </c>
      <c r="C110" s="423" t="s">
        <v>136</v>
      </c>
      <c r="D110" s="424">
        <v>44406</v>
      </c>
      <c r="E110" s="288">
        <v>777.75</v>
      </c>
      <c r="F110" s="288">
        <v>780.41666666666663</v>
      </c>
      <c r="G110" s="289">
        <v>772.83333333333326</v>
      </c>
      <c r="H110" s="289">
        <v>767.91666666666663</v>
      </c>
      <c r="I110" s="289">
        <v>760.33333333333326</v>
      </c>
      <c r="J110" s="289">
        <v>785.33333333333326</v>
      </c>
      <c r="K110" s="289">
        <v>792.91666666666652</v>
      </c>
      <c r="L110" s="289">
        <v>797.83333333333326</v>
      </c>
      <c r="M110" s="276">
        <v>788</v>
      </c>
      <c r="N110" s="276">
        <v>775.5</v>
      </c>
      <c r="O110" s="291">
        <v>10409000</v>
      </c>
      <c r="P110" s="292">
        <v>4.5857363904909271E-2</v>
      </c>
    </row>
    <row r="111" spans="1:16" ht="15">
      <c r="A111" s="254">
        <v>101</v>
      </c>
      <c r="B111" s="342" t="s">
        <v>56</v>
      </c>
      <c r="C111" s="423" t="s">
        <v>137</v>
      </c>
      <c r="D111" s="424">
        <v>44406</v>
      </c>
      <c r="E111" s="288">
        <v>157.69999999999999</v>
      </c>
      <c r="F111" s="288">
        <v>158.23333333333332</v>
      </c>
      <c r="G111" s="289">
        <v>156.36666666666665</v>
      </c>
      <c r="H111" s="289">
        <v>155.03333333333333</v>
      </c>
      <c r="I111" s="289">
        <v>153.16666666666666</v>
      </c>
      <c r="J111" s="289">
        <v>159.56666666666663</v>
      </c>
      <c r="K111" s="289">
        <v>161.43333333333331</v>
      </c>
      <c r="L111" s="289">
        <v>162.76666666666662</v>
      </c>
      <c r="M111" s="276">
        <v>160.1</v>
      </c>
      <c r="N111" s="276">
        <v>156.9</v>
      </c>
      <c r="O111" s="291">
        <v>44224000</v>
      </c>
      <c r="P111" s="292">
        <v>-1.8086453246518358E-4</v>
      </c>
    </row>
    <row r="112" spans="1:16" ht="15">
      <c r="A112" s="254">
        <v>102</v>
      </c>
      <c r="B112" s="342" t="s">
        <v>56</v>
      </c>
      <c r="C112" s="423" t="s">
        <v>138</v>
      </c>
      <c r="D112" s="424">
        <v>44406</v>
      </c>
      <c r="E112" s="288">
        <v>163.80000000000001</v>
      </c>
      <c r="F112" s="288">
        <v>164.73333333333332</v>
      </c>
      <c r="G112" s="289">
        <v>162.26666666666665</v>
      </c>
      <c r="H112" s="289">
        <v>160.73333333333332</v>
      </c>
      <c r="I112" s="289">
        <v>158.26666666666665</v>
      </c>
      <c r="J112" s="289">
        <v>166.26666666666665</v>
      </c>
      <c r="K112" s="289">
        <v>168.73333333333329</v>
      </c>
      <c r="L112" s="289">
        <v>170.26666666666665</v>
      </c>
      <c r="M112" s="276">
        <v>167.2</v>
      </c>
      <c r="N112" s="276">
        <v>163.19999999999999</v>
      </c>
      <c r="O112" s="291">
        <v>23160000</v>
      </c>
      <c r="P112" s="292">
        <v>2.496016994158258E-2</v>
      </c>
    </row>
    <row r="113" spans="1:16" ht="15">
      <c r="A113" s="254">
        <v>103</v>
      </c>
      <c r="B113" s="342" t="s">
        <v>49</v>
      </c>
      <c r="C113" s="423" t="s">
        <v>139</v>
      </c>
      <c r="D113" s="424">
        <v>44406</v>
      </c>
      <c r="E113" s="288">
        <v>539.85</v>
      </c>
      <c r="F113" s="288">
        <v>531.9</v>
      </c>
      <c r="G113" s="289">
        <v>521.79999999999995</v>
      </c>
      <c r="H113" s="289">
        <v>503.75</v>
      </c>
      <c r="I113" s="289">
        <v>493.65</v>
      </c>
      <c r="J113" s="289">
        <v>549.94999999999993</v>
      </c>
      <c r="K113" s="289">
        <v>560.05000000000007</v>
      </c>
      <c r="L113" s="289">
        <v>578.09999999999991</v>
      </c>
      <c r="M113" s="276">
        <v>542</v>
      </c>
      <c r="N113" s="276">
        <v>513.85</v>
      </c>
      <c r="O113" s="291">
        <v>6748000</v>
      </c>
      <c r="P113" s="292">
        <v>0.24181082075818919</v>
      </c>
    </row>
    <row r="114" spans="1:16" ht="15">
      <c r="A114" s="254">
        <v>104</v>
      </c>
      <c r="B114" s="342" t="s">
        <v>43</v>
      </c>
      <c r="C114" s="423" t="s">
        <v>140</v>
      </c>
      <c r="D114" s="424">
        <v>44406</v>
      </c>
      <c r="E114" s="288">
        <v>7535.8</v>
      </c>
      <c r="F114" s="288">
        <v>7550.4000000000005</v>
      </c>
      <c r="G114" s="289">
        <v>7479.4000000000015</v>
      </c>
      <c r="H114" s="289">
        <v>7423.0000000000009</v>
      </c>
      <c r="I114" s="289">
        <v>7352.0000000000018</v>
      </c>
      <c r="J114" s="289">
        <v>7606.8000000000011</v>
      </c>
      <c r="K114" s="289">
        <v>7677.7999999999993</v>
      </c>
      <c r="L114" s="289">
        <v>7734.2000000000007</v>
      </c>
      <c r="M114" s="276">
        <v>7621.4</v>
      </c>
      <c r="N114" s="276">
        <v>7494</v>
      </c>
      <c r="O114" s="291">
        <v>1780200</v>
      </c>
      <c r="P114" s="292">
        <v>-2.721311475409836E-2</v>
      </c>
    </row>
    <row r="115" spans="1:16" ht="15">
      <c r="A115" s="254">
        <v>105</v>
      </c>
      <c r="B115" s="342" t="s">
        <v>49</v>
      </c>
      <c r="C115" s="423" t="s">
        <v>141</v>
      </c>
      <c r="D115" s="424">
        <v>44406</v>
      </c>
      <c r="E115" s="288">
        <v>671.3</v>
      </c>
      <c r="F115" s="288">
        <v>673.58333333333337</v>
      </c>
      <c r="G115" s="289">
        <v>665.56666666666672</v>
      </c>
      <c r="H115" s="289">
        <v>659.83333333333337</v>
      </c>
      <c r="I115" s="289">
        <v>651.81666666666672</v>
      </c>
      <c r="J115" s="289">
        <v>679.31666666666672</v>
      </c>
      <c r="K115" s="289">
        <v>687.33333333333337</v>
      </c>
      <c r="L115" s="289">
        <v>693.06666666666672</v>
      </c>
      <c r="M115" s="276">
        <v>681.6</v>
      </c>
      <c r="N115" s="276">
        <v>667.85</v>
      </c>
      <c r="O115" s="291">
        <v>11268750</v>
      </c>
      <c r="P115" s="292">
        <v>2.2234574763757642E-3</v>
      </c>
    </row>
    <row r="116" spans="1:16" ht="15">
      <c r="A116" s="254">
        <v>106</v>
      </c>
      <c r="B116" s="342" t="s">
        <v>56</v>
      </c>
      <c r="C116" s="423" t="s">
        <v>441</v>
      </c>
      <c r="D116" s="424">
        <v>44406</v>
      </c>
      <c r="E116" s="288">
        <v>2804.7</v>
      </c>
      <c r="F116" s="288">
        <v>2822.9833333333336</v>
      </c>
      <c r="G116" s="289">
        <v>2761.9666666666672</v>
      </c>
      <c r="H116" s="289">
        <v>2719.2333333333336</v>
      </c>
      <c r="I116" s="289">
        <v>2658.2166666666672</v>
      </c>
      <c r="J116" s="289">
        <v>2865.7166666666672</v>
      </c>
      <c r="K116" s="289">
        <v>2926.7333333333336</v>
      </c>
      <c r="L116" s="289">
        <v>2969.4666666666672</v>
      </c>
      <c r="M116" s="276">
        <v>2884</v>
      </c>
      <c r="N116" s="276">
        <v>2780.25</v>
      </c>
      <c r="O116" s="291">
        <v>217600</v>
      </c>
      <c r="P116" s="292">
        <v>0.11247443762781185</v>
      </c>
    </row>
    <row r="117" spans="1:16" ht="15">
      <c r="A117" s="254">
        <v>107</v>
      </c>
      <c r="B117" s="357" t="s">
        <v>51</v>
      </c>
      <c r="C117" s="423" t="s">
        <v>142</v>
      </c>
      <c r="D117" s="424">
        <v>44406</v>
      </c>
      <c r="E117" s="288">
        <v>1083.0999999999999</v>
      </c>
      <c r="F117" s="288">
        <v>1087.7166666666665</v>
      </c>
      <c r="G117" s="289">
        <v>1073.883333333333</v>
      </c>
      <c r="H117" s="289">
        <v>1064.6666666666665</v>
      </c>
      <c r="I117" s="289">
        <v>1050.833333333333</v>
      </c>
      <c r="J117" s="289">
        <v>1096.9333333333329</v>
      </c>
      <c r="K117" s="289">
        <v>1110.7666666666664</v>
      </c>
      <c r="L117" s="289">
        <v>1119.9833333333329</v>
      </c>
      <c r="M117" s="276">
        <v>1101.55</v>
      </c>
      <c r="N117" s="276">
        <v>1078.5</v>
      </c>
      <c r="O117" s="291">
        <v>2410850</v>
      </c>
      <c r="P117" s="292">
        <v>-5.6300268096514741E-3</v>
      </c>
    </row>
    <row r="118" spans="1:16" ht="15">
      <c r="A118" s="254">
        <v>108</v>
      </c>
      <c r="B118" s="342" t="s">
        <v>72</v>
      </c>
      <c r="C118" s="423" t="s">
        <v>143</v>
      </c>
      <c r="D118" s="424">
        <v>44406</v>
      </c>
      <c r="E118" s="288">
        <v>1161.5999999999999</v>
      </c>
      <c r="F118" s="288">
        <v>1162.5666666666668</v>
      </c>
      <c r="G118" s="289">
        <v>1149.4333333333336</v>
      </c>
      <c r="H118" s="289">
        <v>1137.2666666666669</v>
      </c>
      <c r="I118" s="289">
        <v>1124.1333333333337</v>
      </c>
      <c r="J118" s="289">
        <v>1174.7333333333336</v>
      </c>
      <c r="K118" s="289">
        <v>1187.8666666666668</v>
      </c>
      <c r="L118" s="289">
        <v>1200.0333333333335</v>
      </c>
      <c r="M118" s="276">
        <v>1175.7</v>
      </c>
      <c r="N118" s="276">
        <v>1150.4000000000001</v>
      </c>
      <c r="O118" s="291">
        <v>2434200</v>
      </c>
      <c r="P118" s="292">
        <v>4.4565486506561031E-3</v>
      </c>
    </row>
    <row r="119" spans="1:16" ht="15">
      <c r="A119" s="254">
        <v>109</v>
      </c>
      <c r="B119" s="342" t="s">
        <v>106</v>
      </c>
      <c r="C119" s="423" t="s">
        <v>144</v>
      </c>
      <c r="D119" s="424">
        <v>44406</v>
      </c>
      <c r="E119" s="288">
        <v>2572.1</v>
      </c>
      <c r="F119" s="288">
        <v>2566.7000000000003</v>
      </c>
      <c r="G119" s="289">
        <v>2552.4000000000005</v>
      </c>
      <c r="H119" s="289">
        <v>2532.7000000000003</v>
      </c>
      <c r="I119" s="289">
        <v>2518.4000000000005</v>
      </c>
      <c r="J119" s="289">
        <v>2586.4000000000005</v>
      </c>
      <c r="K119" s="289">
        <v>2600.7000000000007</v>
      </c>
      <c r="L119" s="289">
        <v>2620.4000000000005</v>
      </c>
      <c r="M119" s="276">
        <v>2581</v>
      </c>
      <c r="N119" s="276">
        <v>2547</v>
      </c>
      <c r="O119" s="291">
        <v>1736800</v>
      </c>
      <c r="P119" s="292">
        <v>-1.7202354006337708E-2</v>
      </c>
    </row>
    <row r="120" spans="1:16" ht="15">
      <c r="A120" s="254">
        <v>110</v>
      </c>
      <c r="B120" s="342" t="s">
        <v>43</v>
      </c>
      <c r="C120" s="423" t="s">
        <v>145</v>
      </c>
      <c r="D120" s="424">
        <v>44406</v>
      </c>
      <c r="E120" s="288">
        <v>238.05</v>
      </c>
      <c r="F120" s="288">
        <v>240.41666666666666</v>
      </c>
      <c r="G120" s="289">
        <v>234.63333333333333</v>
      </c>
      <c r="H120" s="289">
        <v>231.21666666666667</v>
      </c>
      <c r="I120" s="289">
        <v>225.43333333333334</v>
      </c>
      <c r="J120" s="289">
        <v>243.83333333333331</v>
      </c>
      <c r="K120" s="289">
        <v>249.61666666666667</v>
      </c>
      <c r="L120" s="289">
        <v>253.0333333333333</v>
      </c>
      <c r="M120" s="276">
        <v>246.2</v>
      </c>
      <c r="N120" s="276">
        <v>237</v>
      </c>
      <c r="O120" s="291">
        <v>32511500</v>
      </c>
      <c r="P120" s="292">
        <v>9.064224492192087E-2</v>
      </c>
    </row>
    <row r="121" spans="1:16" ht="15">
      <c r="A121" s="254">
        <v>111</v>
      </c>
      <c r="B121" s="342" t="s">
        <v>106</v>
      </c>
      <c r="C121" s="423" t="s">
        <v>262</v>
      </c>
      <c r="D121" s="424">
        <v>44406</v>
      </c>
      <c r="E121" s="288">
        <v>2048.35</v>
      </c>
      <c r="F121" s="288">
        <v>2041.0999999999997</v>
      </c>
      <c r="G121" s="289">
        <v>2022.2499999999995</v>
      </c>
      <c r="H121" s="289">
        <v>1996.1499999999999</v>
      </c>
      <c r="I121" s="289">
        <v>1977.2999999999997</v>
      </c>
      <c r="J121" s="289">
        <v>2067.1999999999994</v>
      </c>
      <c r="K121" s="289">
        <v>2086.0499999999993</v>
      </c>
      <c r="L121" s="289">
        <v>2112.1499999999992</v>
      </c>
      <c r="M121" s="276">
        <v>2059.9499999999998</v>
      </c>
      <c r="N121" s="276">
        <v>2015</v>
      </c>
      <c r="O121" s="291">
        <v>691925</v>
      </c>
      <c r="P121" s="292">
        <v>7.8520770010131719E-2</v>
      </c>
    </row>
    <row r="122" spans="1:16" ht="15">
      <c r="A122" s="254">
        <v>112</v>
      </c>
      <c r="B122" s="342" t="s">
        <v>43</v>
      </c>
      <c r="C122" s="423" t="s">
        <v>146</v>
      </c>
      <c r="D122" s="424">
        <v>44406</v>
      </c>
      <c r="E122" s="288">
        <v>80671</v>
      </c>
      <c r="F122" s="288">
        <v>80632.28333333334</v>
      </c>
      <c r="G122" s="289">
        <v>80088.716666666674</v>
      </c>
      <c r="H122" s="289">
        <v>79506.433333333334</v>
      </c>
      <c r="I122" s="289">
        <v>78962.866666666669</v>
      </c>
      <c r="J122" s="289">
        <v>81214.56666666668</v>
      </c>
      <c r="K122" s="289">
        <v>81758.13333333336</v>
      </c>
      <c r="L122" s="289">
        <v>82340.416666666686</v>
      </c>
      <c r="M122" s="276">
        <v>81175.850000000006</v>
      </c>
      <c r="N122" s="276">
        <v>80050</v>
      </c>
      <c r="O122" s="291">
        <v>45070</v>
      </c>
      <c r="P122" s="292">
        <v>2.9936014625228519E-2</v>
      </c>
    </row>
    <row r="123" spans="1:16" ht="15">
      <c r="A123" s="254">
        <v>113</v>
      </c>
      <c r="B123" s="342" t="s">
        <v>56</v>
      </c>
      <c r="C123" s="423" t="s">
        <v>147</v>
      </c>
      <c r="D123" s="424">
        <v>44406</v>
      </c>
      <c r="E123" s="288">
        <v>1477.65</v>
      </c>
      <c r="F123" s="288">
        <v>1486.45</v>
      </c>
      <c r="G123" s="289">
        <v>1462.2</v>
      </c>
      <c r="H123" s="289">
        <v>1446.75</v>
      </c>
      <c r="I123" s="289">
        <v>1422.5</v>
      </c>
      <c r="J123" s="289">
        <v>1501.9</v>
      </c>
      <c r="K123" s="289">
        <v>1526.15</v>
      </c>
      <c r="L123" s="289">
        <v>1541.6000000000001</v>
      </c>
      <c r="M123" s="276">
        <v>1510.7</v>
      </c>
      <c r="N123" s="276">
        <v>1471</v>
      </c>
      <c r="O123" s="291">
        <v>3081000</v>
      </c>
      <c r="P123" s="292">
        <v>6.2322213602275668E-2</v>
      </c>
    </row>
    <row r="124" spans="1:16" ht="15">
      <c r="A124" s="254">
        <v>114</v>
      </c>
      <c r="B124" s="342" t="s">
        <v>39</v>
      </c>
      <c r="C124" s="423" t="s">
        <v>790</v>
      </c>
      <c r="D124" s="424">
        <v>44406</v>
      </c>
      <c r="E124" s="288">
        <v>367.85</v>
      </c>
      <c r="F124" s="288">
        <v>367.86666666666662</v>
      </c>
      <c r="G124" s="289">
        <v>363.73333333333323</v>
      </c>
      <c r="H124" s="289">
        <v>359.61666666666662</v>
      </c>
      <c r="I124" s="289">
        <v>355.48333333333323</v>
      </c>
      <c r="J124" s="289">
        <v>371.98333333333323</v>
      </c>
      <c r="K124" s="289">
        <v>376.11666666666656</v>
      </c>
      <c r="L124" s="289">
        <v>380.23333333333323</v>
      </c>
      <c r="M124" s="276">
        <v>372</v>
      </c>
      <c r="N124" s="276">
        <v>363.75</v>
      </c>
      <c r="O124" s="291">
        <v>2316800</v>
      </c>
      <c r="P124" s="292">
        <v>-1.6304347826086956E-2</v>
      </c>
    </row>
    <row r="125" spans="1:16" ht="15">
      <c r="A125" s="254">
        <v>115</v>
      </c>
      <c r="B125" s="342" t="s">
        <v>111</v>
      </c>
      <c r="C125" s="423" t="s">
        <v>148</v>
      </c>
      <c r="D125" s="424">
        <v>44406</v>
      </c>
      <c r="E125" s="288">
        <v>77.599999999999994</v>
      </c>
      <c r="F125" s="288">
        <v>79.100000000000009</v>
      </c>
      <c r="G125" s="289">
        <v>75.700000000000017</v>
      </c>
      <c r="H125" s="289">
        <v>73.800000000000011</v>
      </c>
      <c r="I125" s="289">
        <v>70.40000000000002</v>
      </c>
      <c r="J125" s="289">
        <v>81.000000000000014</v>
      </c>
      <c r="K125" s="289">
        <v>84.40000000000002</v>
      </c>
      <c r="L125" s="289">
        <v>86.300000000000011</v>
      </c>
      <c r="M125" s="276">
        <v>82.5</v>
      </c>
      <c r="N125" s="276">
        <v>77.2</v>
      </c>
      <c r="O125" s="291">
        <v>97257000</v>
      </c>
      <c r="P125" s="292">
        <v>-0.170147954743255</v>
      </c>
    </row>
    <row r="126" spans="1:16" ht="15">
      <c r="A126" s="254">
        <v>116</v>
      </c>
      <c r="B126" s="342" t="s">
        <v>39</v>
      </c>
      <c r="C126" s="423" t="s">
        <v>256</v>
      </c>
      <c r="D126" s="424">
        <v>44406</v>
      </c>
      <c r="E126" s="288">
        <v>4969.05</v>
      </c>
      <c r="F126" s="288">
        <v>4973.6833333333334</v>
      </c>
      <c r="G126" s="289">
        <v>4927.4666666666672</v>
      </c>
      <c r="H126" s="289">
        <v>4885.8833333333341</v>
      </c>
      <c r="I126" s="289">
        <v>4839.6666666666679</v>
      </c>
      <c r="J126" s="289">
        <v>5015.2666666666664</v>
      </c>
      <c r="K126" s="289">
        <v>5061.4833333333318</v>
      </c>
      <c r="L126" s="289">
        <v>5103.0666666666657</v>
      </c>
      <c r="M126" s="276">
        <v>5019.8999999999996</v>
      </c>
      <c r="N126" s="276">
        <v>4932.1000000000004</v>
      </c>
      <c r="O126" s="291">
        <v>1065000</v>
      </c>
      <c r="P126" s="292">
        <v>-9.7629009762900971E-3</v>
      </c>
    </row>
    <row r="127" spans="1:16" ht="15">
      <c r="A127" s="254">
        <v>117</v>
      </c>
      <c r="B127" s="342" t="s">
        <v>835</v>
      </c>
      <c r="C127" s="423" t="s">
        <v>450</v>
      </c>
      <c r="D127" s="424">
        <v>44406</v>
      </c>
      <c r="E127" s="288">
        <v>3721.2</v>
      </c>
      <c r="F127" s="288">
        <v>3710.2000000000003</v>
      </c>
      <c r="G127" s="289">
        <v>3678.4000000000005</v>
      </c>
      <c r="H127" s="289">
        <v>3635.6000000000004</v>
      </c>
      <c r="I127" s="289">
        <v>3603.8000000000006</v>
      </c>
      <c r="J127" s="289">
        <v>3753.0000000000005</v>
      </c>
      <c r="K127" s="289">
        <v>3784.8000000000006</v>
      </c>
      <c r="L127" s="289">
        <v>3827.6000000000004</v>
      </c>
      <c r="M127" s="276">
        <v>3742</v>
      </c>
      <c r="N127" s="276">
        <v>3667.4</v>
      </c>
      <c r="O127" s="291">
        <v>354375</v>
      </c>
      <c r="P127" s="292">
        <v>2.6727509778357236E-2</v>
      </c>
    </row>
    <row r="128" spans="1:16" ht="15">
      <c r="A128" s="254">
        <v>118</v>
      </c>
      <c r="B128" s="342" t="s">
        <v>49</v>
      </c>
      <c r="C128" s="423" t="s">
        <v>151</v>
      </c>
      <c r="D128" s="424">
        <v>44406</v>
      </c>
      <c r="E128" s="288">
        <v>17668.2</v>
      </c>
      <c r="F128" s="288">
        <v>17659.966666666667</v>
      </c>
      <c r="G128" s="289">
        <v>17549.233333333334</v>
      </c>
      <c r="H128" s="289">
        <v>17430.266666666666</v>
      </c>
      <c r="I128" s="289">
        <v>17319.533333333333</v>
      </c>
      <c r="J128" s="289">
        <v>17778.933333333334</v>
      </c>
      <c r="K128" s="289">
        <v>17889.666666666672</v>
      </c>
      <c r="L128" s="289">
        <v>18008.633333333335</v>
      </c>
      <c r="M128" s="276">
        <v>17770.7</v>
      </c>
      <c r="N128" s="276">
        <v>17541</v>
      </c>
      <c r="O128" s="291">
        <v>236350</v>
      </c>
      <c r="P128" s="292">
        <v>-1.8276220145379024E-2</v>
      </c>
    </row>
    <row r="129" spans="1:16" ht="15">
      <c r="A129" s="254">
        <v>119</v>
      </c>
      <c r="B129" s="342" t="s">
        <v>111</v>
      </c>
      <c r="C129" s="423" t="s">
        <v>152</v>
      </c>
      <c r="D129" s="424">
        <v>44406</v>
      </c>
      <c r="E129" s="288">
        <v>182.25</v>
      </c>
      <c r="F129" s="288">
        <v>183.01666666666665</v>
      </c>
      <c r="G129" s="289">
        <v>180.5333333333333</v>
      </c>
      <c r="H129" s="289">
        <v>178.81666666666666</v>
      </c>
      <c r="I129" s="289">
        <v>176.33333333333331</v>
      </c>
      <c r="J129" s="289">
        <v>184.73333333333329</v>
      </c>
      <c r="K129" s="289">
        <v>187.21666666666664</v>
      </c>
      <c r="L129" s="289">
        <v>188.93333333333328</v>
      </c>
      <c r="M129" s="276">
        <v>185.5</v>
      </c>
      <c r="N129" s="276">
        <v>181.3</v>
      </c>
      <c r="O129" s="291">
        <v>68232800</v>
      </c>
      <c r="P129" s="292">
        <v>-6.3109475620975158E-2</v>
      </c>
    </row>
    <row r="130" spans="1:16" ht="15">
      <c r="A130" s="254">
        <v>120</v>
      </c>
      <c r="B130" s="342" t="s">
        <v>42</v>
      </c>
      <c r="C130" s="423" t="s">
        <v>153</v>
      </c>
      <c r="D130" s="424">
        <v>44406</v>
      </c>
      <c r="E130" s="288">
        <v>117.05</v>
      </c>
      <c r="F130" s="288">
        <v>116.73333333333333</v>
      </c>
      <c r="G130" s="289">
        <v>115.66666666666667</v>
      </c>
      <c r="H130" s="289">
        <v>114.28333333333333</v>
      </c>
      <c r="I130" s="289">
        <v>113.21666666666667</v>
      </c>
      <c r="J130" s="289">
        <v>118.11666666666667</v>
      </c>
      <c r="K130" s="289">
        <v>119.18333333333334</v>
      </c>
      <c r="L130" s="289">
        <v>120.56666666666668</v>
      </c>
      <c r="M130" s="276">
        <v>117.8</v>
      </c>
      <c r="N130" s="276">
        <v>115.35</v>
      </c>
      <c r="O130" s="291">
        <v>47406900</v>
      </c>
      <c r="P130" s="292">
        <v>-2.5770176877123113E-2</v>
      </c>
    </row>
    <row r="131" spans="1:16" ht="15">
      <c r="A131" s="254">
        <v>121</v>
      </c>
      <c r="B131" s="342" t="s">
        <v>72</v>
      </c>
      <c r="C131" s="423" t="s">
        <v>155</v>
      </c>
      <c r="D131" s="424">
        <v>44406</v>
      </c>
      <c r="E131" s="288">
        <v>119.65</v>
      </c>
      <c r="F131" s="288">
        <v>120.48333333333333</v>
      </c>
      <c r="G131" s="289">
        <v>118.46666666666667</v>
      </c>
      <c r="H131" s="289">
        <v>117.28333333333333</v>
      </c>
      <c r="I131" s="289">
        <v>115.26666666666667</v>
      </c>
      <c r="J131" s="289">
        <v>121.66666666666667</v>
      </c>
      <c r="K131" s="289">
        <v>123.68333333333335</v>
      </c>
      <c r="L131" s="289">
        <v>124.86666666666667</v>
      </c>
      <c r="M131" s="276">
        <v>122.5</v>
      </c>
      <c r="N131" s="276">
        <v>119.3</v>
      </c>
      <c r="O131" s="291">
        <v>74320400</v>
      </c>
      <c r="P131" s="292">
        <v>-2.6329062846766872E-2</v>
      </c>
    </row>
    <row r="132" spans="1:16" ht="15">
      <c r="A132" s="254">
        <v>122</v>
      </c>
      <c r="B132" s="342" t="s">
        <v>78</v>
      </c>
      <c r="C132" s="423" t="s">
        <v>156</v>
      </c>
      <c r="D132" s="424">
        <v>44406</v>
      </c>
      <c r="E132" s="288">
        <v>29817.9</v>
      </c>
      <c r="F132" s="288">
        <v>29882.7</v>
      </c>
      <c r="G132" s="289">
        <v>29590.400000000001</v>
      </c>
      <c r="H132" s="289">
        <v>29362.9</v>
      </c>
      <c r="I132" s="289">
        <v>29070.600000000002</v>
      </c>
      <c r="J132" s="289">
        <v>30110.2</v>
      </c>
      <c r="K132" s="289">
        <v>30402.499999999996</v>
      </c>
      <c r="L132" s="289">
        <v>30630</v>
      </c>
      <c r="M132" s="276">
        <v>30175</v>
      </c>
      <c r="N132" s="276">
        <v>29655.200000000001</v>
      </c>
      <c r="O132" s="291">
        <v>72960</v>
      </c>
      <c r="P132" s="292">
        <v>-2.6421136909527621E-2</v>
      </c>
    </row>
    <row r="133" spans="1:16" ht="15">
      <c r="A133" s="254">
        <v>123</v>
      </c>
      <c r="B133" s="357" t="s">
        <v>51</v>
      </c>
      <c r="C133" s="423" t="s">
        <v>157</v>
      </c>
      <c r="D133" s="424">
        <v>44406</v>
      </c>
      <c r="E133" s="288">
        <v>2396.6999999999998</v>
      </c>
      <c r="F133" s="288">
        <v>2405.1666666666665</v>
      </c>
      <c r="G133" s="289">
        <v>2377.5333333333328</v>
      </c>
      <c r="H133" s="289">
        <v>2358.3666666666663</v>
      </c>
      <c r="I133" s="289">
        <v>2330.7333333333327</v>
      </c>
      <c r="J133" s="289">
        <v>2424.333333333333</v>
      </c>
      <c r="K133" s="289">
        <v>2451.9666666666672</v>
      </c>
      <c r="L133" s="289">
        <v>2471.1333333333332</v>
      </c>
      <c r="M133" s="276">
        <v>2432.8000000000002</v>
      </c>
      <c r="N133" s="276">
        <v>2386</v>
      </c>
      <c r="O133" s="291">
        <v>3119325</v>
      </c>
      <c r="P133" s="292">
        <v>8.1770509288063287E-3</v>
      </c>
    </row>
    <row r="134" spans="1:16" ht="15">
      <c r="A134" s="254">
        <v>124</v>
      </c>
      <c r="B134" s="342" t="s">
        <v>72</v>
      </c>
      <c r="C134" s="423" t="s">
        <v>158</v>
      </c>
      <c r="D134" s="424">
        <v>44406</v>
      </c>
      <c r="E134" s="288">
        <v>223.75</v>
      </c>
      <c r="F134" s="288">
        <v>224.48333333333335</v>
      </c>
      <c r="G134" s="289">
        <v>222.16666666666669</v>
      </c>
      <c r="H134" s="289">
        <v>220.58333333333334</v>
      </c>
      <c r="I134" s="289">
        <v>218.26666666666668</v>
      </c>
      <c r="J134" s="289">
        <v>226.06666666666669</v>
      </c>
      <c r="K134" s="289">
        <v>228.38333333333335</v>
      </c>
      <c r="L134" s="289">
        <v>229.9666666666667</v>
      </c>
      <c r="M134" s="276">
        <v>226.8</v>
      </c>
      <c r="N134" s="276">
        <v>222.9</v>
      </c>
      <c r="O134" s="291">
        <v>25698000</v>
      </c>
      <c r="P134" s="292">
        <v>-6.7254174397031541E-3</v>
      </c>
    </row>
    <row r="135" spans="1:16" ht="15">
      <c r="A135" s="254">
        <v>125</v>
      </c>
      <c r="B135" s="342" t="s">
        <v>56</v>
      </c>
      <c r="C135" s="423" t="s">
        <v>159</v>
      </c>
      <c r="D135" s="424">
        <v>44406</v>
      </c>
      <c r="E135" s="288">
        <v>122.4</v>
      </c>
      <c r="F135" s="288">
        <v>122.64999999999999</v>
      </c>
      <c r="G135" s="289">
        <v>121.54999999999998</v>
      </c>
      <c r="H135" s="289">
        <v>120.69999999999999</v>
      </c>
      <c r="I135" s="289">
        <v>119.59999999999998</v>
      </c>
      <c r="J135" s="289">
        <v>123.49999999999999</v>
      </c>
      <c r="K135" s="289">
        <v>124.59999999999998</v>
      </c>
      <c r="L135" s="289">
        <v>125.44999999999999</v>
      </c>
      <c r="M135" s="276">
        <v>123.75</v>
      </c>
      <c r="N135" s="276">
        <v>121.8</v>
      </c>
      <c r="O135" s="291">
        <v>40988200</v>
      </c>
      <c r="P135" s="292">
        <v>-2.2638092363416844E-3</v>
      </c>
    </row>
    <row r="136" spans="1:16" ht="15">
      <c r="A136" s="254">
        <v>126</v>
      </c>
      <c r="B136" s="342" t="s">
        <v>51</v>
      </c>
      <c r="C136" s="423" t="s">
        <v>269</v>
      </c>
      <c r="D136" s="424">
        <v>44406</v>
      </c>
      <c r="E136" s="288">
        <v>5682.5</v>
      </c>
      <c r="F136" s="288">
        <v>5696.3166666666666</v>
      </c>
      <c r="G136" s="289">
        <v>5614.6333333333332</v>
      </c>
      <c r="H136" s="289">
        <v>5546.7666666666664</v>
      </c>
      <c r="I136" s="289">
        <v>5465.083333333333</v>
      </c>
      <c r="J136" s="289">
        <v>5764.1833333333334</v>
      </c>
      <c r="K136" s="289">
        <v>5845.8666666666659</v>
      </c>
      <c r="L136" s="289">
        <v>5913.7333333333336</v>
      </c>
      <c r="M136" s="276">
        <v>5778</v>
      </c>
      <c r="N136" s="276">
        <v>5628.45</v>
      </c>
      <c r="O136" s="291">
        <v>369625</v>
      </c>
      <c r="P136" s="292">
        <v>5.4188948306595368E-2</v>
      </c>
    </row>
    <row r="137" spans="1:16" ht="15">
      <c r="A137" s="254">
        <v>127</v>
      </c>
      <c r="B137" s="342" t="s">
        <v>49</v>
      </c>
      <c r="C137" s="423" t="s">
        <v>160</v>
      </c>
      <c r="D137" s="424">
        <v>44406</v>
      </c>
      <c r="E137" s="288">
        <v>2170.75</v>
      </c>
      <c r="F137" s="288">
        <v>2170.9666666666667</v>
      </c>
      <c r="G137" s="289">
        <v>2157.9333333333334</v>
      </c>
      <c r="H137" s="289">
        <v>2145.1166666666668</v>
      </c>
      <c r="I137" s="289">
        <v>2132.0833333333335</v>
      </c>
      <c r="J137" s="289">
        <v>2183.7833333333333</v>
      </c>
      <c r="K137" s="289">
        <v>2196.8166666666671</v>
      </c>
      <c r="L137" s="289">
        <v>2209.6333333333332</v>
      </c>
      <c r="M137" s="276">
        <v>2184</v>
      </c>
      <c r="N137" s="276">
        <v>2158.15</v>
      </c>
      <c r="O137" s="291">
        <v>1910500</v>
      </c>
      <c r="P137" s="292">
        <v>-1.3426284533953009E-2</v>
      </c>
    </row>
    <row r="138" spans="1:16" ht="15">
      <c r="A138" s="254">
        <v>128</v>
      </c>
      <c r="B138" s="342" t="s">
        <v>835</v>
      </c>
      <c r="C138" s="423" t="s">
        <v>267</v>
      </c>
      <c r="D138" s="424">
        <v>44406</v>
      </c>
      <c r="E138" s="288">
        <v>2922</v>
      </c>
      <c r="F138" s="288">
        <v>2931.85</v>
      </c>
      <c r="G138" s="289">
        <v>2890.6499999999996</v>
      </c>
      <c r="H138" s="289">
        <v>2859.2999999999997</v>
      </c>
      <c r="I138" s="289">
        <v>2818.0999999999995</v>
      </c>
      <c r="J138" s="289">
        <v>2963.2</v>
      </c>
      <c r="K138" s="289">
        <v>3004.3999999999996</v>
      </c>
      <c r="L138" s="289">
        <v>3035.75</v>
      </c>
      <c r="M138" s="276">
        <v>2973.05</v>
      </c>
      <c r="N138" s="276">
        <v>2900.5</v>
      </c>
      <c r="O138" s="291">
        <v>732000</v>
      </c>
      <c r="P138" s="292">
        <v>5.8399175541051186E-3</v>
      </c>
    </row>
    <row r="139" spans="1:16" ht="15">
      <c r="A139" s="254">
        <v>129</v>
      </c>
      <c r="B139" s="342" t="s">
        <v>53</v>
      </c>
      <c r="C139" s="423" t="s">
        <v>161</v>
      </c>
      <c r="D139" s="424">
        <v>44406</v>
      </c>
      <c r="E139" s="288">
        <v>43.2</v>
      </c>
      <c r="F139" s="288">
        <v>43.5</v>
      </c>
      <c r="G139" s="289">
        <v>42.8</v>
      </c>
      <c r="H139" s="289">
        <v>42.4</v>
      </c>
      <c r="I139" s="289">
        <v>41.699999999999996</v>
      </c>
      <c r="J139" s="289">
        <v>43.9</v>
      </c>
      <c r="K139" s="289">
        <v>44.6</v>
      </c>
      <c r="L139" s="289">
        <v>45</v>
      </c>
      <c r="M139" s="276">
        <v>44.2</v>
      </c>
      <c r="N139" s="276">
        <v>43.1</v>
      </c>
      <c r="O139" s="291">
        <v>349520000</v>
      </c>
      <c r="P139" s="292">
        <v>1.3406940063091483E-2</v>
      </c>
    </row>
    <row r="140" spans="1:16" ht="15">
      <c r="A140" s="254">
        <v>130</v>
      </c>
      <c r="B140" s="342" t="s">
        <v>42</v>
      </c>
      <c r="C140" s="423" t="s">
        <v>162</v>
      </c>
      <c r="D140" s="424">
        <v>44406</v>
      </c>
      <c r="E140" s="288">
        <v>234.9</v>
      </c>
      <c r="F140" s="288">
        <v>234.33333333333334</v>
      </c>
      <c r="G140" s="289">
        <v>232.06666666666669</v>
      </c>
      <c r="H140" s="289">
        <v>229.23333333333335</v>
      </c>
      <c r="I140" s="289">
        <v>226.9666666666667</v>
      </c>
      <c r="J140" s="289">
        <v>237.16666666666669</v>
      </c>
      <c r="K140" s="289">
        <v>239.43333333333334</v>
      </c>
      <c r="L140" s="289">
        <v>242.26666666666668</v>
      </c>
      <c r="M140" s="276">
        <v>236.6</v>
      </c>
      <c r="N140" s="276">
        <v>231.5</v>
      </c>
      <c r="O140" s="291">
        <v>20408000</v>
      </c>
      <c r="P140" s="292">
        <v>8.5762928282613324E-2</v>
      </c>
    </row>
    <row r="141" spans="1:16" ht="15">
      <c r="A141" s="254">
        <v>131</v>
      </c>
      <c r="B141" s="342" t="s">
        <v>88</v>
      </c>
      <c r="C141" s="423" t="s">
        <v>163</v>
      </c>
      <c r="D141" s="424">
        <v>44406</v>
      </c>
      <c r="E141" s="288">
        <v>1355.05</v>
      </c>
      <c r="F141" s="288">
        <v>1361.4333333333334</v>
      </c>
      <c r="G141" s="289">
        <v>1341.5666666666668</v>
      </c>
      <c r="H141" s="289">
        <v>1328.0833333333335</v>
      </c>
      <c r="I141" s="289">
        <v>1308.2166666666669</v>
      </c>
      <c r="J141" s="289">
        <v>1374.9166666666667</v>
      </c>
      <c r="K141" s="289">
        <v>1394.7833333333335</v>
      </c>
      <c r="L141" s="289">
        <v>1408.2666666666667</v>
      </c>
      <c r="M141" s="276">
        <v>1381.3</v>
      </c>
      <c r="N141" s="276">
        <v>1347.95</v>
      </c>
      <c r="O141" s="291">
        <v>1438745</v>
      </c>
      <c r="P141" s="292">
        <v>-3.573376977632297E-2</v>
      </c>
    </row>
    <row r="142" spans="1:16" ht="15">
      <c r="A142" s="254">
        <v>132</v>
      </c>
      <c r="B142" s="342" t="s">
        <v>37</v>
      </c>
      <c r="C142" s="423" t="s">
        <v>164</v>
      </c>
      <c r="D142" s="424">
        <v>44406</v>
      </c>
      <c r="E142" s="288">
        <v>1039.3499999999999</v>
      </c>
      <c r="F142" s="288">
        <v>1039.7</v>
      </c>
      <c r="G142" s="289">
        <v>1031.95</v>
      </c>
      <c r="H142" s="289">
        <v>1024.55</v>
      </c>
      <c r="I142" s="289">
        <v>1016.8</v>
      </c>
      <c r="J142" s="289">
        <v>1047.1000000000001</v>
      </c>
      <c r="K142" s="289">
        <v>1054.8500000000001</v>
      </c>
      <c r="L142" s="289">
        <v>1062.2500000000002</v>
      </c>
      <c r="M142" s="276">
        <v>1047.45</v>
      </c>
      <c r="N142" s="276">
        <v>1032.3</v>
      </c>
      <c r="O142" s="291">
        <v>1751850</v>
      </c>
      <c r="P142" s="292">
        <v>-1.9038553069966681E-2</v>
      </c>
    </row>
    <row r="143" spans="1:16" ht="15">
      <c r="A143" s="254">
        <v>133</v>
      </c>
      <c r="B143" s="342" t="s">
        <v>53</v>
      </c>
      <c r="C143" s="423" t="s">
        <v>165</v>
      </c>
      <c r="D143" s="424">
        <v>44406</v>
      </c>
      <c r="E143" s="288">
        <v>212.6</v>
      </c>
      <c r="F143" s="288">
        <v>213.71666666666667</v>
      </c>
      <c r="G143" s="289">
        <v>210.13333333333333</v>
      </c>
      <c r="H143" s="289">
        <v>207.66666666666666</v>
      </c>
      <c r="I143" s="289">
        <v>204.08333333333331</v>
      </c>
      <c r="J143" s="289">
        <v>216.18333333333334</v>
      </c>
      <c r="K143" s="289">
        <v>219.76666666666665</v>
      </c>
      <c r="L143" s="289">
        <v>222.23333333333335</v>
      </c>
      <c r="M143" s="276">
        <v>217.3</v>
      </c>
      <c r="N143" s="276">
        <v>211.25</v>
      </c>
      <c r="O143" s="291">
        <v>23942400</v>
      </c>
      <c r="P143" s="292">
        <v>-1.0546500479386385E-2</v>
      </c>
    </row>
    <row r="144" spans="1:16" ht="15">
      <c r="A144" s="254">
        <v>134</v>
      </c>
      <c r="B144" s="342" t="s">
        <v>42</v>
      </c>
      <c r="C144" s="423" t="s">
        <v>166</v>
      </c>
      <c r="D144" s="424">
        <v>44406</v>
      </c>
      <c r="E144" s="288">
        <v>143.5</v>
      </c>
      <c r="F144" s="288">
        <v>143.76666666666668</v>
      </c>
      <c r="G144" s="289">
        <v>142.53333333333336</v>
      </c>
      <c r="H144" s="289">
        <v>141.56666666666669</v>
      </c>
      <c r="I144" s="289">
        <v>140.33333333333337</v>
      </c>
      <c r="J144" s="289">
        <v>144.73333333333335</v>
      </c>
      <c r="K144" s="289">
        <v>145.96666666666664</v>
      </c>
      <c r="L144" s="289">
        <v>146.93333333333334</v>
      </c>
      <c r="M144" s="276">
        <v>145</v>
      </c>
      <c r="N144" s="276">
        <v>142.80000000000001</v>
      </c>
      <c r="O144" s="291">
        <v>24126000</v>
      </c>
      <c r="P144" s="292">
        <v>4.3060959792477302E-2</v>
      </c>
    </row>
    <row r="145" spans="1:16" ht="15">
      <c r="A145" s="254">
        <v>135</v>
      </c>
      <c r="B145" s="342" t="s">
        <v>72</v>
      </c>
      <c r="C145" s="423" t="s">
        <v>167</v>
      </c>
      <c r="D145" s="424">
        <v>44406</v>
      </c>
      <c r="E145" s="288">
        <v>2098.25</v>
      </c>
      <c r="F145" s="288">
        <v>2102.15</v>
      </c>
      <c r="G145" s="289">
        <v>2086.3000000000002</v>
      </c>
      <c r="H145" s="289">
        <v>2074.35</v>
      </c>
      <c r="I145" s="289">
        <v>2058.5</v>
      </c>
      <c r="J145" s="289">
        <v>2114.1000000000004</v>
      </c>
      <c r="K145" s="289">
        <v>2129.9499999999998</v>
      </c>
      <c r="L145" s="289">
        <v>2141.9000000000005</v>
      </c>
      <c r="M145" s="276">
        <v>2118</v>
      </c>
      <c r="N145" s="276">
        <v>2090.1999999999998</v>
      </c>
      <c r="O145" s="291">
        <v>45609500</v>
      </c>
      <c r="P145" s="292">
        <v>3.5843860894251241E-2</v>
      </c>
    </row>
    <row r="146" spans="1:16" ht="15">
      <c r="A146" s="254">
        <v>136</v>
      </c>
      <c r="B146" s="342" t="s">
        <v>111</v>
      </c>
      <c r="C146" s="423" t="s">
        <v>168</v>
      </c>
      <c r="D146" s="424">
        <v>44406</v>
      </c>
      <c r="E146" s="288">
        <v>130.65</v>
      </c>
      <c r="F146" s="288">
        <v>131.56666666666666</v>
      </c>
      <c r="G146" s="289">
        <v>128.53333333333333</v>
      </c>
      <c r="H146" s="289">
        <v>126.41666666666666</v>
      </c>
      <c r="I146" s="289">
        <v>123.38333333333333</v>
      </c>
      <c r="J146" s="289">
        <v>133.68333333333334</v>
      </c>
      <c r="K146" s="289">
        <v>136.71666666666664</v>
      </c>
      <c r="L146" s="289">
        <v>138.83333333333334</v>
      </c>
      <c r="M146" s="276">
        <v>134.6</v>
      </c>
      <c r="N146" s="276">
        <v>129.44999999999999</v>
      </c>
      <c r="O146" s="291">
        <v>174923500</v>
      </c>
      <c r="P146" s="292">
        <v>5.2410329202380304E-3</v>
      </c>
    </row>
    <row r="147" spans="1:16" ht="15">
      <c r="A147" s="254">
        <v>137</v>
      </c>
      <c r="B147" s="342" t="s">
        <v>56</v>
      </c>
      <c r="C147" s="423" t="s">
        <v>274</v>
      </c>
      <c r="D147" s="424">
        <v>44406</v>
      </c>
      <c r="E147" s="288">
        <v>1001.6</v>
      </c>
      <c r="F147" s="288">
        <v>1006.8666666666667</v>
      </c>
      <c r="G147" s="289">
        <v>992.73333333333335</v>
      </c>
      <c r="H147" s="289">
        <v>983.86666666666667</v>
      </c>
      <c r="I147" s="289">
        <v>969.73333333333335</v>
      </c>
      <c r="J147" s="289">
        <v>1015.7333333333333</v>
      </c>
      <c r="K147" s="289">
        <v>1029.8666666666668</v>
      </c>
      <c r="L147" s="289">
        <v>1038.7333333333333</v>
      </c>
      <c r="M147" s="276">
        <v>1021</v>
      </c>
      <c r="N147" s="276">
        <v>998</v>
      </c>
      <c r="O147" s="291">
        <v>5886750</v>
      </c>
      <c r="P147" s="292">
        <v>-7.3755015341043187E-2</v>
      </c>
    </row>
    <row r="148" spans="1:16" ht="15">
      <c r="A148" s="254">
        <v>138</v>
      </c>
      <c r="B148" s="342" t="s">
        <v>53</v>
      </c>
      <c r="C148" s="423" t="s">
        <v>169</v>
      </c>
      <c r="D148" s="424">
        <v>44406</v>
      </c>
      <c r="E148" s="288">
        <v>424.1</v>
      </c>
      <c r="F148" s="288">
        <v>426.05</v>
      </c>
      <c r="G148" s="289">
        <v>421.1</v>
      </c>
      <c r="H148" s="289">
        <v>418.1</v>
      </c>
      <c r="I148" s="289">
        <v>413.15000000000003</v>
      </c>
      <c r="J148" s="289">
        <v>429.05</v>
      </c>
      <c r="K148" s="289">
        <v>433.99999999999994</v>
      </c>
      <c r="L148" s="289">
        <v>437</v>
      </c>
      <c r="M148" s="276">
        <v>431</v>
      </c>
      <c r="N148" s="276">
        <v>423.05</v>
      </c>
      <c r="O148" s="291">
        <v>83280000</v>
      </c>
      <c r="P148" s="292">
        <v>3.1375972952388032E-2</v>
      </c>
    </row>
    <row r="149" spans="1:16" ht="15">
      <c r="A149" s="254">
        <v>139</v>
      </c>
      <c r="B149" s="342" t="s">
        <v>37</v>
      </c>
      <c r="C149" s="423" t="s">
        <v>170</v>
      </c>
      <c r="D149" s="424">
        <v>44406</v>
      </c>
      <c r="E149" s="288">
        <v>28291.55</v>
      </c>
      <c r="F149" s="288">
        <v>28356.5</v>
      </c>
      <c r="G149" s="289">
        <v>28101.15</v>
      </c>
      <c r="H149" s="289">
        <v>27910.75</v>
      </c>
      <c r="I149" s="289">
        <v>27655.4</v>
      </c>
      <c r="J149" s="289">
        <v>28546.9</v>
      </c>
      <c r="K149" s="289">
        <v>28802.25</v>
      </c>
      <c r="L149" s="289">
        <v>28992.65</v>
      </c>
      <c r="M149" s="276">
        <v>28611.85</v>
      </c>
      <c r="N149" s="276">
        <v>28166.1</v>
      </c>
      <c r="O149" s="291">
        <v>121250</v>
      </c>
      <c r="P149" s="292">
        <v>2.1697914472298293E-2</v>
      </c>
    </row>
    <row r="150" spans="1:16" ht="15">
      <c r="A150" s="254">
        <v>140</v>
      </c>
      <c r="B150" s="342" t="s">
        <v>63</v>
      </c>
      <c r="C150" s="423" t="s">
        <v>171</v>
      </c>
      <c r="D150" s="424">
        <v>44406</v>
      </c>
      <c r="E150" s="288">
        <v>2002.65</v>
      </c>
      <c r="F150" s="288">
        <v>2007.9833333333333</v>
      </c>
      <c r="G150" s="289">
        <v>1986.2166666666667</v>
      </c>
      <c r="H150" s="289">
        <v>1969.7833333333333</v>
      </c>
      <c r="I150" s="289">
        <v>1948.0166666666667</v>
      </c>
      <c r="J150" s="289">
        <v>2024.4166666666667</v>
      </c>
      <c r="K150" s="289">
        <v>2046.1833333333336</v>
      </c>
      <c r="L150" s="289">
        <v>2062.6166666666668</v>
      </c>
      <c r="M150" s="276">
        <v>2029.75</v>
      </c>
      <c r="N150" s="276">
        <v>1991.55</v>
      </c>
      <c r="O150" s="291">
        <v>1134375</v>
      </c>
      <c r="P150" s="292">
        <v>5.3619302949061663E-3</v>
      </c>
    </row>
    <row r="151" spans="1:16" ht="15">
      <c r="A151" s="254">
        <v>141</v>
      </c>
      <c r="B151" s="342" t="s">
        <v>78</v>
      </c>
      <c r="C151" s="423" t="s">
        <v>172</v>
      </c>
      <c r="D151" s="424">
        <v>44406</v>
      </c>
      <c r="E151" s="288">
        <v>7118.65</v>
      </c>
      <c r="F151" s="288">
        <v>7149.55</v>
      </c>
      <c r="G151" s="289">
        <v>7069.1</v>
      </c>
      <c r="H151" s="289">
        <v>7019.55</v>
      </c>
      <c r="I151" s="289">
        <v>6939.1</v>
      </c>
      <c r="J151" s="289">
        <v>7199.1</v>
      </c>
      <c r="K151" s="289">
        <v>7279.5499999999993</v>
      </c>
      <c r="L151" s="289">
        <v>7329.1</v>
      </c>
      <c r="M151" s="276">
        <v>7230</v>
      </c>
      <c r="N151" s="276">
        <v>7100</v>
      </c>
      <c r="O151" s="291">
        <v>296625</v>
      </c>
      <c r="P151" s="292">
        <v>-7.5282308657465494E-3</v>
      </c>
    </row>
    <row r="152" spans="1:16" ht="15">
      <c r="A152" s="254">
        <v>142</v>
      </c>
      <c r="B152" s="342" t="s">
        <v>56</v>
      </c>
      <c r="C152" s="423" t="s">
        <v>173</v>
      </c>
      <c r="D152" s="424">
        <v>44406</v>
      </c>
      <c r="E152" s="288">
        <v>1366.45</v>
      </c>
      <c r="F152" s="288">
        <v>1376.05</v>
      </c>
      <c r="G152" s="289">
        <v>1347.1</v>
      </c>
      <c r="H152" s="289">
        <v>1327.75</v>
      </c>
      <c r="I152" s="289">
        <v>1298.8</v>
      </c>
      <c r="J152" s="289">
        <v>1395.3999999999999</v>
      </c>
      <c r="K152" s="289">
        <v>1424.3500000000001</v>
      </c>
      <c r="L152" s="289">
        <v>1443.6999999999998</v>
      </c>
      <c r="M152" s="276">
        <v>1405</v>
      </c>
      <c r="N152" s="276">
        <v>1356.7</v>
      </c>
      <c r="O152" s="291">
        <v>4450800</v>
      </c>
      <c r="P152" s="292">
        <v>7.9717365703415172E-3</v>
      </c>
    </row>
    <row r="153" spans="1:16" ht="15">
      <c r="A153" s="254">
        <v>143</v>
      </c>
      <c r="B153" s="342" t="s">
        <v>51</v>
      </c>
      <c r="C153" s="423" t="s">
        <v>175</v>
      </c>
      <c r="D153" s="424">
        <v>44406</v>
      </c>
      <c r="E153" s="288">
        <v>681.2</v>
      </c>
      <c r="F153" s="288">
        <v>681.36666666666667</v>
      </c>
      <c r="G153" s="289">
        <v>676.83333333333337</v>
      </c>
      <c r="H153" s="289">
        <v>672.4666666666667</v>
      </c>
      <c r="I153" s="289">
        <v>667.93333333333339</v>
      </c>
      <c r="J153" s="289">
        <v>685.73333333333335</v>
      </c>
      <c r="K153" s="289">
        <v>690.26666666666665</v>
      </c>
      <c r="L153" s="289">
        <v>694.63333333333333</v>
      </c>
      <c r="M153" s="276">
        <v>685.9</v>
      </c>
      <c r="N153" s="276">
        <v>677</v>
      </c>
      <c r="O153" s="291">
        <v>37046800</v>
      </c>
      <c r="P153" s="292">
        <v>-8.6168140266746594E-3</v>
      </c>
    </row>
    <row r="154" spans="1:16" ht="15">
      <c r="A154" s="254">
        <v>144</v>
      </c>
      <c r="B154" s="342" t="s">
        <v>88</v>
      </c>
      <c r="C154" s="423" t="s">
        <v>176</v>
      </c>
      <c r="D154" s="424">
        <v>44406</v>
      </c>
      <c r="E154" s="288">
        <v>539.5</v>
      </c>
      <c r="F154" s="288">
        <v>541.6</v>
      </c>
      <c r="G154" s="289">
        <v>534.30000000000007</v>
      </c>
      <c r="H154" s="289">
        <v>529.1</v>
      </c>
      <c r="I154" s="289">
        <v>521.80000000000007</v>
      </c>
      <c r="J154" s="289">
        <v>546.80000000000007</v>
      </c>
      <c r="K154" s="289">
        <v>554.1</v>
      </c>
      <c r="L154" s="289">
        <v>559.30000000000007</v>
      </c>
      <c r="M154" s="276">
        <v>548.9</v>
      </c>
      <c r="N154" s="276">
        <v>536.4</v>
      </c>
      <c r="O154" s="291">
        <v>12355500</v>
      </c>
      <c r="P154" s="292">
        <v>1.4658782951465879E-2</v>
      </c>
    </row>
    <row r="155" spans="1:16" ht="15">
      <c r="A155" s="254">
        <v>145</v>
      </c>
      <c r="B155" s="342" t="s">
        <v>835</v>
      </c>
      <c r="C155" s="423" t="s">
        <v>177</v>
      </c>
      <c r="D155" s="424">
        <v>44406</v>
      </c>
      <c r="E155" s="288">
        <v>723</v>
      </c>
      <c r="F155" s="288">
        <v>725.66666666666663</v>
      </c>
      <c r="G155" s="289">
        <v>716.93333333333328</v>
      </c>
      <c r="H155" s="289">
        <v>710.86666666666667</v>
      </c>
      <c r="I155" s="289">
        <v>702.13333333333333</v>
      </c>
      <c r="J155" s="289">
        <v>731.73333333333323</v>
      </c>
      <c r="K155" s="289">
        <v>740.46666666666658</v>
      </c>
      <c r="L155" s="289">
        <v>746.53333333333319</v>
      </c>
      <c r="M155" s="276">
        <v>734.4</v>
      </c>
      <c r="N155" s="276">
        <v>719.6</v>
      </c>
      <c r="O155" s="291">
        <v>6812000</v>
      </c>
      <c r="P155" s="292">
        <v>4.4059333235423704E-4</v>
      </c>
    </row>
    <row r="156" spans="1:16" ht="15">
      <c r="A156" s="254">
        <v>146</v>
      </c>
      <c r="B156" s="342" t="s">
        <v>49</v>
      </c>
      <c r="C156" s="423" t="s">
        <v>804</v>
      </c>
      <c r="D156" s="424">
        <v>44406</v>
      </c>
      <c r="E156" s="288">
        <v>762.75</v>
      </c>
      <c r="F156" s="288">
        <v>766</v>
      </c>
      <c r="G156" s="289">
        <v>757.2</v>
      </c>
      <c r="H156" s="289">
        <v>751.65000000000009</v>
      </c>
      <c r="I156" s="289">
        <v>742.85000000000014</v>
      </c>
      <c r="J156" s="289">
        <v>771.55</v>
      </c>
      <c r="K156" s="289">
        <v>780.34999999999991</v>
      </c>
      <c r="L156" s="289">
        <v>785.89999999999986</v>
      </c>
      <c r="M156" s="276">
        <v>774.8</v>
      </c>
      <c r="N156" s="276">
        <v>760.45</v>
      </c>
      <c r="O156" s="291">
        <v>6882300</v>
      </c>
      <c r="P156" s="292">
        <v>5.3243936107276674E-3</v>
      </c>
    </row>
    <row r="157" spans="1:16" ht="15">
      <c r="A157" s="254">
        <v>147</v>
      </c>
      <c r="B157" s="342" t="s">
        <v>43</v>
      </c>
      <c r="C157" s="423" t="s">
        <v>179</v>
      </c>
      <c r="D157" s="424">
        <v>44406</v>
      </c>
      <c r="E157" s="288">
        <v>342.95</v>
      </c>
      <c r="F157" s="288">
        <v>343.93333333333334</v>
      </c>
      <c r="G157" s="289">
        <v>339.76666666666665</v>
      </c>
      <c r="H157" s="289">
        <v>336.58333333333331</v>
      </c>
      <c r="I157" s="289">
        <v>332.41666666666663</v>
      </c>
      <c r="J157" s="289">
        <v>347.11666666666667</v>
      </c>
      <c r="K157" s="289">
        <v>351.2833333333333</v>
      </c>
      <c r="L157" s="289">
        <v>354.4666666666667</v>
      </c>
      <c r="M157" s="276">
        <v>348.1</v>
      </c>
      <c r="N157" s="276">
        <v>340.75</v>
      </c>
      <c r="O157" s="291">
        <v>91747200</v>
      </c>
      <c r="P157" s="292">
        <v>2.97156382944695E-2</v>
      </c>
    </row>
    <row r="158" spans="1:16" ht="15">
      <c r="A158" s="254">
        <v>148</v>
      </c>
      <c r="B158" s="342" t="s">
        <v>42</v>
      </c>
      <c r="C158" s="423" t="s">
        <v>181</v>
      </c>
      <c r="D158" s="424">
        <v>44406</v>
      </c>
      <c r="E158" s="288">
        <v>123.4</v>
      </c>
      <c r="F158" s="288">
        <v>123.66666666666667</v>
      </c>
      <c r="G158" s="289">
        <v>121.93333333333334</v>
      </c>
      <c r="H158" s="289">
        <v>120.46666666666667</v>
      </c>
      <c r="I158" s="289">
        <v>118.73333333333333</v>
      </c>
      <c r="J158" s="289">
        <v>125.13333333333334</v>
      </c>
      <c r="K158" s="289">
        <v>126.86666666666666</v>
      </c>
      <c r="L158" s="289">
        <v>128.33333333333334</v>
      </c>
      <c r="M158" s="276">
        <v>125.4</v>
      </c>
      <c r="N158" s="276">
        <v>122.2</v>
      </c>
      <c r="O158" s="291">
        <v>129093750</v>
      </c>
      <c r="P158" s="292">
        <v>2.8281090381203289E-2</v>
      </c>
    </row>
    <row r="159" spans="1:16" ht="15">
      <c r="A159" s="254">
        <v>149</v>
      </c>
      <c r="B159" s="342" t="s">
        <v>111</v>
      </c>
      <c r="C159" s="423" t="s">
        <v>182</v>
      </c>
      <c r="D159" s="424">
        <v>44406</v>
      </c>
      <c r="E159" s="288">
        <v>1177.75</v>
      </c>
      <c r="F159" s="288">
        <v>1181.6499999999999</v>
      </c>
      <c r="G159" s="289">
        <v>1165.4499999999998</v>
      </c>
      <c r="H159" s="289">
        <v>1153.1499999999999</v>
      </c>
      <c r="I159" s="289">
        <v>1136.9499999999998</v>
      </c>
      <c r="J159" s="289">
        <v>1193.9499999999998</v>
      </c>
      <c r="K159" s="289">
        <v>1210.1500000000001</v>
      </c>
      <c r="L159" s="289">
        <v>1222.4499999999998</v>
      </c>
      <c r="M159" s="276">
        <v>1197.8499999999999</v>
      </c>
      <c r="N159" s="276">
        <v>1169.3499999999999</v>
      </c>
      <c r="O159" s="291">
        <v>46572350</v>
      </c>
      <c r="P159" s="292">
        <v>-3.5282349731745022E-3</v>
      </c>
    </row>
    <row r="160" spans="1:16" ht="15">
      <c r="A160" s="254">
        <v>150</v>
      </c>
      <c r="B160" s="342" t="s">
        <v>106</v>
      </c>
      <c r="C160" s="423" t="s">
        <v>183</v>
      </c>
      <c r="D160" s="424">
        <v>44406</v>
      </c>
      <c r="E160" s="288">
        <v>3348.45</v>
      </c>
      <c r="F160" s="288">
        <v>3353.35</v>
      </c>
      <c r="G160" s="289">
        <v>3332.7</v>
      </c>
      <c r="H160" s="289">
        <v>3316.95</v>
      </c>
      <c r="I160" s="289">
        <v>3296.2999999999997</v>
      </c>
      <c r="J160" s="289">
        <v>3369.1</v>
      </c>
      <c r="K160" s="289">
        <v>3389.7500000000005</v>
      </c>
      <c r="L160" s="289">
        <v>3405.5</v>
      </c>
      <c r="M160" s="276">
        <v>3374</v>
      </c>
      <c r="N160" s="276">
        <v>3337.6</v>
      </c>
      <c r="O160" s="291">
        <v>7835700</v>
      </c>
      <c r="P160" s="292">
        <v>8.8061488548144135E-3</v>
      </c>
    </row>
    <row r="161" spans="1:16" ht="15">
      <c r="A161" s="254">
        <v>151</v>
      </c>
      <c r="B161" s="342" t="s">
        <v>106</v>
      </c>
      <c r="C161" s="423" t="s">
        <v>184</v>
      </c>
      <c r="D161" s="424">
        <v>44406</v>
      </c>
      <c r="E161" s="288">
        <v>1064.7</v>
      </c>
      <c r="F161" s="288">
        <v>1069.4666666666667</v>
      </c>
      <c r="G161" s="289">
        <v>1055.2333333333333</v>
      </c>
      <c r="H161" s="289">
        <v>1045.7666666666667</v>
      </c>
      <c r="I161" s="289">
        <v>1031.5333333333333</v>
      </c>
      <c r="J161" s="289">
        <v>1078.9333333333334</v>
      </c>
      <c r="K161" s="289">
        <v>1093.166666666667</v>
      </c>
      <c r="L161" s="289">
        <v>1102.6333333333334</v>
      </c>
      <c r="M161" s="276">
        <v>1083.7</v>
      </c>
      <c r="N161" s="276">
        <v>1060</v>
      </c>
      <c r="O161" s="291">
        <v>13764600</v>
      </c>
      <c r="P161" s="292">
        <v>4.2630550379493704E-2</v>
      </c>
    </row>
    <row r="162" spans="1:16" ht="15">
      <c r="A162" s="254">
        <v>152</v>
      </c>
      <c r="B162" s="342" t="s">
        <v>49</v>
      </c>
      <c r="C162" s="423" t="s">
        <v>185</v>
      </c>
      <c r="D162" s="424">
        <v>44406</v>
      </c>
      <c r="E162" s="288">
        <v>1736.9</v>
      </c>
      <c r="F162" s="288">
        <v>1738.3833333333332</v>
      </c>
      <c r="G162" s="289">
        <v>1725.9666666666665</v>
      </c>
      <c r="H162" s="289">
        <v>1715.0333333333333</v>
      </c>
      <c r="I162" s="289">
        <v>1702.6166666666666</v>
      </c>
      <c r="J162" s="289">
        <v>1749.3166666666664</v>
      </c>
      <c r="K162" s="289">
        <v>1761.7333333333333</v>
      </c>
      <c r="L162" s="289">
        <v>1772.6666666666663</v>
      </c>
      <c r="M162" s="276">
        <v>1750.8</v>
      </c>
      <c r="N162" s="276">
        <v>1727.45</v>
      </c>
      <c r="O162" s="291">
        <v>4643625</v>
      </c>
      <c r="P162" s="292">
        <v>3.2312787785766214E-4</v>
      </c>
    </row>
    <row r="163" spans="1:16" ht="15">
      <c r="A163" s="254">
        <v>153</v>
      </c>
      <c r="B163" s="342" t="s">
        <v>51</v>
      </c>
      <c r="C163" s="423" t="s">
        <v>186</v>
      </c>
      <c r="D163" s="424">
        <v>44406</v>
      </c>
      <c r="E163" s="288">
        <v>2934.85</v>
      </c>
      <c r="F163" s="288">
        <v>2935.2666666666664</v>
      </c>
      <c r="G163" s="289">
        <v>2905.583333333333</v>
      </c>
      <c r="H163" s="289">
        <v>2876.3166666666666</v>
      </c>
      <c r="I163" s="289">
        <v>2846.6333333333332</v>
      </c>
      <c r="J163" s="289">
        <v>2964.5333333333328</v>
      </c>
      <c r="K163" s="289">
        <v>2994.2166666666662</v>
      </c>
      <c r="L163" s="289">
        <v>3023.4833333333327</v>
      </c>
      <c r="M163" s="276">
        <v>2964.95</v>
      </c>
      <c r="N163" s="276">
        <v>2906</v>
      </c>
      <c r="O163" s="291">
        <v>668000</v>
      </c>
      <c r="P163" s="292">
        <v>2.8087726048480186E-2</v>
      </c>
    </row>
    <row r="164" spans="1:16" ht="15">
      <c r="A164" s="254">
        <v>154</v>
      </c>
      <c r="B164" s="342" t="s">
        <v>42</v>
      </c>
      <c r="C164" s="423" t="s">
        <v>187</v>
      </c>
      <c r="D164" s="424">
        <v>44406</v>
      </c>
      <c r="E164" s="288">
        <v>456.4</v>
      </c>
      <c r="F164" s="288">
        <v>454.65000000000003</v>
      </c>
      <c r="G164" s="289">
        <v>451.05000000000007</v>
      </c>
      <c r="H164" s="289">
        <v>445.70000000000005</v>
      </c>
      <c r="I164" s="289">
        <v>442.10000000000008</v>
      </c>
      <c r="J164" s="289">
        <v>460.00000000000006</v>
      </c>
      <c r="K164" s="289">
        <v>463.60000000000008</v>
      </c>
      <c r="L164" s="289">
        <v>468.95000000000005</v>
      </c>
      <c r="M164" s="276">
        <v>458.25</v>
      </c>
      <c r="N164" s="276">
        <v>449.3</v>
      </c>
      <c r="O164" s="291">
        <v>3372000</v>
      </c>
      <c r="P164" s="292">
        <v>-3.0198446937014668E-2</v>
      </c>
    </row>
    <row r="165" spans="1:16" ht="15">
      <c r="A165" s="254">
        <v>155</v>
      </c>
      <c r="B165" s="342" t="s">
        <v>39</v>
      </c>
      <c r="C165" s="423" t="s">
        <v>510</v>
      </c>
      <c r="D165" s="424">
        <v>44406</v>
      </c>
      <c r="E165" s="288">
        <v>864.35</v>
      </c>
      <c r="F165" s="288">
        <v>870.11666666666667</v>
      </c>
      <c r="G165" s="289">
        <v>855.23333333333335</v>
      </c>
      <c r="H165" s="289">
        <v>846.11666666666667</v>
      </c>
      <c r="I165" s="289">
        <v>831.23333333333335</v>
      </c>
      <c r="J165" s="289">
        <v>879.23333333333335</v>
      </c>
      <c r="K165" s="289">
        <v>894.11666666666679</v>
      </c>
      <c r="L165" s="289">
        <v>903.23333333333335</v>
      </c>
      <c r="M165" s="276">
        <v>885</v>
      </c>
      <c r="N165" s="276">
        <v>861</v>
      </c>
      <c r="O165" s="291">
        <v>857675</v>
      </c>
      <c r="P165" s="292">
        <v>-2.7937551355792935E-2</v>
      </c>
    </row>
    <row r="166" spans="1:16" ht="15">
      <c r="A166" s="254">
        <v>156</v>
      </c>
      <c r="B166" s="342" t="s">
        <v>43</v>
      </c>
      <c r="C166" s="423" t="s">
        <v>188</v>
      </c>
      <c r="D166" s="424">
        <v>44406</v>
      </c>
      <c r="E166" s="288">
        <v>615.6</v>
      </c>
      <c r="F166" s="288">
        <v>618.43333333333339</v>
      </c>
      <c r="G166" s="289">
        <v>610.81666666666683</v>
      </c>
      <c r="H166" s="289">
        <v>606.03333333333342</v>
      </c>
      <c r="I166" s="289">
        <v>598.41666666666686</v>
      </c>
      <c r="J166" s="289">
        <v>623.21666666666681</v>
      </c>
      <c r="K166" s="289">
        <v>630.83333333333337</v>
      </c>
      <c r="L166" s="289">
        <v>635.61666666666679</v>
      </c>
      <c r="M166" s="276">
        <v>626.04999999999995</v>
      </c>
      <c r="N166" s="276">
        <v>613.65</v>
      </c>
      <c r="O166" s="291">
        <v>5493600</v>
      </c>
      <c r="P166" s="292">
        <v>1.0038610038610039E-2</v>
      </c>
    </row>
    <row r="167" spans="1:16" ht="15">
      <c r="A167" s="254">
        <v>157</v>
      </c>
      <c r="B167" s="342" t="s">
        <v>49</v>
      </c>
      <c r="C167" s="423" t="s">
        <v>189</v>
      </c>
      <c r="D167" s="424">
        <v>44406</v>
      </c>
      <c r="E167" s="288">
        <v>1450</v>
      </c>
      <c r="F167" s="288">
        <v>1443.3333333333333</v>
      </c>
      <c r="G167" s="289">
        <v>1429.2666666666664</v>
      </c>
      <c r="H167" s="289">
        <v>1408.5333333333331</v>
      </c>
      <c r="I167" s="289">
        <v>1394.4666666666662</v>
      </c>
      <c r="J167" s="289">
        <v>1464.0666666666666</v>
      </c>
      <c r="K167" s="289">
        <v>1478.1333333333337</v>
      </c>
      <c r="L167" s="289">
        <v>1498.8666666666668</v>
      </c>
      <c r="M167" s="276">
        <v>1457.4</v>
      </c>
      <c r="N167" s="276">
        <v>1422.6</v>
      </c>
      <c r="O167" s="291">
        <v>1995000</v>
      </c>
      <c r="P167" s="292">
        <v>-8.0941631731699451E-2</v>
      </c>
    </row>
    <row r="168" spans="1:16" ht="15">
      <c r="A168" s="254">
        <v>158</v>
      </c>
      <c r="B168" s="342" t="s">
        <v>37</v>
      </c>
      <c r="C168" s="423" t="s">
        <v>191</v>
      </c>
      <c r="D168" s="424">
        <v>44406</v>
      </c>
      <c r="E168" s="288">
        <v>6844.55</v>
      </c>
      <c r="F168" s="288">
        <v>6847.833333333333</v>
      </c>
      <c r="G168" s="289">
        <v>6805.7666666666664</v>
      </c>
      <c r="H168" s="289">
        <v>6766.9833333333336</v>
      </c>
      <c r="I168" s="289">
        <v>6724.916666666667</v>
      </c>
      <c r="J168" s="289">
        <v>6886.6166666666659</v>
      </c>
      <c r="K168" s="289">
        <v>6928.6833333333334</v>
      </c>
      <c r="L168" s="289">
        <v>6967.4666666666653</v>
      </c>
      <c r="M168" s="276">
        <v>6889.9</v>
      </c>
      <c r="N168" s="276">
        <v>6809.05</v>
      </c>
      <c r="O168" s="291">
        <v>2065100</v>
      </c>
      <c r="P168" s="292">
        <v>-7.9265949269792472E-3</v>
      </c>
    </row>
    <row r="169" spans="1:16" ht="15">
      <c r="A169" s="254">
        <v>159</v>
      </c>
      <c r="B169" s="342" t="s">
        <v>835</v>
      </c>
      <c r="C169" s="423" t="s">
        <v>193</v>
      </c>
      <c r="D169" s="424">
        <v>44406</v>
      </c>
      <c r="E169" s="288">
        <v>801</v>
      </c>
      <c r="F169" s="288">
        <v>803.5</v>
      </c>
      <c r="G169" s="289">
        <v>792.6</v>
      </c>
      <c r="H169" s="289">
        <v>784.2</v>
      </c>
      <c r="I169" s="289">
        <v>773.30000000000007</v>
      </c>
      <c r="J169" s="289">
        <v>811.9</v>
      </c>
      <c r="K169" s="289">
        <v>822.80000000000007</v>
      </c>
      <c r="L169" s="289">
        <v>831.19999999999993</v>
      </c>
      <c r="M169" s="276">
        <v>814.4</v>
      </c>
      <c r="N169" s="276">
        <v>795.1</v>
      </c>
      <c r="O169" s="291">
        <v>21733400</v>
      </c>
      <c r="P169" s="292">
        <v>-4.9401821320159515E-3</v>
      </c>
    </row>
    <row r="170" spans="1:16" ht="15">
      <c r="A170" s="254">
        <v>160</v>
      </c>
      <c r="B170" s="342" t="s">
        <v>111</v>
      </c>
      <c r="C170" s="423" t="s">
        <v>194</v>
      </c>
      <c r="D170" s="424">
        <v>44406</v>
      </c>
      <c r="E170" s="288">
        <v>267.35000000000002</v>
      </c>
      <c r="F170" s="288">
        <v>267.7</v>
      </c>
      <c r="G170" s="289">
        <v>264.7</v>
      </c>
      <c r="H170" s="289">
        <v>262.05</v>
      </c>
      <c r="I170" s="289">
        <v>259.05</v>
      </c>
      <c r="J170" s="289">
        <v>270.34999999999997</v>
      </c>
      <c r="K170" s="289">
        <v>273.34999999999997</v>
      </c>
      <c r="L170" s="289">
        <v>275.99999999999994</v>
      </c>
      <c r="M170" s="276">
        <v>270.7</v>
      </c>
      <c r="N170" s="276">
        <v>265.05</v>
      </c>
      <c r="O170" s="291">
        <v>119160900</v>
      </c>
      <c r="P170" s="292">
        <v>-5.176117394342504E-3</v>
      </c>
    </row>
    <row r="171" spans="1:16" ht="15">
      <c r="A171" s="254">
        <v>161</v>
      </c>
      <c r="B171" s="342" t="s">
        <v>63</v>
      </c>
      <c r="C171" s="423" t="s">
        <v>195</v>
      </c>
      <c r="D171" s="424">
        <v>44406</v>
      </c>
      <c r="E171" s="288">
        <v>1033.6500000000001</v>
      </c>
      <c r="F171" s="288">
        <v>1036.6666666666667</v>
      </c>
      <c r="G171" s="289">
        <v>1024.5833333333335</v>
      </c>
      <c r="H171" s="289">
        <v>1015.5166666666667</v>
      </c>
      <c r="I171" s="289">
        <v>1003.4333333333334</v>
      </c>
      <c r="J171" s="289">
        <v>1045.7333333333336</v>
      </c>
      <c r="K171" s="289">
        <v>1057.8166666666671</v>
      </c>
      <c r="L171" s="289">
        <v>1066.8833333333337</v>
      </c>
      <c r="M171" s="276">
        <v>1048.75</v>
      </c>
      <c r="N171" s="276">
        <v>1027.5999999999999</v>
      </c>
      <c r="O171" s="291">
        <v>2868500</v>
      </c>
      <c r="P171" s="292">
        <v>-3.7254572914918613E-2</v>
      </c>
    </row>
    <row r="172" spans="1:16" ht="15">
      <c r="A172" s="254">
        <v>162</v>
      </c>
      <c r="B172" s="342" t="s">
        <v>106</v>
      </c>
      <c r="C172" s="423" t="s">
        <v>196</v>
      </c>
      <c r="D172" s="424">
        <v>44406</v>
      </c>
      <c r="E172" s="288">
        <v>545.85</v>
      </c>
      <c r="F172" s="288">
        <v>548.76666666666677</v>
      </c>
      <c r="G172" s="289">
        <v>541.58333333333348</v>
      </c>
      <c r="H172" s="289">
        <v>537.31666666666672</v>
      </c>
      <c r="I172" s="289">
        <v>530.13333333333344</v>
      </c>
      <c r="J172" s="289">
        <v>553.03333333333353</v>
      </c>
      <c r="K172" s="289">
        <v>560.2166666666667</v>
      </c>
      <c r="L172" s="289">
        <v>564.48333333333358</v>
      </c>
      <c r="M172" s="276">
        <v>555.95000000000005</v>
      </c>
      <c r="N172" s="276">
        <v>544.5</v>
      </c>
      <c r="O172" s="291">
        <v>30628800</v>
      </c>
      <c r="P172" s="292">
        <v>4.7324652587810483E-2</v>
      </c>
    </row>
    <row r="173" spans="1:16" ht="15">
      <c r="A173" s="254">
        <v>163</v>
      </c>
      <c r="B173" s="342" t="s">
        <v>88</v>
      </c>
      <c r="C173" s="423" t="s">
        <v>198</v>
      </c>
      <c r="D173" s="424">
        <v>44406</v>
      </c>
      <c r="E173" s="288">
        <v>217</v>
      </c>
      <c r="F173" s="288">
        <v>218.31666666666669</v>
      </c>
      <c r="G173" s="289">
        <v>214.68333333333339</v>
      </c>
      <c r="H173" s="289">
        <v>212.3666666666667</v>
      </c>
      <c r="I173" s="289">
        <v>208.73333333333341</v>
      </c>
      <c r="J173" s="289">
        <v>220.63333333333338</v>
      </c>
      <c r="K173" s="289">
        <v>224.26666666666665</v>
      </c>
      <c r="L173" s="289">
        <v>226.58333333333337</v>
      </c>
      <c r="M173" s="276">
        <v>221.95</v>
      </c>
      <c r="N173" s="276">
        <v>216</v>
      </c>
      <c r="O173" s="291">
        <v>68772000</v>
      </c>
      <c r="P173" s="292">
        <v>-3.0442724188918849E-3</v>
      </c>
    </row>
    <row r="174" spans="1:16" ht="15">
      <c r="A174" s="563"/>
      <c r="B174" s="564"/>
      <c r="C174" s="563"/>
      <c r="D174" s="565"/>
      <c r="E174" s="566"/>
      <c r="F174" s="566"/>
      <c r="G174" s="567"/>
      <c r="H174" s="567"/>
      <c r="I174" s="567"/>
      <c r="J174" s="567"/>
      <c r="K174" s="567"/>
      <c r="L174" s="567"/>
      <c r="M174" s="568"/>
      <c r="N174" s="568"/>
      <c r="O174" s="569"/>
      <c r="P174" s="570"/>
    </row>
    <row r="175" spans="1:16" ht="15">
      <c r="A175" s="563"/>
      <c r="B175" s="564"/>
      <c r="C175" s="563"/>
      <c r="D175" s="565"/>
      <c r="E175" s="566"/>
      <c r="F175" s="566"/>
      <c r="G175" s="567"/>
      <c r="H175" s="567"/>
      <c r="I175" s="567"/>
      <c r="J175" s="567"/>
      <c r="K175" s="567"/>
      <c r="L175" s="567"/>
      <c r="M175" s="568"/>
      <c r="N175" s="568"/>
      <c r="O175" s="569"/>
      <c r="P175" s="570"/>
    </row>
    <row r="176" spans="1:16" ht="15">
      <c r="A176" s="563"/>
      <c r="B176" s="564"/>
      <c r="C176" s="563"/>
      <c r="D176" s="565"/>
      <c r="E176" s="566"/>
      <c r="F176" s="566"/>
      <c r="G176" s="567"/>
      <c r="H176" s="567"/>
      <c r="I176" s="567"/>
      <c r="J176" s="567"/>
      <c r="K176" s="567"/>
      <c r="L176" s="567"/>
      <c r="M176" s="568"/>
      <c r="N176" s="568"/>
      <c r="O176" s="569"/>
      <c r="P176" s="570"/>
    </row>
    <row r="177" spans="1:16" ht="15">
      <c r="A177" s="563"/>
      <c r="B177" s="564"/>
      <c r="C177" s="563"/>
      <c r="D177" s="565"/>
      <c r="E177" s="566"/>
      <c r="F177" s="566"/>
      <c r="G177" s="567"/>
      <c r="H177" s="567"/>
      <c r="I177" s="567"/>
      <c r="J177" s="567"/>
      <c r="K177" s="567"/>
      <c r="L177" s="567"/>
      <c r="M177" s="568"/>
      <c r="N177" s="568"/>
      <c r="O177" s="569"/>
      <c r="P177" s="570"/>
    </row>
    <row r="178" spans="1:16" ht="15">
      <c r="A178" s="563"/>
      <c r="B178" s="564"/>
      <c r="C178" s="563"/>
      <c r="D178" s="565"/>
      <c r="E178" s="566"/>
      <c r="F178" s="566"/>
      <c r="G178" s="567"/>
      <c r="H178" s="567"/>
      <c r="I178" s="567"/>
      <c r="J178" s="567"/>
      <c r="K178" s="567"/>
      <c r="L178" s="567"/>
      <c r="M178" s="568"/>
      <c r="N178" s="568"/>
      <c r="O178" s="569"/>
      <c r="P178" s="570"/>
    </row>
    <row r="179" spans="1:16">
      <c r="B179" s="564"/>
    </row>
    <row r="180" spans="1:16">
      <c r="B180" s="564"/>
    </row>
    <row r="181" spans="1:16">
      <c r="B181" s="564"/>
    </row>
    <row r="182" spans="1:16">
      <c r="B182" s="564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44377</v>
      </c>
    </row>
    <row r="7" spans="1:15">
      <c r="A7"/>
    </row>
    <row r="8" spans="1:15" ht="28.5" customHeight="1">
      <c r="A8" s="586" t="s">
        <v>16</v>
      </c>
      <c r="B8" s="587"/>
      <c r="C8" s="585" t="s">
        <v>19</v>
      </c>
      <c r="D8" s="585" t="s">
        <v>20</v>
      </c>
      <c r="E8" s="585" t="s">
        <v>21</v>
      </c>
      <c r="F8" s="585"/>
      <c r="G8" s="585"/>
      <c r="H8" s="585" t="s">
        <v>22</v>
      </c>
      <c r="I8" s="585"/>
      <c r="J8" s="585"/>
      <c r="K8" s="251"/>
      <c r="L8" s="259"/>
      <c r="M8" s="259"/>
    </row>
    <row r="9" spans="1:15" ht="36" customHeight="1">
      <c r="A9" s="581"/>
      <c r="B9" s="583"/>
      <c r="C9" s="588" t="s">
        <v>23</v>
      </c>
      <c r="D9" s="58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15748.45</v>
      </c>
      <c r="D10" s="275">
        <v>15769.466666666665</v>
      </c>
      <c r="E10" s="275">
        <v>15703.033333333331</v>
      </c>
      <c r="F10" s="275">
        <v>15657.616666666665</v>
      </c>
      <c r="G10" s="275">
        <v>15591.183333333331</v>
      </c>
      <c r="H10" s="275">
        <v>15814.883333333331</v>
      </c>
      <c r="I10" s="275">
        <v>15881.316666666666</v>
      </c>
      <c r="J10" s="275">
        <v>15926.733333333332</v>
      </c>
      <c r="K10" s="274">
        <v>15835.9</v>
      </c>
      <c r="L10" s="274">
        <v>15724.05</v>
      </c>
      <c r="M10" s="279"/>
    </row>
    <row r="11" spans="1:15">
      <c r="A11" s="273">
        <v>2</v>
      </c>
      <c r="B11" s="254" t="s">
        <v>216</v>
      </c>
      <c r="C11" s="276">
        <v>35010.300000000003</v>
      </c>
      <c r="D11" s="256">
        <v>35087.15</v>
      </c>
      <c r="E11" s="256">
        <v>34836.850000000006</v>
      </c>
      <c r="F11" s="256">
        <v>34663.4</v>
      </c>
      <c r="G11" s="256">
        <v>34413.100000000006</v>
      </c>
      <c r="H11" s="256">
        <v>35260.600000000006</v>
      </c>
      <c r="I11" s="256">
        <v>35510.900000000009</v>
      </c>
      <c r="J11" s="256">
        <v>35684.350000000006</v>
      </c>
      <c r="K11" s="276">
        <v>35337.449999999997</v>
      </c>
      <c r="L11" s="276">
        <v>34913.699999999997</v>
      </c>
      <c r="M11" s="279"/>
    </row>
    <row r="12" spans="1:15">
      <c r="A12" s="273">
        <v>3</v>
      </c>
      <c r="B12" s="262" t="s">
        <v>217</v>
      </c>
      <c r="C12" s="276">
        <v>2055.9499999999998</v>
      </c>
      <c r="D12" s="256">
        <v>2061.6833333333334</v>
      </c>
      <c r="E12" s="256">
        <v>2044.7166666666667</v>
      </c>
      <c r="F12" s="256">
        <v>2033.4833333333331</v>
      </c>
      <c r="G12" s="256">
        <v>2016.5166666666664</v>
      </c>
      <c r="H12" s="256">
        <v>2072.916666666667</v>
      </c>
      <c r="I12" s="256">
        <v>2089.8833333333341</v>
      </c>
      <c r="J12" s="256">
        <v>2101.1166666666672</v>
      </c>
      <c r="K12" s="276">
        <v>2078.65</v>
      </c>
      <c r="L12" s="276">
        <v>2050.4499999999998</v>
      </c>
      <c r="M12" s="279"/>
    </row>
    <row r="13" spans="1:15">
      <c r="A13" s="273">
        <v>4</v>
      </c>
      <c r="B13" s="254" t="s">
        <v>218</v>
      </c>
      <c r="C13" s="276">
        <v>4350.05</v>
      </c>
      <c r="D13" s="256">
        <v>4358.3499999999995</v>
      </c>
      <c r="E13" s="256">
        <v>4332.1499999999987</v>
      </c>
      <c r="F13" s="256">
        <v>4314.2499999999991</v>
      </c>
      <c r="G13" s="256">
        <v>4288.0499999999984</v>
      </c>
      <c r="H13" s="256">
        <v>4376.2499999999991</v>
      </c>
      <c r="I13" s="256">
        <v>4402.45</v>
      </c>
      <c r="J13" s="256">
        <v>4420.3499999999995</v>
      </c>
      <c r="K13" s="276">
        <v>4384.55</v>
      </c>
      <c r="L13" s="276">
        <v>4340.45</v>
      </c>
      <c r="M13" s="279"/>
    </row>
    <row r="14" spans="1:15">
      <c r="A14" s="273">
        <v>5</v>
      </c>
      <c r="B14" s="254" t="s">
        <v>219</v>
      </c>
      <c r="C14" s="276">
        <v>28986.25</v>
      </c>
      <c r="D14" s="256">
        <v>29034.75</v>
      </c>
      <c r="E14" s="256">
        <v>28885.65</v>
      </c>
      <c r="F14" s="256">
        <v>28785.050000000003</v>
      </c>
      <c r="G14" s="256">
        <v>28635.950000000004</v>
      </c>
      <c r="H14" s="256">
        <v>29135.35</v>
      </c>
      <c r="I14" s="256">
        <v>29284.449999999997</v>
      </c>
      <c r="J14" s="256">
        <v>29385.049999999996</v>
      </c>
      <c r="K14" s="276">
        <v>29183.85</v>
      </c>
      <c r="L14" s="276">
        <v>28934.15</v>
      </c>
      <c r="M14" s="279"/>
    </row>
    <row r="15" spans="1:15">
      <c r="A15" s="273">
        <v>6</v>
      </c>
      <c r="B15" s="254" t="s">
        <v>220</v>
      </c>
      <c r="C15" s="276">
        <v>3609.7</v>
      </c>
      <c r="D15" s="256">
        <v>3618.65</v>
      </c>
      <c r="E15" s="256">
        <v>3588.5</v>
      </c>
      <c r="F15" s="256">
        <v>3567.2999999999997</v>
      </c>
      <c r="G15" s="256">
        <v>3537.1499999999996</v>
      </c>
      <c r="H15" s="256">
        <v>3639.8500000000004</v>
      </c>
      <c r="I15" s="256">
        <v>3670.0000000000009</v>
      </c>
      <c r="J15" s="256">
        <v>3691.2000000000007</v>
      </c>
      <c r="K15" s="276">
        <v>3648.8</v>
      </c>
      <c r="L15" s="276">
        <v>3597.45</v>
      </c>
      <c r="M15" s="279"/>
    </row>
    <row r="16" spans="1:15">
      <c r="A16" s="273">
        <v>7</v>
      </c>
      <c r="B16" s="254" t="s">
        <v>221</v>
      </c>
      <c r="C16" s="276">
        <v>7474.2</v>
      </c>
      <c r="D16" s="256">
        <v>7495.9833333333336</v>
      </c>
      <c r="E16" s="256">
        <v>7433.2666666666673</v>
      </c>
      <c r="F16" s="256">
        <v>7392.3333333333339</v>
      </c>
      <c r="G16" s="256">
        <v>7329.6166666666677</v>
      </c>
      <c r="H16" s="256">
        <v>7536.916666666667</v>
      </c>
      <c r="I16" s="256">
        <v>7599.6333333333341</v>
      </c>
      <c r="J16" s="256">
        <v>7640.5666666666666</v>
      </c>
      <c r="K16" s="276">
        <v>7558.7</v>
      </c>
      <c r="L16" s="276">
        <v>7455.05</v>
      </c>
      <c r="M16" s="279"/>
    </row>
    <row r="17" spans="1:13">
      <c r="A17" s="273">
        <v>8</v>
      </c>
      <c r="B17" s="254" t="s">
        <v>38</v>
      </c>
      <c r="C17" s="254">
        <v>2053.0500000000002</v>
      </c>
      <c r="D17" s="256">
        <v>2052.65</v>
      </c>
      <c r="E17" s="256">
        <v>2040.4</v>
      </c>
      <c r="F17" s="256">
        <v>2027.75</v>
      </c>
      <c r="G17" s="256">
        <v>2015.5</v>
      </c>
      <c r="H17" s="256">
        <v>2065.3000000000002</v>
      </c>
      <c r="I17" s="256">
        <v>2077.5500000000002</v>
      </c>
      <c r="J17" s="256">
        <v>2090.2000000000003</v>
      </c>
      <c r="K17" s="254">
        <v>2064.9</v>
      </c>
      <c r="L17" s="254">
        <v>2040</v>
      </c>
      <c r="M17" s="254">
        <v>2.79895</v>
      </c>
    </row>
    <row r="18" spans="1:13">
      <c r="A18" s="273">
        <v>9</v>
      </c>
      <c r="B18" s="254" t="s">
        <v>222</v>
      </c>
      <c r="C18" s="254">
        <v>1077.3</v>
      </c>
      <c r="D18" s="256">
        <v>1067.6166666666666</v>
      </c>
      <c r="E18" s="256">
        <v>1049.6833333333332</v>
      </c>
      <c r="F18" s="256">
        <v>1022.0666666666666</v>
      </c>
      <c r="G18" s="256">
        <v>1004.1333333333332</v>
      </c>
      <c r="H18" s="256">
        <v>1095.2333333333331</v>
      </c>
      <c r="I18" s="256">
        <v>1113.1666666666665</v>
      </c>
      <c r="J18" s="256">
        <v>1140.7833333333331</v>
      </c>
      <c r="K18" s="254">
        <v>1085.55</v>
      </c>
      <c r="L18" s="254">
        <v>1040</v>
      </c>
      <c r="M18" s="254">
        <v>22.100680000000001</v>
      </c>
    </row>
    <row r="19" spans="1:13">
      <c r="A19" s="273">
        <v>10</v>
      </c>
      <c r="B19" s="254" t="s">
        <v>735</v>
      </c>
      <c r="C19" s="255">
        <v>863.95</v>
      </c>
      <c r="D19" s="256">
        <v>866.6</v>
      </c>
      <c r="E19" s="256">
        <v>854.2</v>
      </c>
      <c r="F19" s="256">
        <v>844.45</v>
      </c>
      <c r="G19" s="256">
        <v>832.05000000000007</v>
      </c>
      <c r="H19" s="256">
        <v>876.35</v>
      </c>
      <c r="I19" s="256">
        <v>888.74999999999989</v>
      </c>
      <c r="J19" s="256">
        <v>898.5</v>
      </c>
      <c r="K19" s="254">
        <v>879</v>
      </c>
      <c r="L19" s="254">
        <v>856.85</v>
      </c>
      <c r="M19" s="254">
        <v>5.8882599999999998</v>
      </c>
    </row>
    <row r="20" spans="1:13">
      <c r="A20" s="273">
        <v>11</v>
      </c>
      <c r="B20" s="254" t="s">
        <v>288</v>
      </c>
      <c r="C20" s="254">
        <v>16537.349999999999</v>
      </c>
      <c r="D20" s="256">
        <v>16625.783333333333</v>
      </c>
      <c r="E20" s="256">
        <v>16341.566666666666</v>
      </c>
      <c r="F20" s="256">
        <v>16145.783333333333</v>
      </c>
      <c r="G20" s="256">
        <v>15861.566666666666</v>
      </c>
      <c r="H20" s="256">
        <v>16821.566666666666</v>
      </c>
      <c r="I20" s="256">
        <v>17105.783333333333</v>
      </c>
      <c r="J20" s="256">
        <v>17301.566666666666</v>
      </c>
      <c r="K20" s="254">
        <v>16910</v>
      </c>
      <c r="L20" s="254">
        <v>16430</v>
      </c>
      <c r="M20" s="254">
        <v>8.7389999999999995E-2</v>
      </c>
    </row>
    <row r="21" spans="1:13">
      <c r="A21" s="273">
        <v>12</v>
      </c>
      <c r="B21" s="254" t="s">
        <v>40</v>
      </c>
      <c r="C21" s="254">
        <v>1523.55</v>
      </c>
      <c r="D21" s="256">
        <v>1528.4166666666667</v>
      </c>
      <c r="E21" s="256">
        <v>1508.1333333333334</v>
      </c>
      <c r="F21" s="256">
        <v>1492.7166666666667</v>
      </c>
      <c r="G21" s="256">
        <v>1472.4333333333334</v>
      </c>
      <c r="H21" s="256">
        <v>1543.8333333333335</v>
      </c>
      <c r="I21" s="256">
        <v>1564.1166666666668</v>
      </c>
      <c r="J21" s="256">
        <v>1579.5333333333335</v>
      </c>
      <c r="K21" s="254">
        <v>1548.7</v>
      </c>
      <c r="L21" s="254">
        <v>1513</v>
      </c>
      <c r="M21" s="254">
        <v>55.519179999999999</v>
      </c>
    </row>
    <row r="22" spans="1:13">
      <c r="A22" s="273">
        <v>13</v>
      </c>
      <c r="B22" s="254" t="s">
        <v>289</v>
      </c>
      <c r="C22" s="254">
        <v>1126.3</v>
      </c>
      <c r="D22" s="256">
        <v>1123.8</v>
      </c>
      <c r="E22" s="256">
        <v>1102.5999999999999</v>
      </c>
      <c r="F22" s="256">
        <v>1078.8999999999999</v>
      </c>
      <c r="G22" s="256">
        <v>1057.6999999999998</v>
      </c>
      <c r="H22" s="256">
        <v>1147.5</v>
      </c>
      <c r="I22" s="256">
        <v>1168.7000000000003</v>
      </c>
      <c r="J22" s="256">
        <v>1192.4000000000001</v>
      </c>
      <c r="K22" s="254">
        <v>1145</v>
      </c>
      <c r="L22" s="254">
        <v>1100.0999999999999</v>
      </c>
      <c r="M22" s="254">
        <v>19.959589999999999</v>
      </c>
    </row>
    <row r="23" spans="1:13">
      <c r="A23" s="273">
        <v>14</v>
      </c>
      <c r="B23" s="254" t="s">
        <v>41</v>
      </c>
      <c r="C23" s="254">
        <v>711</v>
      </c>
      <c r="D23" s="256">
        <v>714.33333333333337</v>
      </c>
      <c r="E23" s="256">
        <v>705.66666666666674</v>
      </c>
      <c r="F23" s="256">
        <v>700.33333333333337</v>
      </c>
      <c r="G23" s="256">
        <v>691.66666666666674</v>
      </c>
      <c r="H23" s="256">
        <v>719.66666666666674</v>
      </c>
      <c r="I23" s="256">
        <v>728.33333333333348</v>
      </c>
      <c r="J23" s="256">
        <v>733.66666666666674</v>
      </c>
      <c r="K23" s="254">
        <v>723</v>
      </c>
      <c r="L23" s="254">
        <v>709</v>
      </c>
      <c r="M23" s="254">
        <v>93.031509999999997</v>
      </c>
    </row>
    <row r="24" spans="1:13">
      <c r="A24" s="273">
        <v>15</v>
      </c>
      <c r="B24" s="254" t="s">
        <v>826</v>
      </c>
      <c r="C24" s="254">
        <v>1073.5</v>
      </c>
      <c r="D24" s="256">
        <v>1073.5</v>
      </c>
      <c r="E24" s="256">
        <v>1073.5</v>
      </c>
      <c r="F24" s="256">
        <v>1073.5</v>
      </c>
      <c r="G24" s="256">
        <v>1073.5</v>
      </c>
      <c r="H24" s="256">
        <v>1073.5</v>
      </c>
      <c r="I24" s="256">
        <v>1073.5</v>
      </c>
      <c r="J24" s="256">
        <v>1073.5</v>
      </c>
      <c r="K24" s="254">
        <v>1073.5</v>
      </c>
      <c r="L24" s="254">
        <v>1073.5</v>
      </c>
      <c r="M24" s="254">
        <v>1.49796</v>
      </c>
    </row>
    <row r="25" spans="1:13">
      <c r="A25" s="273">
        <v>16</v>
      </c>
      <c r="B25" s="254" t="s">
        <v>290</v>
      </c>
      <c r="C25" s="254">
        <v>1115.2</v>
      </c>
      <c r="D25" s="256">
        <v>1138.6833333333334</v>
      </c>
      <c r="E25" s="256">
        <v>1077.5666666666668</v>
      </c>
      <c r="F25" s="256">
        <v>1039.9333333333334</v>
      </c>
      <c r="G25" s="256">
        <v>978.81666666666683</v>
      </c>
      <c r="H25" s="256">
        <v>1176.3166666666668</v>
      </c>
      <c r="I25" s="256">
        <v>1237.4333333333336</v>
      </c>
      <c r="J25" s="256">
        <v>1275.0666666666668</v>
      </c>
      <c r="K25" s="254">
        <v>1199.8</v>
      </c>
      <c r="L25" s="254">
        <v>1101.05</v>
      </c>
      <c r="M25" s="254">
        <v>3.3417300000000001</v>
      </c>
    </row>
    <row r="26" spans="1:13">
      <c r="A26" s="273">
        <v>17</v>
      </c>
      <c r="B26" s="254" t="s">
        <v>223</v>
      </c>
      <c r="C26" s="254">
        <v>117.15</v>
      </c>
      <c r="D26" s="256">
        <v>117.43333333333334</v>
      </c>
      <c r="E26" s="256">
        <v>116.16666666666667</v>
      </c>
      <c r="F26" s="256">
        <v>115.18333333333334</v>
      </c>
      <c r="G26" s="256">
        <v>113.91666666666667</v>
      </c>
      <c r="H26" s="256">
        <v>118.41666666666667</v>
      </c>
      <c r="I26" s="256">
        <v>119.68333333333332</v>
      </c>
      <c r="J26" s="256">
        <v>120.66666666666667</v>
      </c>
      <c r="K26" s="254">
        <v>118.7</v>
      </c>
      <c r="L26" s="254">
        <v>116.45</v>
      </c>
      <c r="M26" s="254">
        <v>21.22213</v>
      </c>
    </row>
    <row r="27" spans="1:13">
      <c r="A27" s="273">
        <v>18</v>
      </c>
      <c r="B27" s="254" t="s">
        <v>224</v>
      </c>
      <c r="C27" s="254">
        <v>213.6</v>
      </c>
      <c r="D27" s="256">
        <v>215.48333333333335</v>
      </c>
      <c r="E27" s="256">
        <v>210.9666666666667</v>
      </c>
      <c r="F27" s="256">
        <v>208.33333333333334</v>
      </c>
      <c r="G27" s="256">
        <v>203.81666666666669</v>
      </c>
      <c r="H27" s="256">
        <v>218.1166666666667</v>
      </c>
      <c r="I27" s="256">
        <v>222.63333333333335</v>
      </c>
      <c r="J27" s="256">
        <v>225.26666666666671</v>
      </c>
      <c r="K27" s="254">
        <v>220</v>
      </c>
      <c r="L27" s="254">
        <v>212.85</v>
      </c>
      <c r="M27" s="254">
        <v>15.0953</v>
      </c>
    </row>
    <row r="28" spans="1:13">
      <c r="A28" s="273">
        <v>19</v>
      </c>
      <c r="B28" s="254" t="s">
        <v>225</v>
      </c>
      <c r="C28" s="254">
        <v>2085.85</v>
      </c>
      <c r="D28" s="256">
        <v>2063.5499999999997</v>
      </c>
      <c r="E28" s="256">
        <v>2012.2999999999993</v>
      </c>
      <c r="F28" s="256">
        <v>1938.7499999999995</v>
      </c>
      <c r="G28" s="256">
        <v>1887.4999999999991</v>
      </c>
      <c r="H28" s="256">
        <v>2137.0999999999995</v>
      </c>
      <c r="I28" s="256">
        <v>2188.3500000000004</v>
      </c>
      <c r="J28" s="256">
        <v>2261.8999999999996</v>
      </c>
      <c r="K28" s="254">
        <v>2114.8000000000002</v>
      </c>
      <c r="L28" s="254">
        <v>1990</v>
      </c>
      <c r="M28" s="254">
        <v>4.7899000000000003</v>
      </c>
    </row>
    <row r="29" spans="1:13">
      <c r="A29" s="273">
        <v>20</v>
      </c>
      <c r="B29" s="254" t="s">
        <v>294</v>
      </c>
      <c r="C29" s="254">
        <v>986.8</v>
      </c>
      <c r="D29" s="256">
        <v>990.16666666666663</v>
      </c>
      <c r="E29" s="256">
        <v>975.83333333333326</v>
      </c>
      <c r="F29" s="256">
        <v>964.86666666666667</v>
      </c>
      <c r="G29" s="256">
        <v>950.5333333333333</v>
      </c>
      <c r="H29" s="256">
        <v>1001.1333333333332</v>
      </c>
      <c r="I29" s="256">
        <v>1015.4666666666665</v>
      </c>
      <c r="J29" s="256">
        <v>1026.4333333333332</v>
      </c>
      <c r="K29" s="254">
        <v>1004.5</v>
      </c>
      <c r="L29" s="254">
        <v>979.2</v>
      </c>
      <c r="M29" s="254">
        <v>2.851</v>
      </c>
    </row>
    <row r="30" spans="1:13">
      <c r="A30" s="273">
        <v>21</v>
      </c>
      <c r="B30" s="254" t="s">
        <v>226</v>
      </c>
      <c r="C30" s="254">
        <v>3195.75</v>
      </c>
      <c r="D30" s="256">
        <v>3182.2666666666664</v>
      </c>
      <c r="E30" s="256">
        <v>3129.5333333333328</v>
      </c>
      <c r="F30" s="256">
        <v>3063.3166666666666</v>
      </c>
      <c r="G30" s="256">
        <v>3010.583333333333</v>
      </c>
      <c r="H30" s="256">
        <v>3248.4833333333327</v>
      </c>
      <c r="I30" s="256">
        <v>3301.2166666666662</v>
      </c>
      <c r="J30" s="256">
        <v>3367.4333333333325</v>
      </c>
      <c r="K30" s="254">
        <v>3235</v>
      </c>
      <c r="L30" s="254">
        <v>3116.05</v>
      </c>
      <c r="M30" s="254">
        <v>1.9951000000000001</v>
      </c>
    </row>
    <row r="31" spans="1:13">
      <c r="A31" s="273">
        <v>22</v>
      </c>
      <c r="B31" s="254" t="s">
        <v>44</v>
      </c>
      <c r="C31" s="254">
        <v>745.9</v>
      </c>
      <c r="D31" s="256">
        <v>748.63333333333321</v>
      </c>
      <c r="E31" s="256">
        <v>742.31666666666638</v>
      </c>
      <c r="F31" s="256">
        <v>738.73333333333312</v>
      </c>
      <c r="G31" s="256">
        <v>732.41666666666629</v>
      </c>
      <c r="H31" s="256">
        <v>752.21666666666647</v>
      </c>
      <c r="I31" s="256">
        <v>758.5333333333333</v>
      </c>
      <c r="J31" s="256">
        <v>762.11666666666656</v>
      </c>
      <c r="K31" s="254">
        <v>754.95</v>
      </c>
      <c r="L31" s="254">
        <v>745.05</v>
      </c>
      <c r="M31" s="254">
        <v>6.1979899999999999</v>
      </c>
    </row>
    <row r="32" spans="1:13">
      <c r="A32" s="273">
        <v>23</v>
      </c>
      <c r="B32" s="254" t="s">
        <v>45</v>
      </c>
      <c r="C32" s="254">
        <v>344.4</v>
      </c>
      <c r="D32" s="256">
        <v>344.06666666666666</v>
      </c>
      <c r="E32" s="256">
        <v>342.33333333333331</v>
      </c>
      <c r="F32" s="256">
        <v>340.26666666666665</v>
      </c>
      <c r="G32" s="256">
        <v>338.5333333333333</v>
      </c>
      <c r="H32" s="256">
        <v>346.13333333333333</v>
      </c>
      <c r="I32" s="256">
        <v>347.86666666666667</v>
      </c>
      <c r="J32" s="256">
        <v>349.93333333333334</v>
      </c>
      <c r="K32" s="254">
        <v>345.8</v>
      </c>
      <c r="L32" s="254">
        <v>342</v>
      </c>
      <c r="M32" s="254">
        <v>16.718689999999999</v>
      </c>
    </row>
    <row r="33" spans="1:13">
      <c r="A33" s="273">
        <v>24</v>
      </c>
      <c r="B33" s="254" t="s">
        <v>46</v>
      </c>
      <c r="C33" s="254">
        <v>3591.15</v>
      </c>
      <c r="D33" s="256">
        <v>3538.7000000000003</v>
      </c>
      <c r="E33" s="256">
        <v>3472.4500000000007</v>
      </c>
      <c r="F33" s="256">
        <v>3353.7500000000005</v>
      </c>
      <c r="G33" s="256">
        <v>3287.5000000000009</v>
      </c>
      <c r="H33" s="256">
        <v>3657.4000000000005</v>
      </c>
      <c r="I33" s="256">
        <v>3723.6499999999996</v>
      </c>
      <c r="J33" s="256">
        <v>3842.3500000000004</v>
      </c>
      <c r="K33" s="254">
        <v>3604.95</v>
      </c>
      <c r="L33" s="254">
        <v>3420</v>
      </c>
      <c r="M33" s="254">
        <v>22.685890000000001</v>
      </c>
    </row>
    <row r="34" spans="1:13">
      <c r="A34" s="273">
        <v>25</v>
      </c>
      <c r="B34" s="254" t="s">
        <v>47</v>
      </c>
      <c r="C34" s="254">
        <v>226.45</v>
      </c>
      <c r="D34" s="256">
        <v>229.1</v>
      </c>
      <c r="E34" s="256">
        <v>222.2</v>
      </c>
      <c r="F34" s="256">
        <v>217.95</v>
      </c>
      <c r="G34" s="256">
        <v>211.04999999999998</v>
      </c>
      <c r="H34" s="256">
        <v>233.35</v>
      </c>
      <c r="I34" s="256">
        <v>240.25000000000003</v>
      </c>
      <c r="J34" s="256">
        <v>244.5</v>
      </c>
      <c r="K34" s="254">
        <v>236</v>
      </c>
      <c r="L34" s="254">
        <v>224.85</v>
      </c>
      <c r="M34" s="254">
        <v>107.36632</v>
      </c>
    </row>
    <row r="35" spans="1:13">
      <c r="A35" s="273">
        <v>26</v>
      </c>
      <c r="B35" s="254" t="s">
        <v>48</v>
      </c>
      <c r="C35" s="254">
        <v>123.55</v>
      </c>
      <c r="D35" s="256">
        <v>124.23333333333335</v>
      </c>
      <c r="E35" s="256">
        <v>122.4666666666667</v>
      </c>
      <c r="F35" s="256">
        <v>121.38333333333335</v>
      </c>
      <c r="G35" s="256">
        <v>119.6166666666667</v>
      </c>
      <c r="H35" s="256">
        <v>125.31666666666669</v>
      </c>
      <c r="I35" s="256">
        <v>127.08333333333334</v>
      </c>
      <c r="J35" s="256">
        <v>128.16666666666669</v>
      </c>
      <c r="K35" s="254">
        <v>126</v>
      </c>
      <c r="L35" s="254">
        <v>123.15</v>
      </c>
      <c r="M35" s="254">
        <v>128.22253000000001</v>
      </c>
    </row>
    <row r="36" spans="1:13">
      <c r="A36" s="273">
        <v>27</v>
      </c>
      <c r="B36" s="254" t="s">
        <v>50</v>
      </c>
      <c r="C36" s="254">
        <v>3001.5</v>
      </c>
      <c r="D36" s="256">
        <v>2999.4666666666672</v>
      </c>
      <c r="E36" s="256">
        <v>2975.0833333333344</v>
      </c>
      <c r="F36" s="256">
        <v>2948.6666666666674</v>
      </c>
      <c r="G36" s="256">
        <v>2924.2833333333347</v>
      </c>
      <c r="H36" s="256">
        <v>3025.8833333333341</v>
      </c>
      <c r="I36" s="256">
        <v>3050.2666666666673</v>
      </c>
      <c r="J36" s="256">
        <v>3076.6833333333338</v>
      </c>
      <c r="K36" s="254">
        <v>3023.85</v>
      </c>
      <c r="L36" s="254">
        <v>2973.05</v>
      </c>
      <c r="M36" s="254">
        <v>12.427339999999999</v>
      </c>
    </row>
    <row r="37" spans="1:13">
      <c r="A37" s="273">
        <v>28</v>
      </c>
      <c r="B37" s="254" t="s">
        <v>52</v>
      </c>
      <c r="C37" s="254">
        <v>967.2</v>
      </c>
      <c r="D37" s="256">
        <v>970.19999999999993</v>
      </c>
      <c r="E37" s="256">
        <v>960.49999999999989</v>
      </c>
      <c r="F37" s="256">
        <v>953.8</v>
      </c>
      <c r="G37" s="256">
        <v>944.09999999999991</v>
      </c>
      <c r="H37" s="256">
        <v>976.89999999999986</v>
      </c>
      <c r="I37" s="256">
        <v>986.59999999999991</v>
      </c>
      <c r="J37" s="256">
        <v>993.29999999999984</v>
      </c>
      <c r="K37" s="254">
        <v>979.9</v>
      </c>
      <c r="L37" s="254">
        <v>963.5</v>
      </c>
      <c r="M37" s="254">
        <v>12.432079999999999</v>
      </c>
    </row>
    <row r="38" spans="1:13">
      <c r="A38" s="273">
        <v>29</v>
      </c>
      <c r="B38" s="254" t="s">
        <v>227</v>
      </c>
      <c r="C38" s="254">
        <v>3270.85</v>
      </c>
      <c r="D38" s="256">
        <v>3290.5166666666664</v>
      </c>
      <c r="E38" s="256">
        <v>3231.333333333333</v>
      </c>
      <c r="F38" s="256">
        <v>3191.8166666666666</v>
      </c>
      <c r="G38" s="256">
        <v>3132.6333333333332</v>
      </c>
      <c r="H38" s="256">
        <v>3330.0333333333328</v>
      </c>
      <c r="I38" s="256">
        <v>3389.2166666666662</v>
      </c>
      <c r="J38" s="256">
        <v>3428.7333333333327</v>
      </c>
      <c r="K38" s="254">
        <v>3349.7</v>
      </c>
      <c r="L38" s="254">
        <v>3251</v>
      </c>
      <c r="M38" s="254">
        <v>3.1034600000000001</v>
      </c>
    </row>
    <row r="39" spans="1:13">
      <c r="A39" s="273">
        <v>30</v>
      </c>
      <c r="B39" s="254" t="s">
        <v>54</v>
      </c>
      <c r="C39" s="254">
        <v>751.95</v>
      </c>
      <c r="D39" s="256">
        <v>755.18333333333339</v>
      </c>
      <c r="E39" s="256">
        <v>746.81666666666683</v>
      </c>
      <c r="F39" s="256">
        <v>741.68333333333339</v>
      </c>
      <c r="G39" s="256">
        <v>733.31666666666683</v>
      </c>
      <c r="H39" s="256">
        <v>760.31666666666683</v>
      </c>
      <c r="I39" s="256">
        <v>768.68333333333339</v>
      </c>
      <c r="J39" s="256">
        <v>773.81666666666683</v>
      </c>
      <c r="K39" s="254">
        <v>763.55</v>
      </c>
      <c r="L39" s="254">
        <v>750.05</v>
      </c>
      <c r="M39" s="254">
        <v>75.006550000000004</v>
      </c>
    </row>
    <row r="40" spans="1:13">
      <c r="A40" s="273">
        <v>31</v>
      </c>
      <c r="B40" s="254" t="s">
        <v>55</v>
      </c>
      <c r="C40" s="254">
        <v>4124.6499999999996</v>
      </c>
      <c r="D40" s="256">
        <v>4143.5</v>
      </c>
      <c r="E40" s="256">
        <v>4098.1499999999996</v>
      </c>
      <c r="F40" s="256">
        <v>4071.6499999999996</v>
      </c>
      <c r="G40" s="256">
        <v>4026.2999999999993</v>
      </c>
      <c r="H40" s="256">
        <v>4170</v>
      </c>
      <c r="I40" s="256">
        <v>4215.3500000000004</v>
      </c>
      <c r="J40" s="256">
        <v>4241.8500000000004</v>
      </c>
      <c r="K40" s="254">
        <v>4188.8500000000004</v>
      </c>
      <c r="L40" s="254">
        <v>4117</v>
      </c>
      <c r="M40" s="254">
        <v>3.3240500000000002</v>
      </c>
    </row>
    <row r="41" spans="1:13">
      <c r="A41" s="273">
        <v>32</v>
      </c>
      <c r="B41" s="254" t="s">
        <v>58</v>
      </c>
      <c r="C41" s="254">
        <v>6052.4</v>
      </c>
      <c r="D41" s="256">
        <v>6064.05</v>
      </c>
      <c r="E41" s="256">
        <v>5990.4500000000007</v>
      </c>
      <c r="F41" s="256">
        <v>5928.5000000000009</v>
      </c>
      <c r="G41" s="256">
        <v>5854.9000000000015</v>
      </c>
      <c r="H41" s="256">
        <v>6126</v>
      </c>
      <c r="I41" s="256">
        <v>6199.6</v>
      </c>
      <c r="J41" s="256">
        <v>6261.5499999999993</v>
      </c>
      <c r="K41" s="254">
        <v>6137.65</v>
      </c>
      <c r="L41" s="254">
        <v>6002.1</v>
      </c>
      <c r="M41" s="254">
        <v>13.10079</v>
      </c>
    </row>
    <row r="42" spans="1:13">
      <c r="A42" s="273">
        <v>33</v>
      </c>
      <c r="B42" s="254" t="s">
        <v>57</v>
      </c>
      <c r="C42" s="254">
        <v>12299.9</v>
      </c>
      <c r="D42" s="256">
        <v>12353.65</v>
      </c>
      <c r="E42" s="256">
        <v>12217.3</v>
      </c>
      <c r="F42" s="256">
        <v>12134.699999999999</v>
      </c>
      <c r="G42" s="256">
        <v>11998.349999999999</v>
      </c>
      <c r="H42" s="256">
        <v>12436.25</v>
      </c>
      <c r="I42" s="256">
        <v>12572.600000000002</v>
      </c>
      <c r="J42" s="256">
        <v>12655.2</v>
      </c>
      <c r="K42" s="254">
        <v>12490</v>
      </c>
      <c r="L42" s="254">
        <v>12271.05</v>
      </c>
      <c r="M42" s="254">
        <v>1.57178</v>
      </c>
    </row>
    <row r="43" spans="1:13">
      <c r="A43" s="273">
        <v>34</v>
      </c>
      <c r="B43" s="254" t="s">
        <v>228</v>
      </c>
      <c r="C43" s="254">
        <v>3581.55</v>
      </c>
      <c r="D43" s="256">
        <v>3600.4</v>
      </c>
      <c r="E43" s="256">
        <v>3534.9500000000003</v>
      </c>
      <c r="F43" s="256">
        <v>3488.3500000000004</v>
      </c>
      <c r="G43" s="256">
        <v>3422.9000000000005</v>
      </c>
      <c r="H43" s="256">
        <v>3647</v>
      </c>
      <c r="I43" s="256">
        <v>3712.45</v>
      </c>
      <c r="J43" s="256">
        <v>3759.0499999999997</v>
      </c>
      <c r="K43" s="254">
        <v>3665.85</v>
      </c>
      <c r="L43" s="254">
        <v>3553.8</v>
      </c>
      <c r="M43" s="254">
        <v>0.44641999999999998</v>
      </c>
    </row>
    <row r="44" spans="1:13">
      <c r="A44" s="273">
        <v>35</v>
      </c>
      <c r="B44" s="254" t="s">
        <v>59</v>
      </c>
      <c r="C44" s="254">
        <v>2242.65</v>
      </c>
      <c r="D44" s="256">
        <v>2248.8666666666668</v>
      </c>
      <c r="E44" s="256">
        <v>2229.7833333333338</v>
      </c>
      <c r="F44" s="256">
        <v>2216.916666666667</v>
      </c>
      <c r="G44" s="256">
        <v>2197.8333333333339</v>
      </c>
      <c r="H44" s="256">
        <v>2261.7333333333336</v>
      </c>
      <c r="I44" s="256">
        <v>2280.8166666666666</v>
      </c>
      <c r="J44" s="256">
        <v>2293.6833333333334</v>
      </c>
      <c r="K44" s="254">
        <v>2267.9499999999998</v>
      </c>
      <c r="L44" s="254">
        <v>2236</v>
      </c>
      <c r="M44" s="254">
        <v>1.47567</v>
      </c>
    </row>
    <row r="45" spans="1:13">
      <c r="A45" s="273">
        <v>36</v>
      </c>
      <c r="B45" s="254" t="s">
        <v>229</v>
      </c>
      <c r="C45" s="254">
        <v>335.8</v>
      </c>
      <c r="D45" s="256">
        <v>339.59999999999997</v>
      </c>
      <c r="E45" s="256">
        <v>330.19999999999993</v>
      </c>
      <c r="F45" s="256">
        <v>324.59999999999997</v>
      </c>
      <c r="G45" s="256">
        <v>315.19999999999993</v>
      </c>
      <c r="H45" s="256">
        <v>345.19999999999993</v>
      </c>
      <c r="I45" s="256">
        <v>354.59999999999991</v>
      </c>
      <c r="J45" s="256">
        <v>360.19999999999993</v>
      </c>
      <c r="K45" s="254">
        <v>349</v>
      </c>
      <c r="L45" s="254">
        <v>334</v>
      </c>
      <c r="M45" s="254">
        <v>65.530619999999999</v>
      </c>
    </row>
    <row r="46" spans="1:13">
      <c r="A46" s="273">
        <v>37</v>
      </c>
      <c r="B46" s="254" t="s">
        <v>60</v>
      </c>
      <c r="C46" s="254">
        <v>87.1</v>
      </c>
      <c r="D46" s="256">
        <v>87.466666666666654</v>
      </c>
      <c r="E46" s="256">
        <v>86.033333333333303</v>
      </c>
      <c r="F46" s="256">
        <v>84.966666666666654</v>
      </c>
      <c r="G46" s="256">
        <v>83.533333333333303</v>
      </c>
      <c r="H46" s="256">
        <v>88.533333333333303</v>
      </c>
      <c r="I46" s="256">
        <v>89.966666666666669</v>
      </c>
      <c r="J46" s="256">
        <v>91.033333333333303</v>
      </c>
      <c r="K46" s="254">
        <v>88.9</v>
      </c>
      <c r="L46" s="254">
        <v>86.4</v>
      </c>
      <c r="M46" s="254">
        <v>636.82438999999999</v>
      </c>
    </row>
    <row r="47" spans="1:13">
      <c r="A47" s="273">
        <v>38</v>
      </c>
      <c r="B47" s="254" t="s">
        <v>61</v>
      </c>
      <c r="C47" s="254">
        <v>78.650000000000006</v>
      </c>
      <c r="D47" s="256">
        <v>79.150000000000006</v>
      </c>
      <c r="E47" s="256">
        <v>77.600000000000009</v>
      </c>
      <c r="F47" s="256">
        <v>76.55</v>
      </c>
      <c r="G47" s="256">
        <v>75</v>
      </c>
      <c r="H47" s="256">
        <v>80.200000000000017</v>
      </c>
      <c r="I47" s="256">
        <v>81.750000000000028</v>
      </c>
      <c r="J47" s="256">
        <v>82.800000000000026</v>
      </c>
      <c r="K47" s="254">
        <v>80.7</v>
      </c>
      <c r="L47" s="254">
        <v>78.099999999999994</v>
      </c>
      <c r="M47" s="254">
        <v>39.423900000000003</v>
      </c>
    </row>
    <row r="48" spans="1:13">
      <c r="A48" s="273">
        <v>39</v>
      </c>
      <c r="B48" s="254" t="s">
        <v>62</v>
      </c>
      <c r="C48" s="254">
        <v>1601</v>
      </c>
      <c r="D48" s="256">
        <v>1608.7333333333333</v>
      </c>
      <c r="E48" s="256">
        <v>1590.5166666666667</v>
      </c>
      <c r="F48" s="256">
        <v>1580.0333333333333</v>
      </c>
      <c r="G48" s="256">
        <v>1561.8166666666666</v>
      </c>
      <c r="H48" s="256">
        <v>1619.2166666666667</v>
      </c>
      <c r="I48" s="256">
        <v>1637.4333333333334</v>
      </c>
      <c r="J48" s="256">
        <v>1647.9166666666667</v>
      </c>
      <c r="K48" s="254">
        <v>1626.95</v>
      </c>
      <c r="L48" s="254">
        <v>1598.25</v>
      </c>
      <c r="M48" s="254">
        <v>3.7557200000000002</v>
      </c>
    </row>
    <row r="49" spans="1:13">
      <c r="A49" s="273">
        <v>40</v>
      </c>
      <c r="B49" s="254" t="s">
        <v>65</v>
      </c>
      <c r="C49" s="254">
        <v>804.35</v>
      </c>
      <c r="D49" s="256">
        <v>807.19999999999993</v>
      </c>
      <c r="E49" s="256">
        <v>800.39999999999986</v>
      </c>
      <c r="F49" s="256">
        <v>796.44999999999993</v>
      </c>
      <c r="G49" s="256">
        <v>789.64999999999986</v>
      </c>
      <c r="H49" s="256">
        <v>811.14999999999986</v>
      </c>
      <c r="I49" s="256">
        <v>817.94999999999982</v>
      </c>
      <c r="J49" s="256">
        <v>821.89999999999986</v>
      </c>
      <c r="K49" s="254">
        <v>814</v>
      </c>
      <c r="L49" s="254">
        <v>803.25</v>
      </c>
      <c r="M49" s="254">
        <v>4.0499099999999997</v>
      </c>
    </row>
    <row r="50" spans="1:13">
      <c r="A50" s="273">
        <v>41</v>
      </c>
      <c r="B50" s="254" t="s">
        <v>64</v>
      </c>
      <c r="C50" s="254">
        <v>174.65</v>
      </c>
      <c r="D50" s="256">
        <v>174.35</v>
      </c>
      <c r="E50" s="256">
        <v>172.85</v>
      </c>
      <c r="F50" s="256">
        <v>171.05</v>
      </c>
      <c r="G50" s="256">
        <v>169.55</v>
      </c>
      <c r="H50" s="256">
        <v>176.14999999999998</v>
      </c>
      <c r="I50" s="256">
        <v>177.64999999999998</v>
      </c>
      <c r="J50" s="256">
        <v>179.44999999999996</v>
      </c>
      <c r="K50" s="254">
        <v>175.85</v>
      </c>
      <c r="L50" s="254">
        <v>172.55</v>
      </c>
      <c r="M50" s="254">
        <v>165.35082</v>
      </c>
    </row>
    <row r="51" spans="1:13">
      <c r="A51" s="273">
        <v>42</v>
      </c>
      <c r="B51" s="254" t="s">
        <v>66</v>
      </c>
      <c r="C51" s="254">
        <v>747.55</v>
      </c>
      <c r="D51" s="256">
        <v>750.73333333333323</v>
      </c>
      <c r="E51" s="256">
        <v>737.51666666666642</v>
      </c>
      <c r="F51" s="256">
        <v>727.48333333333323</v>
      </c>
      <c r="G51" s="256">
        <v>714.26666666666642</v>
      </c>
      <c r="H51" s="256">
        <v>760.76666666666642</v>
      </c>
      <c r="I51" s="256">
        <v>773.98333333333335</v>
      </c>
      <c r="J51" s="256">
        <v>784.01666666666642</v>
      </c>
      <c r="K51" s="254">
        <v>763.95</v>
      </c>
      <c r="L51" s="254">
        <v>740.7</v>
      </c>
      <c r="M51" s="254">
        <v>44.42304</v>
      </c>
    </row>
    <row r="52" spans="1:13">
      <c r="A52" s="273">
        <v>43</v>
      </c>
      <c r="B52" s="254" t="s">
        <v>69</v>
      </c>
      <c r="C52" s="254">
        <v>64.900000000000006</v>
      </c>
      <c r="D52" s="256">
        <v>65.316666666666663</v>
      </c>
      <c r="E52" s="256">
        <v>63.883333333333326</v>
      </c>
      <c r="F52" s="256">
        <v>62.86666666666666</v>
      </c>
      <c r="G52" s="256">
        <v>61.433333333333323</v>
      </c>
      <c r="H52" s="256">
        <v>66.333333333333329</v>
      </c>
      <c r="I52" s="256">
        <v>67.766666666666666</v>
      </c>
      <c r="J52" s="256">
        <v>68.783333333333331</v>
      </c>
      <c r="K52" s="254">
        <v>66.75</v>
      </c>
      <c r="L52" s="254">
        <v>64.3</v>
      </c>
      <c r="M52" s="254">
        <v>606.95920000000001</v>
      </c>
    </row>
    <row r="53" spans="1:13">
      <c r="A53" s="273">
        <v>44</v>
      </c>
      <c r="B53" s="254" t="s">
        <v>73</v>
      </c>
      <c r="C53" s="254">
        <v>466.25</v>
      </c>
      <c r="D53" s="256">
        <v>466.91666666666669</v>
      </c>
      <c r="E53" s="256">
        <v>464.33333333333337</v>
      </c>
      <c r="F53" s="256">
        <v>462.41666666666669</v>
      </c>
      <c r="G53" s="256">
        <v>459.83333333333337</v>
      </c>
      <c r="H53" s="256">
        <v>468.83333333333337</v>
      </c>
      <c r="I53" s="256">
        <v>471.41666666666674</v>
      </c>
      <c r="J53" s="256">
        <v>473.33333333333337</v>
      </c>
      <c r="K53" s="254">
        <v>469.5</v>
      </c>
      <c r="L53" s="254">
        <v>465</v>
      </c>
      <c r="M53" s="254">
        <v>29.607970000000002</v>
      </c>
    </row>
    <row r="54" spans="1:13">
      <c r="A54" s="273">
        <v>45</v>
      </c>
      <c r="B54" s="254" t="s">
        <v>68</v>
      </c>
      <c r="C54" s="254">
        <v>524.95000000000005</v>
      </c>
      <c r="D54" s="256">
        <v>527.06666666666672</v>
      </c>
      <c r="E54" s="256">
        <v>521.88333333333344</v>
      </c>
      <c r="F54" s="256">
        <v>518.81666666666672</v>
      </c>
      <c r="G54" s="256">
        <v>513.63333333333344</v>
      </c>
      <c r="H54" s="256">
        <v>530.13333333333344</v>
      </c>
      <c r="I54" s="256">
        <v>535.31666666666661</v>
      </c>
      <c r="J54" s="256">
        <v>538.38333333333344</v>
      </c>
      <c r="K54" s="254">
        <v>532.25</v>
      </c>
      <c r="L54" s="254">
        <v>524</v>
      </c>
      <c r="M54" s="254">
        <v>85.533860000000004</v>
      </c>
    </row>
    <row r="55" spans="1:13">
      <c r="A55" s="273">
        <v>46</v>
      </c>
      <c r="B55" s="254" t="s">
        <v>70</v>
      </c>
      <c r="C55" s="254">
        <v>407.55</v>
      </c>
      <c r="D55" s="256">
        <v>406.84999999999997</v>
      </c>
      <c r="E55" s="256">
        <v>402.69999999999993</v>
      </c>
      <c r="F55" s="256">
        <v>397.84999999999997</v>
      </c>
      <c r="G55" s="256">
        <v>393.69999999999993</v>
      </c>
      <c r="H55" s="256">
        <v>411.69999999999993</v>
      </c>
      <c r="I55" s="256">
        <v>415.84999999999991</v>
      </c>
      <c r="J55" s="256">
        <v>420.69999999999993</v>
      </c>
      <c r="K55" s="254">
        <v>411</v>
      </c>
      <c r="L55" s="254">
        <v>402</v>
      </c>
      <c r="M55" s="254">
        <v>22.398129999999998</v>
      </c>
    </row>
    <row r="56" spans="1:13">
      <c r="A56" s="273">
        <v>47</v>
      </c>
      <c r="B56" s="254" t="s">
        <v>230</v>
      </c>
      <c r="C56" s="254">
        <v>1337.4</v>
      </c>
      <c r="D56" s="256">
        <v>1346.2</v>
      </c>
      <c r="E56" s="256">
        <v>1325.2</v>
      </c>
      <c r="F56" s="256">
        <v>1313</v>
      </c>
      <c r="G56" s="256">
        <v>1292</v>
      </c>
      <c r="H56" s="256">
        <v>1358.4</v>
      </c>
      <c r="I56" s="256">
        <v>1379.4</v>
      </c>
      <c r="J56" s="256">
        <v>1391.6000000000001</v>
      </c>
      <c r="K56" s="254">
        <v>1367.2</v>
      </c>
      <c r="L56" s="254">
        <v>1334</v>
      </c>
      <c r="M56" s="254">
        <v>1.1538600000000001</v>
      </c>
    </row>
    <row r="57" spans="1:13">
      <c r="A57" s="273">
        <v>48</v>
      </c>
      <c r="B57" s="254" t="s">
        <v>71</v>
      </c>
      <c r="C57" s="254">
        <v>15025.6</v>
      </c>
      <c r="D57" s="256">
        <v>15081.866666666667</v>
      </c>
      <c r="E57" s="256">
        <v>14913.733333333334</v>
      </c>
      <c r="F57" s="256">
        <v>14801.866666666667</v>
      </c>
      <c r="G57" s="256">
        <v>14633.733333333334</v>
      </c>
      <c r="H57" s="256">
        <v>15193.733333333334</v>
      </c>
      <c r="I57" s="256">
        <v>15361.866666666669</v>
      </c>
      <c r="J57" s="256">
        <v>15473.733333333334</v>
      </c>
      <c r="K57" s="254">
        <v>15250</v>
      </c>
      <c r="L57" s="254">
        <v>14970</v>
      </c>
      <c r="M57" s="254">
        <v>0.30973000000000001</v>
      </c>
    </row>
    <row r="58" spans="1:13">
      <c r="A58" s="273">
        <v>49</v>
      </c>
      <c r="B58" s="254" t="s">
        <v>74</v>
      </c>
      <c r="C58" s="254">
        <v>3657.15</v>
      </c>
      <c r="D58" s="256">
        <v>3644.7666666666664</v>
      </c>
      <c r="E58" s="256">
        <v>3622.4333333333329</v>
      </c>
      <c r="F58" s="256">
        <v>3587.7166666666667</v>
      </c>
      <c r="G58" s="256">
        <v>3565.3833333333332</v>
      </c>
      <c r="H58" s="256">
        <v>3679.4833333333327</v>
      </c>
      <c r="I58" s="256">
        <v>3701.8166666666666</v>
      </c>
      <c r="J58" s="256">
        <v>3736.5333333333324</v>
      </c>
      <c r="K58" s="254">
        <v>3667.1</v>
      </c>
      <c r="L58" s="254">
        <v>3610.05</v>
      </c>
      <c r="M58" s="254">
        <v>3.5726300000000002</v>
      </c>
    </row>
    <row r="59" spans="1:13">
      <c r="A59" s="273">
        <v>50</v>
      </c>
      <c r="B59" s="254" t="s">
        <v>80</v>
      </c>
      <c r="C59" s="254">
        <v>777.35</v>
      </c>
      <c r="D59" s="256">
        <v>777.0333333333333</v>
      </c>
      <c r="E59" s="256">
        <v>768.06666666666661</v>
      </c>
      <c r="F59" s="256">
        <v>758.7833333333333</v>
      </c>
      <c r="G59" s="256">
        <v>749.81666666666661</v>
      </c>
      <c r="H59" s="256">
        <v>786.31666666666661</v>
      </c>
      <c r="I59" s="256">
        <v>795.2833333333333</v>
      </c>
      <c r="J59" s="256">
        <v>804.56666666666661</v>
      </c>
      <c r="K59" s="254">
        <v>786</v>
      </c>
      <c r="L59" s="254">
        <v>767.75</v>
      </c>
      <c r="M59" s="254">
        <v>4.8915100000000002</v>
      </c>
    </row>
    <row r="60" spans="1:13">
      <c r="A60" s="273">
        <v>51</v>
      </c>
      <c r="B60" s="254" t="s">
        <v>75</v>
      </c>
      <c r="C60" s="254">
        <v>640.65</v>
      </c>
      <c r="D60" s="256">
        <v>640.94999999999993</v>
      </c>
      <c r="E60" s="256">
        <v>632.99999999999989</v>
      </c>
      <c r="F60" s="256">
        <v>625.34999999999991</v>
      </c>
      <c r="G60" s="256">
        <v>617.39999999999986</v>
      </c>
      <c r="H60" s="256">
        <v>648.59999999999991</v>
      </c>
      <c r="I60" s="256">
        <v>656.55</v>
      </c>
      <c r="J60" s="256">
        <v>664.19999999999993</v>
      </c>
      <c r="K60" s="254">
        <v>648.9</v>
      </c>
      <c r="L60" s="254">
        <v>633.29999999999995</v>
      </c>
      <c r="M60" s="254">
        <v>58.967269999999999</v>
      </c>
    </row>
    <row r="61" spans="1:13">
      <c r="A61" s="273">
        <v>52</v>
      </c>
      <c r="B61" s="254" t="s">
        <v>76</v>
      </c>
      <c r="C61" s="254">
        <v>153.75</v>
      </c>
      <c r="D61" s="256">
        <v>154.93333333333334</v>
      </c>
      <c r="E61" s="256">
        <v>152.11666666666667</v>
      </c>
      <c r="F61" s="256">
        <v>150.48333333333335</v>
      </c>
      <c r="G61" s="256">
        <v>147.66666666666669</v>
      </c>
      <c r="H61" s="256">
        <v>156.56666666666666</v>
      </c>
      <c r="I61" s="256">
        <v>159.38333333333333</v>
      </c>
      <c r="J61" s="256">
        <v>161.01666666666665</v>
      </c>
      <c r="K61" s="254">
        <v>157.75</v>
      </c>
      <c r="L61" s="254">
        <v>153.30000000000001</v>
      </c>
      <c r="M61" s="254">
        <v>99.267269999999996</v>
      </c>
    </row>
    <row r="62" spans="1:13">
      <c r="A62" s="273">
        <v>53</v>
      </c>
      <c r="B62" s="254" t="s">
        <v>77</v>
      </c>
      <c r="C62" s="254">
        <v>143.85</v>
      </c>
      <c r="D62" s="256">
        <v>144.1</v>
      </c>
      <c r="E62" s="256">
        <v>143</v>
      </c>
      <c r="F62" s="256">
        <v>142.15</v>
      </c>
      <c r="G62" s="256">
        <v>141.05000000000001</v>
      </c>
      <c r="H62" s="256">
        <v>144.94999999999999</v>
      </c>
      <c r="I62" s="256">
        <v>146.04999999999995</v>
      </c>
      <c r="J62" s="256">
        <v>146.89999999999998</v>
      </c>
      <c r="K62" s="254">
        <v>145.19999999999999</v>
      </c>
      <c r="L62" s="254">
        <v>143.25</v>
      </c>
      <c r="M62" s="254">
        <v>4.9551400000000001</v>
      </c>
    </row>
    <row r="63" spans="1:13">
      <c r="A63" s="273">
        <v>54</v>
      </c>
      <c r="B63" s="254" t="s">
        <v>81</v>
      </c>
      <c r="C63" s="254">
        <v>519.35</v>
      </c>
      <c r="D63" s="256">
        <v>520.68333333333328</v>
      </c>
      <c r="E63" s="256">
        <v>514.36666666666656</v>
      </c>
      <c r="F63" s="256">
        <v>509.38333333333333</v>
      </c>
      <c r="G63" s="256">
        <v>503.06666666666661</v>
      </c>
      <c r="H63" s="256">
        <v>525.66666666666652</v>
      </c>
      <c r="I63" s="256">
        <v>531.98333333333335</v>
      </c>
      <c r="J63" s="256">
        <v>536.96666666666647</v>
      </c>
      <c r="K63" s="254">
        <v>527</v>
      </c>
      <c r="L63" s="254">
        <v>515.70000000000005</v>
      </c>
      <c r="M63" s="254">
        <v>25.68036</v>
      </c>
    </row>
    <row r="64" spans="1:13">
      <c r="A64" s="273">
        <v>55</v>
      </c>
      <c r="B64" s="254" t="s">
        <v>82</v>
      </c>
      <c r="C64" s="254">
        <v>979.6</v>
      </c>
      <c r="D64" s="256">
        <v>976.21666666666658</v>
      </c>
      <c r="E64" s="256">
        <v>963.43333333333317</v>
      </c>
      <c r="F64" s="256">
        <v>947.26666666666654</v>
      </c>
      <c r="G64" s="256">
        <v>934.48333333333312</v>
      </c>
      <c r="H64" s="256">
        <v>992.38333333333321</v>
      </c>
      <c r="I64" s="256">
        <v>1005.1666666666667</v>
      </c>
      <c r="J64" s="256">
        <v>1021.3333333333333</v>
      </c>
      <c r="K64" s="254">
        <v>989</v>
      </c>
      <c r="L64" s="254">
        <v>960.05</v>
      </c>
      <c r="M64" s="254">
        <v>43.007550000000002</v>
      </c>
    </row>
    <row r="65" spans="1:13">
      <c r="A65" s="273">
        <v>56</v>
      </c>
      <c r="B65" s="254" t="s">
        <v>231</v>
      </c>
      <c r="C65" s="254">
        <v>169.75</v>
      </c>
      <c r="D65" s="256">
        <v>170.08333333333334</v>
      </c>
      <c r="E65" s="256">
        <v>167.66666666666669</v>
      </c>
      <c r="F65" s="256">
        <v>165.58333333333334</v>
      </c>
      <c r="G65" s="256">
        <v>163.16666666666669</v>
      </c>
      <c r="H65" s="256">
        <v>172.16666666666669</v>
      </c>
      <c r="I65" s="256">
        <v>174.58333333333337</v>
      </c>
      <c r="J65" s="256">
        <v>176.66666666666669</v>
      </c>
      <c r="K65" s="254">
        <v>172.5</v>
      </c>
      <c r="L65" s="254">
        <v>168</v>
      </c>
      <c r="M65" s="254">
        <v>17.819939999999999</v>
      </c>
    </row>
    <row r="66" spans="1:13">
      <c r="A66" s="273">
        <v>57</v>
      </c>
      <c r="B66" s="254" t="s">
        <v>83</v>
      </c>
      <c r="C66" s="254">
        <v>144.5</v>
      </c>
      <c r="D66" s="256">
        <v>145.44999999999999</v>
      </c>
      <c r="E66" s="256">
        <v>142.99999999999997</v>
      </c>
      <c r="F66" s="256">
        <v>141.49999999999997</v>
      </c>
      <c r="G66" s="256">
        <v>139.04999999999995</v>
      </c>
      <c r="H66" s="256">
        <v>146.94999999999999</v>
      </c>
      <c r="I66" s="256">
        <v>149.40000000000003</v>
      </c>
      <c r="J66" s="256">
        <v>150.9</v>
      </c>
      <c r="K66" s="254">
        <v>147.9</v>
      </c>
      <c r="L66" s="254">
        <v>143.94999999999999</v>
      </c>
      <c r="M66" s="254">
        <v>215.76435000000001</v>
      </c>
    </row>
    <row r="67" spans="1:13">
      <c r="A67" s="273">
        <v>58</v>
      </c>
      <c r="B67" s="254" t="s">
        <v>820</v>
      </c>
      <c r="C67" s="254">
        <v>4061.3</v>
      </c>
      <c r="D67" s="256">
        <v>4071.7166666666672</v>
      </c>
      <c r="E67" s="256">
        <v>4021.5833333333339</v>
      </c>
      <c r="F67" s="256">
        <v>3981.8666666666668</v>
      </c>
      <c r="G67" s="256">
        <v>3931.7333333333336</v>
      </c>
      <c r="H67" s="256">
        <v>4111.4333333333343</v>
      </c>
      <c r="I67" s="256">
        <v>4161.5666666666675</v>
      </c>
      <c r="J67" s="256">
        <v>4201.2833333333347</v>
      </c>
      <c r="K67" s="254">
        <v>4121.8500000000004</v>
      </c>
      <c r="L67" s="254">
        <v>4032</v>
      </c>
      <c r="M67" s="254">
        <v>2.8942800000000002</v>
      </c>
    </row>
    <row r="68" spans="1:13">
      <c r="A68" s="273">
        <v>59</v>
      </c>
      <c r="B68" s="254" t="s">
        <v>84</v>
      </c>
      <c r="C68" s="254">
        <v>1669.55</v>
      </c>
      <c r="D68" s="256">
        <v>1674.8500000000001</v>
      </c>
      <c r="E68" s="256">
        <v>1659.7000000000003</v>
      </c>
      <c r="F68" s="256">
        <v>1649.8500000000001</v>
      </c>
      <c r="G68" s="256">
        <v>1634.7000000000003</v>
      </c>
      <c r="H68" s="256">
        <v>1684.7000000000003</v>
      </c>
      <c r="I68" s="256">
        <v>1699.8500000000004</v>
      </c>
      <c r="J68" s="256">
        <v>1709.7000000000003</v>
      </c>
      <c r="K68" s="254">
        <v>1690</v>
      </c>
      <c r="L68" s="254">
        <v>1665</v>
      </c>
      <c r="M68" s="254">
        <v>5.1244899999999998</v>
      </c>
    </row>
    <row r="69" spans="1:13">
      <c r="A69" s="273">
        <v>60</v>
      </c>
      <c r="B69" s="254" t="s">
        <v>85</v>
      </c>
      <c r="C69" s="254">
        <v>694.3</v>
      </c>
      <c r="D69" s="256">
        <v>698.01666666666677</v>
      </c>
      <c r="E69" s="256">
        <v>688.78333333333353</v>
      </c>
      <c r="F69" s="256">
        <v>683.26666666666677</v>
      </c>
      <c r="G69" s="256">
        <v>674.03333333333353</v>
      </c>
      <c r="H69" s="256">
        <v>703.53333333333353</v>
      </c>
      <c r="I69" s="256">
        <v>712.76666666666688</v>
      </c>
      <c r="J69" s="256">
        <v>718.28333333333353</v>
      </c>
      <c r="K69" s="254">
        <v>707.25</v>
      </c>
      <c r="L69" s="254">
        <v>692.5</v>
      </c>
      <c r="M69" s="254">
        <v>5.1736700000000004</v>
      </c>
    </row>
    <row r="70" spans="1:13">
      <c r="A70" s="273">
        <v>61</v>
      </c>
      <c r="B70" s="254" t="s">
        <v>232</v>
      </c>
      <c r="C70" s="254">
        <v>898.6</v>
      </c>
      <c r="D70" s="256">
        <v>905.41666666666663</v>
      </c>
      <c r="E70" s="256">
        <v>887.2833333333333</v>
      </c>
      <c r="F70" s="256">
        <v>875.9666666666667</v>
      </c>
      <c r="G70" s="256">
        <v>857.83333333333337</v>
      </c>
      <c r="H70" s="256">
        <v>916.73333333333323</v>
      </c>
      <c r="I70" s="256">
        <v>934.86666666666667</v>
      </c>
      <c r="J70" s="256">
        <v>946.18333333333317</v>
      </c>
      <c r="K70" s="254">
        <v>923.55</v>
      </c>
      <c r="L70" s="254">
        <v>894.1</v>
      </c>
      <c r="M70" s="254">
        <v>3.4118200000000001</v>
      </c>
    </row>
    <row r="71" spans="1:13">
      <c r="A71" s="273">
        <v>62</v>
      </c>
      <c r="B71" s="254" t="s">
        <v>233</v>
      </c>
      <c r="C71" s="254">
        <v>421.95</v>
      </c>
      <c r="D71" s="256">
        <v>423.73333333333335</v>
      </c>
      <c r="E71" s="256">
        <v>413.9666666666667</v>
      </c>
      <c r="F71" s="256">
        <v>405.98333333333335</v>
      </c>
      <c r="G71" s="256">
        <v>396.2166666666667</v>
      </c>
      <c r="H71" s="256">
        <v>431.7166666666667</v>
      </c>
      <c r="I71" s="256">
        <v>441.48333333333335</v>
      </c>
      <c r="J71" s="256">
        <v>449.4666666666667</v>
      </c>
      <c r="K71" s="254">
        <v>433.5</v>
      </c>
      <c r="L71" s="254">
        <v>415.75</v>
      </c>
      <c r="M71" s="254">
        <v>14.174759999999999</v>
      </c>
    </row>
    <row r="72" spans="1:13">
      <c r="A72" s="273">
        <v>63</v>
      </c>
      <c r="B72" s="254" t="s">
        <v>86</v>
      </c>
      <c r="C72" s="254">
        <v>850.95</v>
      </c>
      <c r="D72" s="256">
        <v>857.25</v>
      </c>
      <c r="E72" s="256">
        <v>835.25</v>
      </c>
      <c r="F72" s="256">
        <v>819.55</v>
      </c>
      <c r="G72" s="256">
        <v>797.55</v>
      </c>
      <c r="H72" s="256">
        <v>872.95</v>
      </c>
      <c r="I72" s="256">
        <v>894.95</v>
      </c>
      <c r="J72" s="256">
        <v>910.65000000000009</v>
      </c>
      <c r="K72" s="254">
        <v>879.25</v>
      </c>
      <c r="L72" s="254">
        <v>841.55</v>
      </c>
      <c r="M72" s="254">
        <v>9.5093999999999994</v>
      </c>
    </row>
    <row r="73" spans="1:13">
      <c r="A73" s="273">
        <v>64</v>
      </c>
      <c r="B73" s="254" t="s">
        <v>92</v>
      </c>
      <c r="C73" s="254">
        <v>287.2</v>
      </c>
      <c r="D73" s="256">
        <v>289.51666666666665</v>
      </c>
      <c r="E73" s="256">
        <v>282.68333333333328</v>
      </c>
      <c r="F73" s="256">
        <v>278.16666666666663</v>
      </c>
      <c r="G73" s="256">
        <v>271.33333333333326</v>
      </c>
      <c r="H73" s="256">
        <v>294.0333333333333</v>
      </c>
      <c r="I73" s="256">
        <v>300.86666666666667</v>
      </c>
      <c r="J73" s="256">
        <v>305.38333333333333</v>
      </c>
      <c r="K73" s="254">
        <v>296.35000000000002</v>
      </c>
      <c r="L73" s="254">
        <v>285</v>
      </c>
      <c r="M73" s="254">
        <v>79.692149999999998</v>
      </c>
    </row>
    <row r="74" spans="1:13">
      <c r="A74" s="273">
        <v>65</v>
      </c>
      <c r="B74" s="254" t="s">
        <v>87</v>
      </c>
      <c r="C74" s="254">
        <v>567.35</v>
      </c>
      <c r="D74" s="256">
        <v>566.46666666666658</v>
      </c>
      <c r="E74" s="256">
        <v>562.43333333333317</v>
      </c>
      <c r="F74" s="256">
        <v>557.51666666666654</v>
      </c>
      <c r="G74" s="256">
        <v>553.48333333333312</v>
      </c>
      <c r="H74" s="256">
        <v>571.38333333333321</v>
      </c>
      <c r="I74" s="256">
        <v>575.41666666666674</v>
      </c>
      <c r="J74" s="256">
        <v>580.33333333333326</v>
      </c>
      <c r="K74" s="254">
        <v>570.5</v>
      </c>
      <c r="L74" s="254">
        <v>561.54999999999995</v>
      </c>
      <c r="M74" s="254">
        <v>17.615690000000001</v>
      </c>
    </row>
    <row r="75" spans="1:13">
      <c r="A75" s="273">
        <v>66</v>
      </c>
      <c r="B75" s="254" t="s">
        <v>234</v>
      </c>
      <c r="C75" s="254">
        <v>1874.15</v>
      </c>
      <c r="D75" s="256">
        <v>1872.1166666666668</v>
      </c>
      <c r="E75" s="256">
        <v>1856.2333333333336</v>
      </c>
      <c r="F75" s="256">
        <v>1838.3166666666668</v>
      </c>
      <c r="G75" s="256">
        <v>1822.4333333333336</v>
      </c>
      <c r="H75" s="256">
        <v>1890.0333333333335</v>
      </c>
      <c r="I75" s="256">
        <v>1905.9166666666667</v>
      </c>
      <c r="J75" s="256">
        <v>1923.8333333333335</v>
      </c>
      <c r="K75" s="254">
        <v>1888</v>
      </c>
      <c r="L75" s="254">
        <v>1854.2</v>
      </c>
      <c r="M75" s="254">
        <v>0.68306999999999995</v>
      </c>
    </row>
    <row r="76" spans="1:13">
      <c r="A76" s="273">
        <v>67</v>
      </c>
      <c r="B76" s="254" t="s">
        <v>828</v>
      </c>
      <c r="C76" s="254">
        <v>177.05</v>
      </c>
      <c r="D76" s="256">
        <v>178.66666666666666</v>
      </c>
      <c r="E76" s="256">
        <v>172.98333333333332</v>
      </c>
      <c r="F76" s="256">
        <v>168.91666666666666</v>
      </c>
      <c r="G76" s="256">
        <v>163.23333333333332</v>
      </c>
      <c r="H76" s="256">
        <v>182.73333333333332</v>
      </c>
      <c r="I76" s="256">
        <v>188.41666666666666</v>
      </c>
      <c r="J76" s="256">
        <v>192.48333333333332</v>
      </c>
      <c r="K76" s="254">
        <v>184.35</v>
      </c>
      <c r="L76" s="254">
        <v>174.6</v>
      </c>
      <c r="M76" s="254">
        <v>26.708079999999999</v>
      </c>
    </row>
    <row r="77" spans="1:13">
      <c r="A77" s="273">
        <v>68</v>
      </c>
      <c r="B77" s="254" t="s">
        <v>90</v>
      </c>
      <c r="C77" s="254">
        <v>4356.1499999999996</v>
      </c>
      <c r="D77" s="256">
        <v>4341.8833333333332</v>
      </c>
      <c r="E77" s="256">
        <v>4314.2666666666664</v>
      </c>
      <c r="F77" s="256">
        <v>4272.3833333333332</v>
      </c>
      <c r="G77" s="256">
        <v>4244.7666666666664</v>
      </c>
      <c r="H77" s="256">
        <v>4383.7666666666664</v>
      </c>
      <c r="I77" s="256">
        <v>4411.3833333333332</v>
      </c>
      <c r="J77" s="256">
        <v>4453.2666666666664</v>
      </c>
      <c r="K77" s="254">
        <v>4369.5</v>
      </c>
      <c r="L77" s="254">
        <v>4300</v>
      </c>
      <c r="M77" s="254">
        <v>3.7433399999999999</v>
      </c>
    </row>
    <row r="78" spans="1:13">
      <c r="A78" s="273">
        <v>69</v>
      </c>
      <c r="B78" s="254" t="s">
        <v>348</v>
      </c>
      <c r="C78" s="254">
        <v>3184.25</v>
      </c>
      <c r="D78" s="256">
        <v>3181.6999999999994</v>
      </c>
      <c r="E78" s="256">
        <v>3149.4999999999986</v>
      </c>
      <c r="F78" s="256">
        <v>3114.7499999999991</v>
      </c>
      <c r="G78" s="256">
        <v>3082.5499999999984</v>
      </c>
      <c r="H78" s="256">
        <v>3216.4499999999989</v>
      </c>
      <c r="I78" s="256">
        <v>3248.6499999999996</v>
      </c>
      <c r="J78" s="256">
        <v>3283.3999999999992</v>
      </c>
      <c r="K78" s="254">
        <v>3213.9</v>
      </c>
      <c r="L78" s="254">
        <v>3146.95</v>
      </c>
      <c r="M78" s="254">
        <v>2.9203700000000001</v>
      </c>
    </row>
    <row r="79" spans="1:13">
      <c r="A79" s="273">
        <v>70</v>
      </c>
      <c r="B79" s="254" t="s">
        <v>93</v>
      </c>
      <c r="C79" s="254">
        <v>5433.1</v>
      </c>
      <c r="D79" s="256">
        <v>5422.6833333333334</v>
      </c>
      <c r="E79" s="256">
        <v>5390.416666666667</v>
      </c>
      <c r="F79" s="256">
        <v>5347.7333333333336</v>
      </c>
      <c r="G79" s="256">
        <v>5315.4666666666672</v>
      </c>
      <c r="H79" s="256">
        <v>5465.3666666666668</v>
      </c>
      <c r="I79" s="256">
        <v>5497.6333333333332</v>
      </c>
      <c r="J79" s="256">
        <v>5540.3166666666666</v>
      </c>
      <c r="K79" s="254">
        <v>5454.95</v>
      </c>
      <c r="L79" s="254">
        <v>5380</v>
      </c>
      <c r="M79" s="254">
        <v>5.7626099999999996</v>
      </c>
    </row>
    <row r="80" spans="1:13">
      <c r="A80" s="273">
        <v>71</v>
      </c>
      <c r="B80" s="254" t="s">
        <v>235</v>
      </c>
      <c r="C80" s="254">
        <v>72.2</v>
      </c>
      <c r="D80" s="256">
        <v>72.683333333333337</v>
      </c>
      <c r="E80" s="256">
        <v>71.466666666666669</v>
      </c>
      <c r="F80" s="256">
        <v>70.733333333333334</v>
      </c>
      <c r="G80" s="256">
        <v>69.516666666666666</v>
      </c>
      <c r="H80" s="256">
        <v>73.416666666666671</v>
      </c>
      <c r="I80" s="256">
        <v>74.63333333333334</v>
      </c>
      <c r="J80" s="256">
        <v>75.366666666666674</v>
      </c>
      <c r="K80" s="254">
        <v>73.900000000000006</v>
      </c>
      <c r="L80" s="254">
        <v>71.95</v>
      </c>
      <c r="M80" s="254">
        <v>12.69472</v>
      </c>
    </row>
    <row r="81" spans="1:13">
      <c r="A81" s="273">
        <v>72</v>
      </c>
      <c r="B81" s="254" t="s">
        <v>94</v>
      </c>
      <c r="C81" s="254">
        <v>2705.1</v>
      </c>
      <c r="D81" s="256">
        <v>2718.0333333333333</v>
      </c>
      <c r="E81" s="256">
        <v>2687.0666666666666</v>
      </c>
      <c r="F81" s="256">
        <v>2669.0333333333333</v>
      </c>
      <c r="G81" s="256">
        <v>2638.0666666666666</v>
      </c>
      <c r="H81" s="256">
        <v>2736.0666666666666</v>
      </c>
      <c r="I81" s="256">
        <v>2767.0333333333328</v>
      </c>
      <c r="J81" s="256">
        <v>2785.0666666666666</v>
      </c>
      <c r="K81" s="254">
        <v>2749</v>
      </c>
      <c r="L81" s="254">
        <v>2700</v>
      </c>
      <c r="M81" s="254">
        <v>2.9013599999999999</v>
      </c>
    </row>
    <row r="82" spans="1:13">
      <c r="A82" s="273">
        <v>73</v>
      </c>
      <c r="B82" s="254" t="s">
        <v>236</v>
      </c>
      <c r="C82" s="254">
        <v>549.9</v>
      </c>
      <c r="D82" s="256">
        <v>547.41666666666663</v>
      </c>
      <c r="E82" s="256">
        <v>542.83333333333326</v>
      </c>
      <c r="F82" s="256">
        <v>535.76666666666665</v>
      </c>
      <c r="G82" s="256">
        <v>531.18333333333328</v>
      </c>
      <c r="H82" s="256">
        <v>554.48333333333323</v>
      </c>
      <c r="I82" s="256">
        <v>559.06666666666649</v>
      </c>
      <c r="J82" s="256">
        <v>566.13333333333321</v>
      </c>
      <c r="K82" s="254">
        <v>552</v>
      </c>
      <c r="L82" s="254">
        <v>540.35</v>
      </c>
      <c r="M82" s="254">
        <v>2.7632300000000001</v>
      </c>
    </row>
    <row r="83" spans="1:13">
      <c r="A83" s="273">
        <v>74</v>
      </c>
      <c r="B83" s="254" t="s">
        <v>237</v>
      </c>
      <c r="C83" s="254">
        <v>1593.35</v>
      </c>
      <c r="D83" s="256">
        <v>1581.2166666666665</v>
      </c>
      <c r="E83" s="256">
        <v>1557.4333333333329</v>
      </c>
      <c r="F83" s="256">
        <v>1521.5166666666664</v>
      </c>
      <c r="G83" s="256">
        <v>1497.7333333333329</v>
      </c>
      <c r="H83" s="256">
        <v>1617.133333333333</v>
      </c>
      <c r="I83" s="256">
        <v>1640.9166666666663</v>
      </c>
      <c r="J83" s="256">
        <v>1676.833333333333</v>
      </c>
      <c r="K83" s="254">
        <v>1605</v>
      </c>
      <c r="L83" s="254">
        <v>1545.3</v>
      </c>
      <c r="M83" s="254">
        <v>1.76827</v>
      </c>
    </row>
    <row r="84" spans="1:13">
      <c r="A84" s="273">
        <v>75</v>
      </c>
      <c r="B84" s="254" t="s">
        <v>96</v>
      </c>
      <c r="C84" s="254">
        <v>1195.3499999999999</v>
      </c>
      <c r="D84" s="256">
        <v>1199.9000000000001</v>
      </c>
      <c r="E84" s="256">
        <v>1184.8500000000001</v>
      </c>
      <c r="F84" s="256">
        <v>1174.3500000000001</v>
      </c>
      <c r="G84" s="256">
        <v>1159.3000000000002</v>
      </c>
      <c r="H84" s="256">
        <v>1210.4000000000001</v>
      </c>
      <c r="I84" s="256">
        <v>1225.4500000000003</v>
      </c>
      <c r="J84" s="256">
        <v>1235.95</v>
      </c>
      <c r="K84" s="254">
        <v>1214.95</v>
      </c>
      <c r="L84" s="254">
        <v>1189.4000000000001</v>
      </c>
      <c r="M84" s="254">
        <v>9.5089900000000007</v>
      </c>
    </row>
    <row r="85" spans="1:13">
      <c r="A85" s="273">
        <v>76</v>
      </c>
      <c r="B85" s="254" t="s">
        <v>97</v>
      </c>
      <c r="C85" s="254">
        <v>182.85</v>
      </c>
      <c r="D85" s="256">
        <v>183.29999999999998</v>
      </c>
      <c r="E85" s="256">
        <v>181.64999999999998</v>
      </c>
      <c r="F85" s="256">
        <v>180.45</v>
      </c>
      <c r="G85" s="256">
        <v>178.79999999999998</v>
      </c>
      <c r="H85" s="256">
        <v>184.49999999999997</v>
      </c>
      <c r="I85" s="256">
        <v>186.15</v>
      </c>
      <c r="J85" s="256">
        <v>187.34999999999997</v>
      </c>
      <c r="K85" s="254">
        <v>184.95</v>
      </c>
      <c r="L85" s="254">
        <v>182.1</v>
      </c>
      <c r="M85" s="254">
        <v>20.052160000000001</v>
      </c>
    </row>
    <row r="86" spans="1:13">
      <c r="A86" s="273">
        <v>77</v>
      </c>
      <c r="B86" s="254" t="s">
        <v>98</v>
      </c>
      <c r="C86" s="254">
        <v>86.5</v>
      </c>
      <c r="D86" s="256">
        <v>86.75</v>
      </c>
      <c r="E86" s="256">
        <v>85.75</v>
      </c>
      <c r="F86" s="256">
        <v>85</v>
      </c>
      <c r="G86" s="256">
        <v>84</v>
      </c>
      <c r="H86" s="256">
        <v>87.5</v>
      </c>
      <c r="I86" s="256">
        <v>88.5</v>
      </c>
      <c r="J86" s="256">
        <v>89.25</v>
      </c>
      <c r="K86" s="254">
        <v>87.75</v>
      </c>
      <c r="L86" s="254">
        <v>86</v>
      </c>
      <c r="M86" s="254">
        <v>171.0026</v>
      </c>
    </row>
    <row r="87" spans="1:13">
      <c r="A87" s="273">
        <v>78</v>
      </c>
      <c r="B87" s="254" t="s">
        <v>359</v>
      </c>
      <c r="C87" s="254">
        <v>240.3</v>
      </c>
      <c r="D87" s="256">
        <v>240.56666666666669</v>
      </c>
      <c r="E87" s="256">
        <v>235.78333333333339</v>
      </c>
      <c r="F87" s="256">
        <v>231.26666666666671</v>
      </c>
      <c r="G87" s="256">
        <v>226.48333333333341</v>
      </c>
      <c r="H87" s="256">
        <v>245.08333333333337</v>
      </c>
      <c r="I87" s="256">
        <v>249.86666666666667</v>
      </c>
      <c r="J87" s="256">
        <v>254.38333333333335</v>
      </c>
      <c r="K87" s="254">
        <v>245.35</v>
      </c>
      <c r="L87" s="254">
        <v>236.05</v>
      </c>
      <c r="M87" s="254">
        <v>35.679969999999997</v>
      </c>
    </row>
    <row r="88" spans="1:13">
      <c r="A88" s="273">
        <v>79</v>
      </c>
      <c r="B88" s="254" t="s">
        <v>240</v>
      </c>
      <c r="C88" s="254">
        <v>63.7</v>
      </c>
      <c r="D88" s="256">
        <v>64.350000000000009</v>
      </c>
      <c r="E88" s="256">
        <v>62.750000000000014</v>
      </c>
      <c r="F88" s="256">
        <v>61.800000000000004</v>
      </c>
      <c r="G88" s="256">
        <v>60.20000000000001</v>
      </c>
      <c r="H88" s="256">
        <v>65.300000000000011</v>
      </c>
      <c r="I88" s="256">
        <v>66.900000000000006</v>
      </c>
      <c r="J88" s="256">
        <v>67.850000000000023</v>
      </c>
      <c r="K88" s="254">
        <v>65.95</v>
      </c>
      <c r="L88" s="254">
        <v>63.4</v>
      </c>
      <c r="M88" s="254">
        <v>18.185700000000001</v>
      </c>
    </row>
    <row r="89" spans="1:13">
      <c r="A89" s="273">
        <v>80</v>
      </c>
      <c r="B89" s="254" t="s">
        <v>99</v>
      </c>
      <c r="C89" s="254">
        <v>152</v>
      </c>
      <c r="D89" s="256">
        <v>152.36666666666667</v>
      </c>
      <c r="E89" s="256">
        <v>150.98333333333335</v>
      </c>
      <c r="F89" s="256">
        <v>149.96666666666667</v>
      </c>
      <c r="G89" s="256">
        <v>148.58333333333334</v>
      </c>
      <c r="H89" s="256">
        <v>153.38333333333335</v>
      </c>
      <c r="I89" s="256">
        <v>154.76666666666668</v>
      </c>
      <c r="J89" s="256">
        <v>155.78333333333336</v>
      </c>
      <c r="K89" s="254">
        <v>153.75</v>
      </c>
      <c r="L89" s="254">
        <v>151.35</v>
      </c>
      <c r="M89" s="254">
        <v>64.093580000000003</v>
      </c>
    </row>
    <row r="90" spans="1:13">
      <c r="A90" s="273">
        <v>81</v>
      </c>
      <c r="B90" s="254" t="s">
        <v>102</v>
      </c>
      <c r="C90" s="254">
        <v>30.7</v>
      </c>
      <c r="D90" s="256">
        <v>30.95</v>
      </c>
      <c r="E90" s="256">
        <v>30.25</v>
      </c>
      <c r="F90" s="256">
        <v>29.8</v>
      </c>
      <c r="G90" s="256">
        <v>29.1</v>
      </c>
      <c r="H90" s="256">
        <v>31.4</v>
      </c>
      <c r="I90" s="256">
        <v>32.099999999999994</v>
      </c>
      <c r="J90" s="256">
        <v>32.549999999999997</v>
      </c>
      <c r="K90" s="254">
        <v>31.65</v>
      </c>
      <c r="L90" s="254">
        <v>30.5</v>
      </c>
      <c r="M90" s="254">
        <v>520.48148000000003</v>
      </c>
    </row>
    <row r="91" spans="1:13">
      <c r="A91" s="273">
        <v>82</v>
      </c>
      <c r="B91" s="254" t="s">
        <v>241</v>
      </c>
      <c r="C91" s="254">
        <v>204.3</v>
      </c>
      <c r="D91" s="256">
        <v>203.6</v>
      </c>
      <c r="E91" s="256">
        <v>199.45</v>
      </c>
      <c r="F91" s="256">
        <v>194.6</v>
      </c>
      <c r="G91" s="256">
        <v>190.45</v>
      </c>
      <c r="H91" s="256">
        <v>208.45</v>
      </c>
      <c r="I91" s="256">
        <v>212.60000000000002</v>
      </c>
      <c r="J91" s="256">
        <v>217.45</v>
      </c>
      <c r="K91" s="254">
        <v>207.75</v>
      </c>
      <c r="L91" s="254">
        <v>198.75</v>
      </c>
      <c r="M91" s="254">
        <v>25.898610000000001</v>
      </c>
    </row>
    <row r="92" spans="1:13">
      <c r="A92" s="273">
        <v>83</v>
      </c>
      <c r="B92" s="254" t="s">
        <v>100</v>
      </c>
      <c r="C92" s="254">
        <v>655.20000000000005</v>
      </c>
      <c r="D92" s="256">
        <v>659.83333333333337</v>
      </c>
      <c r="E92" s="256">
        <v>648.36666666666679</v>
      </c>
      <c r="F92" s="256">
        <v>641.53333333333342</v>
      </c>
      <c r="G92" s="256">
        <v>630.06666666666683</v>
      </c>
      <c r="H92" s="256">
        <v>666.66666666666674</v>
      </c>
      <c r="I92" s="256">
        <v>678.13333333333321</v>
      </c>
      <c r="J92" s="256">
        <v>684.9666666666667</v>
      </c>
      <c r="K92" s="254">
        <v>671.3</v>
      </c>
      <c r="L92" s="254">
        <v>653</v>
      </c>
      <c r="M92" s="254">
        <v>14.33644</v>
      </c>
    </row>
    <row r="93" spans="1:13">
      <c r="A93" s="273">
        <v>84</v>
      </c>
      <c r="B93" s="254" t="s">
        <v>242</v>
      </c>
      <c r="C93" s="254">
        <v>638.4</v>
      </c>
      <c r="D93" s="256">
        <v>632.08333333333337</v>
      </c>
      <c r="E93" s="256">
        <v>615.31666666666672</v>
      </c>
      <c r="F93" s="256">
        <v>592.23333333333335</v>
      </c>
      <c r="G93" s="256">
        <v>575.4666666666667</v>
      </c>
      <c r="H93" s="256">
        <v>655.16666666666674</v>
      </c>
      <c r="I93" s="256">
        <v>671.93333333333339</v>
      </c>
      <c r="J93" s="256">
        <v>695.01666666666677</v>
      </c>
      <c r="K93" s="254">
        <v>648.85</v>
      </c>
      <c r="L93" s="254">
        <v>609</v>
      </c>
      <c r="M93" s="254">
        <v>18.552589999999999</v>
      </c>
    </row>
    <row r="94" spans="1:13">
      <c r="A94" s="273">
        <v>85</v>
      </c>
      <c r="B94" s="254" t="s">
        <v>103</v>
      </c>
      <c r="C94" s="254">
        <v>877.8</v>
      </c>
      <c r="D94" s="256">
        <v>886.2833333333333</v>
      </c>
      <c r="E94" s="256">
        <v>864.56666666666661</v>
      </c>
      <c r="F94" s="256">
        <v>851.33333333333326</v>
      </c>
      <c r="G94" s="256">
        <v>829.61666666666656</v>
      </c>
      <c r="H94" s="256">
        <v>899.51666666666665</v>
      </c>
      <c r="I94" s="256">
        <v>921.23333333333335</v>
      </c>
      <c r="J94" s="256">
        <v>934.4666666666667</v>
      </c>
      <c r="K94" s="254">
        <v>908</v>
      </c>
      <c r="L94" s="254">
        <v>873.05</v>
      </c>
      <c r="M94" s="254">
        <v>42.068240000000003</v>
      </c>
    </row>
    <row r="95" spans="1:13">
      <c r="A95" s="273">
        <v>86</v>
      </c>
      <c r="B95" s="254" t="s">
        <v>243</v>
      </c>
      <c r="C95" s="254">
        <v>583.6</v>
      </c>
      <c r="D95" s="256">
        <v>583.93333333333328</v>
      </c>
      <c r="E95" s="256">
        <v>570.86666666666656</v>
      </c>
      <c r="F95" s="256">
        <v>558.13333333333333</v>
      </c>
      <c r="G95" s="256">
        <v>545.06666666666661</v>
      </c>
      <c r="H95" s="256">
        <v>596.66666666666652</v>
      </c>
      <c r="I95" s="256">
        <v>609.73333333333335</v>
      </c>
      <c r="J95" s="256">
        <v>622.46666666666647</v>
      </c>
      <c r="K95" s="254">
        <v>597</v>
      </c>
      <c r="L95" s="254">
        <v>571.20000000000005</v>
      </c>
      <c r="M95" s="254">
        <v>8.1914099999999994</v>
      </c>
    </row>
    <row r="96" spans="1:13">
      <c r="A96" s="273">
        <v>87</v>
      </c>
      <c r="B96" s="254" t="s">
        <v>244</v>
      </c>
      <c r="C96" s="254">
        <v>1406.05</v>
      </c>
      <c r="D96" s="256">
        <v>1404.55</v>
      </c>
      <c r="E96" s="256">
        <v>1395.4499999999998</v>
      </c>
      <c r="F96" s="256">
        <v>1384.85</v>
      </c>
      <c r="G96" s="256">
        <v>1375.7499999999998</v>
      </c>
      <c r="H96" s="256">
        <v>1415.1499999999999</v>
      </c>
      <c r="I96" s="256">
        <v>1424.2499999999998</v>
      </c>
      <c r="J96" s="256">
        <v>1434.85</v>
      </c>
      <c r="K96" s="254">
        <v>1413.65</v>
      </c>
      <c r="L96" s="254">
        <v>1393.95</v>
      </c>
      <c r="M96" s="254">
        <v>3.0432100000000002</v>
      </c>
    </row>
    <row r="97" spans="1:13">
      <c r="A97" s="273">
        <v>88</v>
      </c>
      <c r="B97" s="254" t="s">
        <v>104</v>
      </c>
      <c r="C97" s="254">
        <v>1503.3</v>
      </c>
      <c r="D97" s="256">
        <v>1508.5166666666667</v>
      </c>
      <c r="E97" s="256">
        <v>1493.7833333333333</v>
      </c>
      <c r="F97" s="256">
        <v>1484.2666666666667</v>
      </c>
      <c r="G97" s="256">
        <v>1469.5333333333333</v>
      </c>
      <c r="H97" s="256">
        <v>1518.0333333333333</v>
      </c>
      <c r="I97" s="256">
        <v>1532.7666666666664</v>
      </c>
      <c r="J97" s="256">
        <v>1542.2833333333333</v>
      </c>
      <c r="K97" s="254">
        <v>1523.25</v>
      </c>
      <c r="L97" s="254">
        <v>1499</v>
      </c>
      <c r="M97" s="254">
        <v>7.3435800000000002</v>
      </c>
    </row>
    <row r="98" spans="1:13">
      <c r="A98" s="273">
        <v>89</v>
      </c>
      <c r="B98" s="254" t="s">
        <v>372</v>
      </c>
      <c r="C98" s="254">
        <v>662.45</v>
      </c>
      <c r="D98" s="256">
        <v>667.81666666666661</v>
      </c>
      <c r="E98" s="256">
        <v>652.73333333333323</v>
      </c>
      <c r="F98" s="256">
        <v>643.01666666666665</v>
      </c>
      <c r="G98" s="256">
        <v>627.93333333333328</v>
      </c>
      <c r="H98" s="256">
        <v>677.53333333333319</v>
      </c>
      <c r="I98" s="256">
        <v>692.61666666666667</v>
      </c>
      <c r="J98" s="256">
        <v>702.33333333333314</v>
      </c>
      <c r="K98" s="254">
        <v>682.9</v>
      </c>
      <c r="L98" s="254">
        <v>658.1</v>
      </c>
      <c r="M98" s="254">
        <v>28.724170000000001</v>
      </c>
    </row>
    <row r="99" spans="1:13">
      <c r="A99" s="273">
        <v>90</v>
      </c>
      <c r="B99" s="254" t="s">
        <v>246</v>
      </c>
      <c r="C99" s="254">
        <v>335.2</v>
      </c>
      <c r="D99" s="256">
        <v>333.56666666666666</v>
      </c>
      <c r="E99" s="256">
        <v>330.73333333333335</v>
      </c>
      <c r="F99" s="256">
        <v>326.26666666666671</v>
      </c>
      <c r="G99" s="256">
        <v>323.43333333333339</v>
      </c>
      <c r="H99" s="256">
        <v>338.0333333333333</v>
      </c>
      <c r="I99" s="256">
        <v>340.86666666666667</v>
      </c>
      <c r="J99" s="256">
        <v>345.33333333333326</v>
      </c>
      <c r="K99" s="254">
        <v>336.4</v>
      </c>
      <c r="L99" s="254">
        <v>329.1</v>
      </c>
      <c r="M99" s="254">
        <v>4.9272600000000004</v>
      </c>
    </row>
    <row r="100" spans="1:13">
      <c r="A100" s="273">
        <v>91</v>
      </c>
      <c r="B100" s="254" t="s">
        <v>107</v>
      </c>
      <c r="C100" s="254">
        <v>983.6</v>
      </c>
      <c r="D100" s="256">
        <v>986</v>
      </c>
      <c r="E100" s="256">
        <v>978.1</v>
      </c>
      <c r="F100" s="256">
        <v>972.6</v>
      </c>
      <c r="G100" s="256">
        <v>964.7</v>
      </c>
      <c r="H100" s="256">
        <v>991.5</v>
      </c>
      <c r="I100" s="256">
        <v>999.40000000000009</v>
      </c>
      <c r="J100" s="256">
        <v>1004.9</v>
      </c>
      <c r="K100" s="254">
        <v>993.9</v>
      </c>
      <c r="L100" s="254">
        <v>980.5</v>
      </c>
      <c r="M100" s="254">
        <v>18.951699999999999</v>
      </c>
    </row>
    <row r="101" spans="1:13">
      <c r="A101" s="273">
        <v>92</v>
      </c>
      <c r="B101" s="254" t="s">
        <v>248</v>
      </c>
      <c r="C101" s="254">
        <v>2944</v>
      </c>
      <c r="D101" s="256">
        <v>2950.2999999999997</v>
      </c>
      <c r="E101" s="256">
        <v>2923.6999999999994</v>
      </c>
      <c r="F101" s="256">
        <v>2903.3999999999996</v>
      </c>
      <c r="G101" s="256">
        <v>2876.7999999999993</v>
      </c>
      <c r="H101" s="256">
        <v>2970.5999999999995</v>
      </c>
      <c r="I101" s="256">
        <v>2997.2</v>
      </c>
      <c r="J101" s="256">
        <v>3017.4999999999995</v>
      </c>
      <c r="K101" s="254">
        <v>2976.9</v>
      </c>
      <c r="L101" s="254">
        <v>2930</v>
      </c>
      <c r="M101" s="254">
        <v>2.26803</v>
      </c>
    </row>
    <row r="102" spans="1:13">
      <c r="A102" s="273">
        <v>93</v>
      </c>
      <c r="B102" s="254" t="s">
        <v>109</v>
      </c>
      <c r="C102" s="254">
        <v>1502.05</v>
      </c>
      <c r="D102" s="256">
        <v>1500.8</v>
      </c>
      <c r="E102" s="256">
        <v>1493.3999999999999</v>
      </c>
      <c r="F102" s="256">
        <v>1484.75</v>
      </c>
      <c r="G102" s="256">
        <v>1477.35</v>
      </c>
      <c r="H102" s="256">
        <v>1509.4499999999998</v>
      </c>
      <c r="I102" s="256">
        <v>1516.85</v>
      </c>
      <c r="J102" s="256">
        <v>1525.4999999999998</v>
      </c>
      <c r="K102" s="254">
        <v>1508.2</v>
      </c>
      <c r="L102" s="254">
        <v>1492.15</v>
      </c>
      <c r="M102" s="254">
        <v>54.858460000000001</v>
      </c>
    </row>
    <row r="103" spans="1:13">
      <c r="A103" s="273">
        <v>94</v>
      </c>
      <c r="B103" s="254" t="s">
        <v>249</v>
      </c>
      <c r="C103" s="254">
        <v>686.5</v>
      </c>
      <c r="D103" s="256">
        <v>689.68333333333339</v>
      </c>
      <c r="E103" s="256">
        <v>676.86666666666679</v>
      </c>
      <c r="F103" s="256">
        <v>667.23333333333335</v>
      </c>
      <c r="G103" s="256">
        <v>654.41666666666674</v>
      </c>
      <c r="H103" s="256">
        <v>699.31666666666683</v>
      </c>
      <c r="I103" s="256">
        <v>712.13333333333344</v>
      </c>
      <c r="J103" s="256">
        <v>721.76666666666688</v>
      </c>
      <c r="K103" s="254">
        <v>702.5</v>
      </c>
      <c r="L103" s="254">
        <v>680.05</v>
      </c>
      <c r="M103" s="254">
        <v>308.20343000000003</v>
      </c>
    </row>
    <row r="104" spans="1:13">
      <c r="A104" s="273">
        <v>95</v>
      </c>
      <c r="B104" s="254" t="s">
        <v>105</v>
      </c>
      <c r="C104" s="254">
        <v>978.8</v>
      </c>
      <c r="D104" s="256">
        <v>984.15</v>
      </c>
      <c r="E104" s="256">
        <v>971.65</v>
      </c>
      <c r="F104" s="256">
        <v>964.5</v>
      </c>
      <c r="G104" s="256">
        <v>952</v>
      </c>
      <c r="H104" s="256">
        <v>991.3</v>
      </c>
      <c r="I104" s="256">
        <v>1003.8</v>
      </c>
      <c r="J104" s="256">
        <v>1010.9499999999999</v>
      </c>
      <c r="K104" s="254">
        <v>996.65</v>
      </c>
      <c r="L104" s="254">
        <v>977</v>
      </c>
      <c r="M104" s="254">
        <v>11.048450000000001</v>
      </c>
    </row>
    <row r="105" spans="1:13">
      <c r="A105" s="273">
        <v>96</v>
      </c>
      <c r="B105" s="254" t="s">
        <v>110</v>
      </c>
      <c r="C105" s="254">
        <v>2927.5</v>
      </c>
      <c r="D105" s="256">
        <v>2933.35</v>
      </c>
      <c r="E105" s="256">
        <v>2909.1499999999996</v>
      </c>
      <c r="F105" s="256">
        <v>2890.7999999999997</v>
      </c>
      <c r="G105" s="256">
        <v>2866.5999999999995</v>
      </c>
      <c r="H105" s="256">
        <v>2951.7</v>
      </c>
      <c r="I105" s="256">
        <v>2975.8999999999996</v>
      </c>
      <c r="J105" s="256">
        <v>2994.25</v>
      </c>
      <c r="K105" s="254">
        <v>2957.55</v>
      </c>
      <c r="L105" s="254">
        <v>2915</v>
      </c>
      <c r="M105" s="254">
        <v>4.7033699999999996</v>
      </c>
    </row>
    <row r="106" spans="1:13">
      <c r="A106" s="273">
        <v>97</v>
      </c>
      <c r="B106" s="254" t="s">
        <v>112</v>
      </c>
      <c r="C106" s="254">
        <v>374.25</v>
      </c>
      <c r="D106" s="256">
        <v>376.81666666666666</v>
      </c>
      <c r="E106" s="256">
        <v>370.13333333333333</v>
      </c>
      <c r="F106" s="256">
        <v>366.01666666666665</v>
      </c>
      <c r="G106" s="256">
        <v>359.33333333333331</v>
      </c>
      <c r="H106" s="256">
        <v>380.93333333333334</v>
      </c>
      <c r="I106" s="256">
        <v>387.61666666666662</v>
      </c>
      <c r="J106" s="256">
        <v>391.73333333333335</v>
      </c>
      <c r="K106" s="254">
        <v>383.5</v>
      </c>
      <c r="L106" s="254">
        <v>372.7</v>
      </c>
      <c r="M106" s="254">
        <v>91.060370000000006</v>
      </c>
    </row>
    <row r="107" spans="1:13">
      <c r="A107" s="273">
        <v>98</v>
      </c>
      <c r="B107" s="254" t="s">
        <v>113</v>
      </c>
      <c r="C107" s="254">
        <v>292.55</v>
      </c>
      <c r="D107" s="256">
        <v>294.23333333333335</v>
      </c>
      <c r="E107" s="256">
        <v>289.06666666666672</v>
      </c>
      <c r="F107" s="256">
        <v>285.58333333333337</v>
      </c>
      <c r="G107" s="256">
        <v>280.41666666666674</v>
      </c>
      <c r="H107" s="256">
        <v>297.7166666666667</v>
      </c>
      <c r="I107" s="256">
        <v>302.88333333333333</v>
      </c>
      <c r="J107" s="256">
        <v>306.36666666666667</v>
      </c>
      <c r="K107" s="254">
        <v>299.39999999999998</v>
      </c>
      <c r="L107" s="254">
        <v>290.75</v>
      </c>
      <c r="M107" s="254">
        <v>42.922550000000001</v>
      </c>
    </row>
    <row r="108" spans="1:13">
      <c r="A108" s="273">
        <v>99</v>
      </c>
      <c r="B108" s="254" t="s">
        <v>114</v>
      </c>
      <c r="C108" s="254">
        <v>2492.5500000000002</v>
      </c>
      <c r="D108" s="256">
        <v>2478.35</v>
      </c>
      <c r="E108" s="256">
        <v>2459.1999999999998</v>
      </c>
      <c r="F108" s="256">
        <v>2425.85</v>
      </c>
      <c r="G108" s="256">
        <v>2406.6999999999998</v>
      </c>
      <c r="H108" s="256">
        <v>2511.6999999999998</v>
      </c>
      <c r="I108" s="256">
        <v>2530.8500000000004</v>
      </c>
      <c r="J108" s="256">
        <v>2564.1999999999998</v>
      </c>
      <c r="K108" s="254">
        <v>2497.5</v>
      </c>
      <c r="L108" s="254">
        <v>2445</v>
      </c>
      <c r="M108" s="254">
        <v>13.54397</v>
      </c>
    </row>
    <row r="109" spans="1:13">
      <c r="A109" s="273">
        <v>100</v>
      </c>
      <c r="B109" s="254" t="s">
        <v>250</v>
      </c>
      <c r="C109" s="254">
        <v>340.1</v>
      </c>
      <c r="D109" s="256">
        <v>338.8</v>
      </c>
      <c r="E109" s="256">
        <v>336.6</v>
      </c>
      <c r="F109" s="256">
        <v>333.1</v>
      </c>
      <c r="G109" s="256">
        <v>330.90000000000003</v>
      </c>
      <c r="H109" s="256">
        <v>342.3</v>
      </c>
      <c r="I109" s="256">
        <v>344.49999999999994</v>
      </c>
      <c r="J109" s="256">
        <v>348</v>
      </c>
      <c r="K109" s="254">
        <v>341</v>
      </c>
      <c r="L109" s="254">
        <v>335.3</v>
      </c>
      <c r="M109" s="254">
        <v>6.4740700000000002</v>
      </c>
    </row>
    <row r="110" spans="1:13">
      <c r="A110" s="273">
        <v>101</v>
      </c>
      <c r="B110" s="254" t="s">
        <v>251</v>
      </c>
      <c r="C110" s="254">
        <v>55.15</v>
      </c>
      <c r="D110" s="256">
        <v>55.45000000000001</v>
      </c>
      <c r="E110" s="256">
        <v>54.15000000000002</v>
      </c>
      <c r="F110" s="256">
        <v>53.150000000000013</v>
      </c>
      <c r="G110" s="256">
        <v>51.850000000000023</v>
      </c>
      <c r="H110" s="256">
        <v>56.450000000000017</v>
      </c>
      <c r="I110" s="256">
        <v>57.750000000000014</v>
      </c>
      <c r="J110" s="256">
        <v>58.750000000000014</v>
      </c>
      <c r="K110" s="254">
        <v>56.75</v>
      </c>
      <c r="L110" s="254">
        <v>54.45</v>
      </c>
      <c r="M110" s="254">
        <v>67.052070000000001</v>
      </c>
    </row>
    <row r="111" spans="1:13">
      <c r="A111" s="273">
        <v>102</v>
      </c>
      <c r="B111" s="254" t="s">
        <v>108</v>
      </c>
      <c r="C111" s="254">
        <v>2501.1999999999998</v>
      </c>
      <c r="D111" s="256">
        <v>2496.0333333333333</v>
      </c>
      <c r="E111" s="256">
        <v>2482.0666666666666</v>
      </c>
      <c r="F111" s="256">
        <v>2462.9333333333334</v>
      </c>
      <c r="G111" s="256">
        <v>2448.9666666666667</v>
      </c>
      <c r="H111" s="256">
        <v>2515.1666666666665</v>
      </c>
      <c r="I111" s="256">
        <v>2529.1333333333328</v>
      </c>
      <c r="J111" s="256">
        <v>2548.2666666666664</v>
      </c>
      <c r="K111" s="254">
        <v>2510</v>
      </c>
      <c r="L111" s="254">
        <v>2476.9</v>
      </c>
      <c r="M111" s="254">
        <v>26.716080000000002</v>
      </c>
    </row>
    <row r="112" spans="1:13">
      <c r="A112" s="273">
        <v>103</v>
      </c>
      <c r="B112" s="254" t="s">
        <v>116</v>
      </c>
      <c r="C112" s="254">
        <v>640.1</v>
      </c>
      <c r="D112" s="256">
        <v>641.76666666666665</v>
      </c>
      <c r="E112" s="256">
        <v>634.7833333333333</v>
      </c>
      <c r="F112" s="256">
        <v>629.4666666666667</v>
      </c>
      <c r="G112" s="256">
        <v>622.48333333333335</v>
      </c>
      <c r="H112" s="256">
        <v>647.08333333333326</v>
      </c>
      <c r="I112" s="256">
        <v>654.06666666666661</v>
      </c>
      <c r="J112" s="256">
        <v>659.38333333333321</v>
      </c>
      <c r="K112" s="254">
        <v>648.75</v>
      </c>
      <c r="L112" s="254">
        <v>636.45000000000005</v>
      </c>
      <c r="M112" s="254">
        <v>122.2547</v>
      </c>
    </row>
    <row r="113" spans="1:13">
      <c r="A113" s="273">
        <v>104</v>
      </c>
      <c r="B113" s="254" t="s">
        <v>252</v>
      </c>
      <c r="C113" s="254">
        <v>1581.9</v>
      </c>
      <c r="D113" s="256">
        <v>1587.6333333333332</v>
      </c>
      <c r="E113" s="256">
        <v>1567.2666666666664</v>
      </c>
      <c r="F113" s="256">
        <v>1552.6333333333332</v>
      </c>
      <c r="G113" s="256">
        <v>1532.2666666666664</v>
      </c>
      <c r="H113" s="256">
        <v>1602.2666666666664</v>
      </c>
      <c r="I113" s="256">
        <v>1622.6333333333332</v>
      </c>
      <c r="J113" s="256">
        <v>1637.2666666666664</v>
      </c>
      <c r="K113" s="254">
        <v>1608</v>
      </c>
      <c r="L113" s="254">
        <v>1573</v>
      </c>
      <c r="M113" s="254">
        <v>5.7566199999999998</v>
      </c>
    </row>
    <row r="114" spans="1:13">
      <c r="A114" s="273">
        <v>105</v>
      </c>
      <c r="B114" s="254" t="s">
        <v>117</v>
      </c>
      <c r="C114" s="254">
        <v>614.70000000000005</v>
      </c>
      <c r="D114" s="256">
        <v>614.9</v>
      </c>
      <c r="E114" s="256">
        <v>610.79999999999995</v>
      </c>
      <c r="F114" s="256">
        <v>606.9</v>
      </c>
      <c r="G114" s="256">
        <v>602.79999999999995</v>
      </c>
      <c r="H114" s="256">
        <v>618.79999999999995</v>
      </c>
      <c r="I114" s="256">
        <v>622.90000000000009</v>
      </c>
      <c r="J114" s="256">
        <v>626.79999999999995</v>
      </c>
      <c r="K114" s="254">
        <v>619</v>
      </c>
      <c r="L114" s="254">
        <v>611</v>
      </c>
      <c r="M114" s="254">
        <v>13.27365</v>
      </c>
    </row>
    <row r="115" spans="1:13">
      <c r="A115" s="273">
        <v>106</v>
      </c>
      <c r="B115" s="254" t="s">
        <v>387</v>
      </c>
      <c r="C115" s="254">
        <v>636.20000000000005</v>
      </c>
      <c r="D115" s="256">
        <v>638.73333333333335</v>
      </c>
      <c r="E115" s="256">
        <v>624.7166666666667</v>
      </c>
      <c r="F115" s="256">
        <v>613.23333333333335</v>
      </c>
      <c r="G115" s="256">
        <v>599.2166666666667</v>
      </c>
      <c r="H115" s="256">
        <v>650.2166666666667</v>
      </c>
      <c r="I115" s="256">
        <v>664.23333333333335</v>
      </c>
      <c r="J115" s="256">
        <v>675.7166666666667</v>
      </c>
      <c r="K115" s="254">
        <v>652.75</v>
      </c>
      <c r="L115" s="254">
        <v>627.25</v>
      </c>
      <c r="M115" s="254">
        <v>6.0934299999999997</v>
      </c>
    </row>
    <row r="116" spans="1:13">
      <c r="A116" s="273">
        <v>107</v>
      </c>
      <c r="B116" s="254" t="s">
        <v>119</v>
      </c>
      <c r="C116" s="254">
        <v>55.85</v>
      </c>
      <c r="D116" s="256">
        <v>56.316666666666663</v>
      </c>
      <c r="E116" s="256">
        <v>55.283333333333324</v>
      </c>
      <c r="F116" s="256">
        <v>54.716666666666661</v>
      </c>
      <c r="G116" s="256">
        <v>53.683333333333323</v>
      </c>
      <c r="H116" s="256">
        <v>56.883333333333326</v>
      </c>
      <c r="I116" s="256">
        <v>57.916666666666657</v>
      </c>
      <c r="J116" s="256">
        <v>58.483333333333327</v>
      </c>
      <c r="K116" s="254">
        <v>57.35</v>
      </c>
      <c r="L116" s="254">
        <v>55.75</v>
      </c>
      <c r="M116" s="254">
        <v>347.93173999999999</v>
      </c>
    </row>
    <row r="117" spans="1:13">
      <c r="A117" s="273">
        <v>108</v>
      </c>
      <c r="B117" s="254" t="s">
        <v>126</v>
      </c>
      <c r="C117" s="254">
        <v>203.3</v>
      </c>
      <c r="D117" s="256">
        <v>203.91666666666666</v>
      </c>
      <c r="E117" s="256">
        <v>202.5333333333333</v>
      </c>
      <c r="F117" s="256">
        <v>201.76666666666665</v>
      </c>
      <c r="G117" s="256">
        <v>200.3833333333333</v>
      </c>
      <c r="H117" s="256">
        <v>204.68333333333331</v>
      </c>
      <c r="I117" s="256">
        <v>206.06666666666669</v>
      </c>
      <c r="J117" s="256">
        <v>206.83333333333331</v>
      </c>
      <c r="K117" s="254">
        <v>205.3</v>
      </c>
      <c r="L117" s="254">
        <v>203.15</v>
      </c>
      <c r="M117" s="254">
        <v>133.26068000000001</v>
      </c>
    </row>
    <row r="118" spans="1:13">
      <c r="A118" s="273">
        <v>109</v>
      </c>
      <c r="B118" s="254" t="s">
        <v>115</v>
      </c>
      <c r="C118" s="254">
        <v>264</v>
      </c>
      <c r="D118" s="256">
        <v>265.63333333333333</v>
      </c>
      <c r="E118" s="256">
        <v>260.36666666666667</v>
      </c>
      <c r="F118" s="256">
        <v>256.73333333333335</v>
      </c>
      <c r="G118" s="256">
        <v>251.4666666666667</v>
      </c>
      <c r="H118" s="256">
        <v>269.26666666666665</v>
      </c>
      <c r="I118" s="256">
        <v>274.5333333333333</v>
      </c>
      <c r="J118" s="256">
        <v>278.16666666666663</v>
      </c>
      <c r="K118" s="254">
        <v>270.89999999999998</v>
      </c>
      <c r="L118" s="254">
        <v>262</v>
      </c>
      <c r="M118" s="254">
        <v>122.29931999999999</v>
      </c>
    </row>
    <row r="119" spans="1:13">
      <c r="A119" s="273">
        <v>110</v>
      </c>
      <c r="B119" s="254" t="s">
        <v>255</v>
      </c>
      <c r="C119" s="254">
        <v>142.44999999999999</v>
      </c>
      <c r="D119" s="256">
        <v>144</v>
      </c>
      <c r="E119" s="256">
        <v>140.44999999999999</v>
      </c>
      <c r="F119" s="256">
        <v>138.44999999999999</v>
      </c>
      <c r="G119" s="256">
        <v>134.89999999999998</v>
      </c>
      <c r="H119" s="256">
        <v>146</v>
      </c>
      <c r="I119" s="256">
        <v>149.55000000000001</v>
      </c>
      <c r="J119" s="256">
        <v>151.55000000000001</v>
      </c>
      <c r="K119" s="254">
        <v>147.55000000000001</v>
      </c>
      <c r="L119" s="254">
        <v>142</v>
      </c>
      <c r="M119" s="254">
        <v>34.092309999999998</v>
      </c>
    </row>
    <row r="120" spans="1:13">
      <c r="A120" s="273">
        <v>111</v>
      </c>
      <c r="B120" s="254" t="s">
        <v>125</v>
      </c>
      <c r="C120" s="254">
        <v>108.15</v>
      </c>
      <c r="D120" s="256">
        <v>109.28333333333335</v>
      </c>
      <c r="E120" s="256">
        <v>106.66666666666669</v>
      </c>
      <c r="F120" s="256">
        <v>105.18333333333334</v>
      </c>
      <c r="G120" s="256">
        <v>102.56666666666668</v>
      </c>
      <c r="H120" s="256">
        <v>110.76666666666669</v>
      </c>
      <c r="I120" s="256">
        <v>113.38333333333334</v>
      </c>
      <c r="J120" s="256">
        <v>114.8666666666667</v>
      </c>
      <c r="K120" s="254">
        <v>111.9</v>
      </c>
      <c r="L120" s="254">
        <v>107.8</v>
      </c>
      <c r="M120" s="254">
        <v>151.90047000000001</v>
      </c>
    </row>
    <row r="121" spans="1:13">
      <c r="A121" s="273">
        <v>112</v>
      </c>
      <c r="B121" s="254" t="s">
        <v>772</v>
      </c>
      <c r="C121" s="254">
        <v>2081.85</v>
      </c>
      <c r="D121" s="256">
        <v>2091.2666666666669</v>
      </c>
      <c r="E121" s="256">
        <v>2055.6333333333337</v>
      </c>
      <c r="F121" s="256">
        <v>2029.416666666667</v>
      </c>
      <c r="G121" s="256">
        <v>1993.7833333333338</v>
      </c>
      <c r="H121" s="256">
        <v>2117.4833333333336</v>
      </c>
      <c r="I121" s="256">
        <v>2153.1166666666668</v>
      </c>
      <c r="J121" s="256">
        <v>2179.3333333333335</v>
      </c>
      <c r="K121" s="254">
        <v>2126.9</v>
      </c>
      <c r="L121" s="254">
        <v>2065.0500000000002</v>
      </c>
      <c r="M121" s="254">
        <v>16.734770000000001</v>
      </c>
    </row>
    <row r="122" spans="1:13">
      <c r="A122" s="273">
        <v>113</v>
      </c>
      <c r="B122" s="254" t="s">
        <v>120</v>
      </c>
      <c r="C122" s="254">
        <v>549.95000000000005</v>
      </c>
      <c r="D122" s="256">
        <v>546.75</v>
      </c>
      <c r="E122" s="256">
        <v>535.5</v>
      </c>
      <c r="F122" s="256">
        <v>521.04999999999995</v>
      </c>
      <c r="G122" s="256">
        <v>509.79999999999995</v>
      </c>
      <c r="H122" s="256">
        <v>561.20000000000005</v>
      </c>
      <c r="I122" s="256">
        <v>572.45000000000005</v>
      </c>
      <c r="J122" s="256">
        <v>586.90000000000009</v>
      </c>
      <c r="K122" s="254">
        <v>558</v>
      </c>
      <c r="L122" s="254">
        <v>532.29999999999995</v>
      </c>
      <c r="M122" s="254">
        <v>86.820580000000007</v>
      </c>
    </row>
    <row r="123" spans="1:13">
      <c r="A123" s="273">
        <v>114</v>
      </c>
      <c r="B123" s="254" t="s">
        <v>822</v>
      </c>
      <c r="C123" s="254">
        <v>241.7</v>
      </c>
      <c r="D123" s="256">
        <v>242.53333333333333</v>
      </c>
      <c r="E123" s="256">
        <v>239.66666666666666</v>
      </c>
      <c r="F123" s="256">
        <v>237.63333333333333</v>
      </c>
      <c r="G123" s="256">
        <v>234.76666666666665</v>
      </c>
      <c r="H123" s="256">
        <v>244.56666666666666</v>
      </c>
      <c r="I123" s="256">
        <v>247.43333333333334</v>
      </c>
      <c r="J123" s="256">
        <v>249.46666666666667</v>
      </c>
      <c r="K123" s="254">
        <v>245.4</v>
      </c>
      <c r="L123" s="254">
        <v>240.5</v>
      </c>
      <c r="M123" s="254">
        <v>18.740120000000001</v>
      </c>
    </row>
    <row r="124" spans="1:13">
      <c r="A124" s="273">
        <v>115</v>
      </c>
      <c r="B124" s="254" t="s">
        <v>122</v>
      </c>
      <c r="C124" s="254">
        <v>1018.15</v>
      </c>
      <c r="D124" s="256">
        <v>1013.3833333333333</v>
      </c>
      <c r="E124" s="256">
        <v>1004.7666666666667</v>
      </c>
      <c r="F124" s="256">
        <v>991.38333333333333</v>
      </c>
      <c r="G124" s="256">
        <v>982.76666666666665</v>
      </c>
      <c r="H124" s="256">
        <v>1026.7666666666667</v>
      </c>
      <c r="I124" s="256">
        <v>1035.3833333333332</v>
      </c>
      <c r="J124" s="256">
        <v>1048.7666666666667</v>
      </c>
      <c r="K124" s="254">
        <v>1022</v>
      </c>
      <c r="L124" s="254">
        <v>1000</v>
      </c>
      <c r="M124" s="254">
        <v>45.436279999999996</v>
      </c>
    </row>
    <row r="125" spans="1:13">
      <c r="A125" s="273">
        <v>116</v>
      </c>
      <c r="B125" s="254" t="s">
        <v>256</v>
      </c>
      <c r="C125" s="254">
        <v>4952.8500000000004</v>
      </c>
      <c r="D125" s="256">
        <v>4958.95</v>
      </c>
      <c r="E125" s="256">
        <v>4910.0499999999993</v>
      </c>
      <c r="F125" s="256">
        <v>4867.2499999999991</v>
      </c>
      <c r="G125" s="256">
        <v>4818.3499999999985</v>
      </c>
      <c r="H125" s="256">
        <v>5001.75</v>
      </c>
      <c r="I125" s="256">
        <v>5050.6499999999996</v>
      </c>
      <c r="J125" s="256">
        <v>5093.4500000000007</v>
      </c>
      <c r="K125" s="254">
        <v>5007.8500000000004</v>
      </c>
      <c r="L125" s="254">
        <v>4916.1499999999996</v>
      </c>
      <c r="M125" s="254">
        <v>2.2291300000000001</v>
      </c>
    </row>
    <row r="126" spans="1:13">
      <c r="A126" s="273">
        <v>117</v>
      </c>
      <c r="B126" s="254" t="s">
        <v>124</v>
      </c>
      <c r="C126" s="254">
        <v>1563.05</v>
      </c>
      <c r="D126" s="256">
        <v>1565.3</v>
      </c>
      <c r="E126" s="256">
        <v>1556.9499999999998</v>
      </c>
      <c r="F126" s="256">
        <v>1550.85</v>
      </c>
      <c r="G126" s="256">
        <v>1542.4999999999998</v>
      </c>
      <c r="H126" s="256">
        <v>1571.3999999999999</v>
      </c>
      <c r="I126" s="256">
        <v>1579.7499999999998</v>
      </c>
      <c r="J126" s="256">
        <v>1585.85</v>
      </c>
      <c r="K126" s="254">
        <v>1573.65</v>
      </c>
      <c r="L126" s="254">
        <v>1559.2</v>
      </c>
      <c r="M126" s="254">
        <v>59.135669999999998</v>
      </c>
    </row>
    <row r="127" spans="1:13">
      <c r="A127" s="273">
        <v>118</v>
      </c>
      <c r="B127" s="254" t="s">
        <v>121</v>
      </c>
      <c r="C127" s="254">
        <v>1729.25</v>
      </c>
      <c r="D127" s="256">
        <v>1734.7333333333333</v>
      </c>
      <c r="E127" s="256">
        <v>1716.5166666666667</v>
      </c>
      <c r="F127" s="256">
        <v>1703.7833333333333</v>
      </c>
      <c r="G127" s="256">
        <v>1685.5666666666666</v>
      </c>
      <c r="H127" s="256">
        <v>1747.4666666666667</v>
      </c>
      <c r="I127" s="256">
        <v>1765.6833333333334</v>
      </c>
      <c r="J127" s="256">
        <v>1778.4166666666667</v>
      </c>
      <c r="K127" s="254">
        <v>1752.95</v>
      </c>
      <c r="L127" s="254">
        <v>1722</v>
      </c>
      <c r="M127" s="254">
        <v>3.5401600000000002</v>
      </c>
    </row>
    <row r="128" spans="1:13">
      <c r="A128" s="273">
        <v>119</v>
      </c>
      <c r="B128" s="254" t="s">
        <v>257</v>
      </c>
      <c r="C128" s="254">
        <v>2022.15</v>
      </c>
      <c r="D128" s="256">
        <v>2019.0666666666666</v>
      </c>
      <c r="E128" s="256">
        <v>1998.1333333333332</v>
      </c>
      <c r="F128" s="256">
        <v>1974.1166666666666</v>
      </c>
      <c r="G128" s="256">
        <v>1953.1833333333332</v>
      </c>
      <c r="H128" s="256">
        <v>2043.0833333333333</v>
      </c>
      <c r="I128" s="256">
        <v>2064.0166666666664</v>
      </c>
      <c r="J128" s="256">
        <v>2088.0333333333333</v>
      </c>
      <c r="K128" s="254">
        <v>2040</v>
      </c>
      <c r="L128" s="254">
        <v>1995.05</v>
      </c>
      <c r="M128" s="254">
        <v>1.3224199999999999</v>
      </c>
    </row>
    <row r="129" spans="1:13">
      <c r="A129" s="273">
        <v>120</v>
      </c>
      <c r="B129" s="254" t="s">
        <v>258</v>
      </c>
      <c r="C129" s="254">
        <v>162.65</v>
      </c>
      <c r="D129" s="256">
        <v>158.63333333333333</v>
      </c>
      <c r="E129" s="256">
        <v>152.26666666666665</v>
      </c>
      <c r="F129" s="256">
        <v>141.88333333333333</v>
      </c>
      <c r="G129" s="256">
        <v>135.51666666666665</v>
      </c>
      <c r="H129" s="256">
        <v>169.01666666666665</v>
      </c>
      <c r="I129" s="256">
        <v>175.38333333333333</v>
      </c>
      <c r="J129" s="256">
        <v>185.76666666666665</v>
      </c>
      <c r="K129" s="254">
        <v>165</v>
      </c>
      <c r="L129" s="254">
        <v>148.25</v>
      </c>
      <c r="M129" s="254">
        <v>61.905709999999999</v>
      </c>
    </row>
    <row r="130" spans="1:13">
      <c r="A130" s="273">
        <v>121</v>
      </c>
      <c r="B130" s="254" t="s">
        <v>128</v>
      </c>
      <c r="C130" s="254">
        <v>685.9</v>
      </c>
      <c r="D130" s="256">
        <v>688.66666666666663</v>
      </c>
      <c r="E130" s="256">
        <v>680.83333333333326</v>
      </c>
      <c r="F130" s="256">
        <v>675.76666666666665</v>
      </c>
      <c r="G130" s="256">
        <v>667.93333333333328</v>
      </c>
      <c r="H130" s="256">
        <v>693.73333333333323</v>
      </c>
      <c r="I130" s="256">
        <v>701.56666666666649</v>
      </c>
      <c r="J130" s="256">
        <v>706.63333333333321</v>
      </c>
      <c r="K130" s="254">
        <v>696.5</v>
      </c>
      <c r="L130" s="254">
        <v>683.6</v>
      </c>
      <c r="M130" s="254">
        <v>43.77422</v>
      </c>
    </row>
    <row r="131" spans="1:13">
      <c r="A131" s="273">
        <v>122</v>
      </c>
      <c r="B131" s="254" t="s">
        <v>127</v>
      </c>
      <c r="C131" s="254">
        <v>398.95</v>
      </c>
      <c r="D131" s="256">
        <v>402.2833333333333</v>
      </c>
      <c r="E131" s="256">
        <v>393.86666666666662</v>
      </c>
      <c r="F131" s="256">
        <v>388.7833333333333</v>
      </c>
      <c r="G131" s="256">
        <v>380.36666666666662</v>
      </c>
      <c r="H131" s="256">
        <v>407.36666666666662</v>
      </c>
      <c r="I131" s="256">
        <v>415.78333333333336</v>
      </c>
      <c r="J131" s="256">
        <v>420.86666666666662</v>
      </c>
      <c r="K131" s="254">
        <v>410.7</v>
      </c>
      <c r="L131" s="254">
        <v>397.2</v>
      </c>
      <c r="M131" s="254">
        <v>71.620500000000007</v>
      </c>
    </row>
    <row r="132" spans="1:13">
      <c r="A132" s="273">
        <v>123</v>
      </c>
      <c r="B132" s="254" t="s">
        <v>129</v>
      </c>
      <c r="C132" s="254">
        <v>3108.7</v>
      </c>
      <c r="D132" s="256">
        <v>3120.9</v>
      </c>
      <c r="E132" s="256">
        <v>3084.15</v>
      </c>
      <c r="F132" s="256">
        <v>3059.6</v>
      </c>
      <c r="G132" s="256">
        <v>3022.85</v>
      </c>
      <c r="H132" s="256">
        <v>3145.4500000000003</v>
      </c>
      <c r="I132" s="256">
        <v>3182.2000000000003</v>
      </c>
      <c r="J132" s="256">
        <v>3206.7500000000005</v>
      </c>
      <c r="K132" s="254">
        <v>3157.65</v>
      </c>
      <c r="L132" s="254">
        <v>3096.35</v>
      </c>
      <c r="M132" s="254">
        <v>3.8472499999999998</v>
      </c>
    </row>
    <row r="133" spans="1:13">
      <c r="A133" s="273">
        <v>124</v>
      </c>
      <c r="B133" s="254" t="s">
        <v>131</v>
      </c>
      <c r="C133" s="254">
        <v>1705.85</v>
      </c>
      <c r="D133" s="256">
        <v>1715.2833333333335</v>
      </c>
      <c r="E133" s="256">
        <v>1692.5666666666671</v>
      </c>
      <c r="F133" s="256">
        <v>1679.2833333333335</v>
      </c>
      <c r="G133" s="256">
        <v>1656.5666666666671</v>
      </c>
      <c r="H133" s="256">
        <v>1728.5666666666671</v>
      </c>
      <c r="I133" s="256">
        <v>1751.2833333333338</v>
      </c>
      <c r="J133" s="256">
        <v>1764.5666666666671</v>
      </c>
      <c r="K133" s="254">
        <v>1738</v>
      </c>
      <c r="L133" s="254">
        <v>1702</v>
      </c>
      <c r="M133" s="254">
        <v>103.94662</v>
      </c>
    </row>
    <row r="134" spans="1:13">
      <c r="A134" s="273">
        <v>125</v>
      </c>
      <c r="B134" s="254" t="s">
        <v>132</v>
      </c>
      <c r="C134" s="254">
        <v>93.7</v>
      </c>
      <c r="D134" s="256">
        <v>94.25</v>
      </c>
      <c r="E134" s="256">
        <v>92.85</v>
      </c>
      <c r="F134" s="256">
        <v>92</v>
      </c>
      <c r="G134" s="256">
        <v>90.6</v>
      </c>
      <c r="H134" s="256">
        <v>95.1</v>
      </c>
      <c r="I134" s="256">
        <v>96.5</v>
      </c>
      <c r="J134" s="256">
        <v>97.35</v>
      </c>
      <c r="K134" s="254">
        <v>95.65</v>
      </c>
      <c r="L134" s="254">
        <v>93.4</v>
      </c>
      <c r="M134" s="254">
        <v>66.548069999999996</v>
      </c>
    </row>
    <row r="135" spans="1:13">
      <c r="A135" s="273">
        <v>126</v>
      </c>
      <c r="B135" s="254" t="s">
        <v>259</v>
      </c>
      <c r="C135" s="254">
        <v>2892.75</v>
      </c>
      <c r="D135" s="256">
        <v>2892.0499999999997</v>
      </c>
      <c r="E135" s="256">
        <v>2861.0499999999993</v>
      </c>
      <c r="F135" s="256">
        <v>2829.3499999999995</v>
      </c>
      <c r="G135" s="256">
        <v>2798.349999999999</v>
      </c>
      <c r="H135" s="256">
        <v>2923.7499999999995</v>
      </c>
      <c r="I135" s="256">
        <v>2954.7500000000005</v>
      </c>
      <c r="J135" s="256">
        <v>2986.45</v>
      </c>
      <c r="K135" s="254">
        <v>2923.05</v>
      </c>
      <c r="L135" s="254">
        <v>2860.35</v>
      </c>
      <c r="M135" s="254">
        <v>1.2985800000000001</v>
      </c>
    </row>
    <row r="136" spans="1:13">
      <c r="A136" s="273">
        <v>127</v>
      </c>
      <c r="B136" s="254" t="s">
        <v>133</v>
      </c>
      <c r="C136" s="254">
        <v>473.25</v>
      </c>
      <c r="D136" s="256">
        <v>472.93333333333334</v>
      </c>
      <c r="E136" s="256">
        <v>467.86666666666667</v>
      </c>
      <c r="F136" s="256">
        <v>462.48333333333335</v>
      </c>
      <c r="G136" s="256">
        <v>457.41666666666669</v>
      </c>
      <c r="H136" s="256">
        <v>478.31666666666666</v>
      </c>
      <c r="I136" s="256">
        <v>483.38333333333338</v>
      </c>
      <c r="J136" s="256">
        <v>488.76666666666665</v>
      </c>
      <c r="K136" s="254">
        <v>478</v>
      </c>
      <c r="L136" s="254">
        <v>467.55</v>
      </c>
      <c r="M136" s="254">
        <v>38.941139999999997</v>
      </c>
    </row>
    <row r="137" spans="1:13">
      <c r="A137" s="273">
        <v>128</v>
      </c>
      <c r="B137" s="254" t="s">
        <v>260</v>
      </c>
      <c r="C137" s="254">
        <v>4134.1499999999996</v>
      </c>
      <c r="D137" s="256">
        <v>4124.5999999999995</v>
      </c>
      <c r="E137" s="256">
        <v>4097.1999999999989</v>
      </c>
      <c r="F137" s="256">
        <v>4060.2499999999995</v>
      </c>
      <c r="G137" s="256">
        <v>4032.849999999999</v>
      </c>
      <c r="H137" s="256">
        <v>4161.5499999999993</v>
      </c>
      <c r="I137" s="256">
        <v>4188.9499999999989</v>
      </c>
      <c r="J137" s="256">
        <v>4225.8999999999987</v>
      </c>
      <c r="K137" s="254">
        <v>4152</v>
      </c>
      <c r="L137" s="254">
        <v>4087.65</v>
      </c>
      <c r="M137" s="254">
        <v>2.2679499999999999</v>
      </c>
    </row>
    <row r="138" spans="1:13">
      <c r="A138" s="273">
        <v>129</v>
      </c>
      <c r="B138" s="254" t="s">
        <v>134</v>
      </c>
      <c r="C138" s="254">
        <v>1510.9</v>
      </c>
      <c r="D138" s="256">
        <v>1514.8666666666668</v>
      </c>
      <c r="E138" s="256">
        <v>1499.9333333333336</v>
      </c>
      <c r="F138" s="256">
        <v>1488.9666666666669</v>
      </c>
      <c r="G138" s="256">
        <v>1474.0333333333338</v>
      </c>
      <c r="H138" s="256">
        <v>1525.8333333333335</v>
      </c>
      <c r="I138" s="256">
        <v>1540.7666666666669</v>
      </c>
      <c r="J138" s="256">
        <v>1551.7333333333333</v>
      </c>
      <c r="K138" s="254">
        <v>1529.8</v>
      </c>
      <c r="L138" s="254">
        <v>1503.9</v>
      </c>
      <c r="M138" s="254">
        <v>21.740220000000001</v>
      </c>
    </row>
    <row r="139" spans="1:13">
      <c r="A139" s="273">
        <v>130</v>
      </c>
      <c r="B139" s="254" t="s">
        <v>135</v>
      </c>
      <c r="C139" s="254">
        <v>1161.2</v>
      </c>
      <c r="D139" s="256">
        <v>1163.5999999999999</v>
      </c>
      <c r="E139" s="256">
        <v>1152.9499999999998</v>
      </c>
      <c r="F139" s="256">
        <v>1144.6999999999998</v>
      </c>
      <c r="G139" s="256">
        <v>1134.0499999999997</v>
      </c>
      <c r="H139" s="256">
        <v>1171.8499999999999</v>
      </c>
      <c r="I139" s="256">
        <v>1182.5</v>
      </c>
      <c r="J139" s="256">
        <v>1190.75</v>
      </c>
      <c r="K139" s="254">
        <v>1174.25</v>
      </c>
      <c r="L139" s="254">
        <v>1155.3499999999999</v>
      </c>
      <c r="M139" s="254">
        <v>8.33</v>
      </c>
    </row>
    <row r="140" spans="1:13">
      <c r="A140" s="273">
        <v>131</v>
      </c>
      <c r="B140" s="254" t="s">
        <v>146</v>
      </c>
      <c r="C140" s="254">
        <v>80222.25</v>
      </c>
      <c r="D140" s="256">
        <v>80166.666666666672</v>
      </c>
      <c r="E140" s="256">
        <v>79583.333333333343</v>
      </c>
      <c r="F140" s="256">
        <v>78944.416666666672</v>
      </c>
      <c r="G140" s="256">
        <v>78361.083333333343</v>
      </c>
      <c r="H140" s="256">
        <v>80805.583333333343</v>
      </c>
      <c r="I140" s="256">
        <v>81388.916666666686</v>
      </c>
      <c r="J140" s="256">
        <v>82027.833333333343</v>
      </c>
      <c r="K140" s="254">
        <v>80750</v>
      </c>
      <c r="L140" s="254">
        <v>79527.75</v>
      </c>
      <c r="M140" s="254">
        <v>0.14280000000000001</v>
      </c>
    </row>
    <row r="141" spans="1:13">
      <c r="A141" s="273">
        <v>132</v>
      </c>
      <c r="B141" s="254" t="s">
        <v>143</v>
      </c>
      <c r="C141" s="254">
        <v>1159.5999999999999</v>
      </c>
      <c r="D141" s="256">
        <v>1158.8666666666666</v>
      </c>
      <c r="E141" s="256">
        <v>1146.7333333333331</v>
      </c>
      <c r="F141" s="256">
        <v>1133.8666666666666</v>
      </c>
      <c r="G141" s="256">
        <v>1121.7333333333331</v>
      </c>
      <c r="H141" s="256">
        <v>1171.7333333333331</v>
      </c>
      <c r="I141" s="256">
        <v>1183.8666666666668</v>
      </c>
      <c r="J141" s="256">
        <v>1196.7333333333331</v>
      </c>
      <c r="K141" s="254">
        <v>1171</v>
      </c>
      <c r="L141" s="254">
        <v>1146</v>
      </c>
      <c r="M141" s="254">
        <v>6.6462199999999996</v>
      </c>
    </row>
    <row r="142" spans="1:13">
      <c r="A142" s="273">
        <v>133</v>
      </c>
      <c r="B142" s="254" t="s">
        <v>137</v>
      </c>
      <c r="C142" s="254">
        <v>157.65</v>
      </c>
      <c r="D142" s="256">
        <v>158.11666666666667</v>
      </c>
      <c r="E142" s="256">
        <v>156.33333333333334</v>
      </c>
      <c r="F142" s="256">
        <v>155.01666666666668</v>
      </c>
      <c r="G142" s="256">
        <v>153.23333333333335</v>
      </c>
      <c r="H142" s="256">
        <v>159.43333333333334</v>
      </c>
      <c r="I142" s="256">
        <v>161.21666666666664</v>
      </c>
      <c r="J142" s="256">
        <v>162.53333333333333</v>
      </c>
      <c r="K142" s="254">
        <v>159.9</v>
      </c>
      <c r="L142" s="254">
        <v>156.80000000000001</v>
      </c>
      <c r="M142" s="254">
        <v>27.60577</v>
      </c>
    </row>
    <row r="143" spans="1:13">
      <c r="A143" s="273">
        <v>134</v>
      </c>
      <c r="B143" s="254" t="s">
        <v>136</v>
      </c>
      <c r="C143" s="254">
        <v>781.6</v>
      </c>
      <c r="D143" s="256">
        <v>784.33333333333337</v>
      </c>
      <c r="E143" s="256">
        <v>776.66666666666674</v>
      </c>
      <c r="F143" s="256">
        <v>771.73333333333335</v>
      </c>
      <c r="G143" s="256">
        <v>764.06666666666672</v>
      </c>
      <c r="H143" s="256">
        <v>789.26666666666677</v>
      </c>
      <c r="I143" s="256">
        <v>796.93333333333351</v>
      </c>
      <c r="J143" s="256">
        <v>801.86666666666679</v>
      </c>
      <c r="K143" s="254">
        <v>792</v>
      </c>
      <c r="L143" s="254">
        <v>779.4</v>
      </c>
      <c r="M143" s="254">
        <v>31.67773</v>
      </c>
    </row>
    <row r="144" spans="1:13">
      <c r="A144" s="273">
        <v>135</v>
      </c>
      <c r="B144" s="254" t="s">
        <v>138</v>
      </c>
      <c r="C144" s="254">
        <v>162.75</v>
      </c>
      <c r="D144" s="256">
        <v>163.73333333333335</v>
      </c>
      <c r="E144" s="256">
        <v>161.16666666666669</v>
      </c>
      <c r="F144" s="256">
        <v>159.58333333333334</v>
      </c>
      <c r="G144" s="256">
        <v>157.01666666666668</v>
      </c>
      <c r="H144" s="256">
        <v>165.31666666666669</v>
      </c>
      <c r="I144" s="256">
        <v>167.88333333333335</v>
      </c>
      <c r="J144" s="256">
        <v>169.4666666666667</v>
      </c>
      <c r="K144" s="254">
        <v>166.3</v>
      </c>
      <c r="L144" s="254">
        <v>162.15</v>
      </c>
      <c r="M144" s="254">
        <v>33.574930000000002</v>
      </c>
    </row>
    <row r="145" spans="1:13">
      <c r="A145" s="273">
        <v>136</v>
      </c>
      <c r="B145" s="254" t="s">
        <v>139</v>
      </c>
      <c r="C145" s="254">
        <v>537.70000000000005</v>
      </c>
      <c r="D145" s="256">
        <v>530.7166666666667</v>
      </c>
      <c r="E145" s="256">
        <v>517.98333333333335</v>
      </c>
      <c r="F145" s="256">
        <v>498.26666666666665</v>
      </c>
      <c r="G145" s="256">
        <v>485.5333333333333</v>
      </c>
      <c r="H145" s="256">
        <v>550.43333333333339</v>
      </c>
      <c r="I145" s="256">
        <v>563.16666666666674</v>
      </c>
      <c r="J145" s="256">
        <v>582.88333333333344</v>
      </c>
      <c r="K145" s="254">
        <v>543.45000000000005</v>
      </c>
      <c r="L145" s="254">
        <v>511</v>
      </c>
      <c r="M145" s="254">
        <v>89.758189999999999</v>
      </c>
    </row>
    <row r="146" spans="1:13">
      <c r="A146" s="273">
        <v>137</v>
      </c>
      <c r="B146" s="254" t="s">
        <v>140</v>
      </c>
      <c r="C146" s="254">
        <v>7487.5</v>
      </c>
      <c r="D146" s="256">
        <v>7513.6833333333334</v>
      </c>
      <c r="E146" s="256">
        <v>7426.3666666666668</v>
      </c>
      <c r="F146" s="256">
        <v>7365.2333333333336</v>
      </c>
      <c r="G146" s="256">
        <v>7277.916666666667</v>
      </c>
      <c r="H146" s="256">
        <v>7574.8166666666666</v>
      </c>
      <c r="I146" s="256">
        <v>7662.1333333333341</v>
      </c>
      <c r="J146" s="256">
        <v>7723.2666666666664</v>
      </c>
      <c r="K146" s="254">
        <v>7601</v>
      </c>
      <c r="L146" s="254">
        <v>7452.55</v>
      </c>
      <c r="M146" s="254">
        <v>4.8021900000000004</v>
      </c>
    </row>
    <row r="147" spans="1:13">
      <c r="A147" s="273">
        <v>138</v>
      </c>
      <c r="B147" s="254" t="s">
        <v>142</v>
      </c>
      <c r="C147" s="254">
        <v>1079.5</v>
      </c>
      <c r="D147" s="256">
        <v>1082.3500000000001</v>
      </c>
      <c r="E147" s="256">
        <v>1067.1500000000003</v>
      </c>
      <c r="F147" s="256">
        <v>1054.8000000000002</v>
      </c>
      <c r="G147" s="256">
        <v>1039.6000000000004</v>
      </c>
      <c r="H147" s="256">
        <v>1094.7000000000003</v>
      </c>
      <c r="I147" s="256">
        <v>1109.9000000000001</v>
      </c>
      <c r="J147" s="256">
        <v>1122.2500000000002</v>
      </c>
      <c r="K147" s="254">
        <v>1097.55</v>
      </c>
      <c r="L147" s="254">
        <v>1070</v>
      </c>
      <c r="M147" s="254">
        <v>9.7969600000000003</v>
      </c>
    </row>
    <row r="148" spans="1:13">
      <c r="A148" s="273">
        <v>139</v>
      </c>
      <c r="B148" s="254" t="s">
        <v>144</v>
      </c>
      <c r="C148" s="254">
        <v>2581.8000000000002</v>
      </c>
      <c r="D148" s="256">
        <v>2571.4166666666665</v>
      </c>
      <c r="E148" s="256">
        <v>2553.4833333333331</v>
      </c>
      <c r="F148" s="256">
        <v>2525.1666666666665</v>
      </c>
      <c r="G148" s="256">
        <v>2507.2333333333331</v>
      </c>
      <c r="H148" s="256">
        <v>2599.7333333333331</v>
      </c>
      <c r="I148" s="256">
        <v>2617.6666666666665</v>
      </c>
      <c r="J148" s="256">
        <v>2645.9833333333331</v>
      </c>
      <c r="K148" s="254">
        <v>2589.35</v>
      </c>
      <c r="L148" s="254">
        <v>2543.1</v>
      </c>
      <c r="M148" s="254">
        <v>4.6330799999999996</v>
      </c>
    </row>
    <row r="149" spans="1:13">
      <c r="A149" s="273">
        <v>140</v>
      </c>
      <c r="B149" s="254" t="s">
        <v>145</v>
      </c>
      <c r="C149" s="254">
        <v>236.5</v>
      </c>
      <c r="D149" s="256">
        <v>238.95000000000002</v>
      </c>
      <c r="E149" s="256">
        <v>233.15000000000003</v>
      </c>
      <c r="F149" s="256">
        <v>229.8</v>
      </c>
      <c r="G149" s="256">
        <v>224.00000000000003</v>
      </c>
      <c r="H149" s="256">
        <v>242.30000000000004</v>
      </c>
      <c r="I149" s="256">
        <v>248.10000000000005</v>
      </c>
      <c r="J149" s="256">
        <v>251.45000000000005</v>
      </c>
      <c r="K149" s="254">
        <v>244.75</v>
      </c>
      <c r="L149" s="254">
        <v>235.6</v>
      </c>
      <c r="M149" s="254">
        <v>291.97465999999997</v>
      </c>
    </row>
    <row r="150" spans="1:13">
      <c r="A150" s="273">
        <v>141</v>
      </c>
      <c r="B150" s="254" t="s">
        <v>262</v>
      </c>
      <c r="C150" s="254">
        <v>2086.15</v>
      </c>
      <c r="D150" s="256">
        <v>2070.25</v>
      </c>
      <c r="E150" s="256">
        <v>2046.5</v>
      </c>
      <c r="F150" s="256">
        <v>2006.85</v>
      </c>
      <c r="G150" s="256">
        <v>1983.1</v>
      </c>
      <c r="H150" s="256">
        <v>2109.9</v>
      </c>
      <c r="I150" s="256">
        <v>2133.65</v>
      </c>
      <c r="J150" s="256">
        <v>2173.3000000000002</v>
      </c>
      <c r="K150" s="254">
        <v>2094</v>
      </c>
      <c r="L150" s="254">
        <v>2030.6</v>
      </c>
      <c r="M150" s="254">
        <v>4.8076499999999998</v>
      </c>
    </row>
    <row r="151" spans="1:13">
      <c r="A151" s="273">
        <v>142</v>
      </c>
      <c r="B151" s="254" t="s">
        <v>147</v>
      </c>
      <c r="C151" s="254">
        <v>1468.75</v>
      </c>
      <c r="D151" s="256">
        <v>1477.5833333333333</v>
      </c>
      <c r="E151" s="256">
        <v>1454.1666666666665</v>
      </c>
      <c r="F151" s="256">
        <v>1439.5833333333333</v>
      </c>
      <c r="G151" s="256">
        <v>1416.1666666666665</v>
      </c>
      <c r="H151" s="256">
        <v>1492.1666666666665</v>
      </c>
      <c r="I151" s="256">
        <v>1515.583333333333</v>
      </c>
      <c r="J151" s="256">
        <v>1530.1666666666665</v>
      </c>
      <c r="K151" s="254">
        <v>1501</v>
      </c>
      <c r="L151" s="254">
        <v>1463</v>
      </c>
      <c r="M151" s="254">
        <v>10.352969999999999</v>
      </c>
    </row>
    <row r="152" spans="1:13">
      <c r="A152" s="273">
        <v>143</v>
      </c>
      <c r="B152" s="254" t="s">
        <v>263</v>
      </c>
      <c r="C152" s="254">
        <v>1094.3</v>
      </c>
      <c r="D152" s="256">
        <v>1093.5333333333335</v>
      </c>
      <c r="E152" s="256">
        <v>1084.0666666666671</v>
      </c>
      <c r="F152" s="256">
        <v>1073.8333333333335</v>
      </c>
      <c r="G152" s="256">
        <v>1064.366666666667</v>
      </c>
      <c r="H152" s="256">
        <v>1103.7666666666671</v>
      </c>
      <c r="I152" s="256">
        <v>1113.2333333333338</v>
      </c>
      <c r="J152" s="256">
        <v>1123.4666666666672</v>
      </c>
      <c r="K152" s="254">
        <v>1103</v>
      </c>
      <c r="L152" s="254">
        <v>1083.3</v>
      </c>
      <c r="M152" s="254">
        <v>3.3771200000000001</v>
      </c>
    </row>
    <row r="153" spans="1:13">
      <c r="A153" s="273">
        <v>144</v>
      </c>
      <c r="B153" s="254" t="s">
        <v>152</v>
      </c>
      <c r="C153" s="254">
        <v>181.55</v>
      </c>
      <c r="D153" s="256">
        <v>182.26666666666665</v>
      </c>
      <c r="E153" s="256">
        <v>179.93333333333331</v>
      </c>
      <c r="F153" s="256">
        <v>178.31666666666666</v>
      </c>
      <c r="G153" s="256">
        <v>175.98333333333332</v>
      </c>
      <c r="H153" s="256">
        <v>183.8833333333333</v>
      </c>
      <c r="I153" s="256">
        <v>186.21666666666667</v>
      </c>
      <c r="J153" s="256">
        <v>187.83333333333329</v>
      </c>
      <c r="K153" s="254">
        <v>184.6</v>
      </c>
      <c r="L153" s="254">
        <v>180.65</v>
      </c>
      <c r="M153" s="254">
        <v>202.25772000000001</v>
      </c>
    </row>
    <row r="154" spans="1:13">
      <c r="A154" s="273">
        <v>145</v>
      </c>
      <c r="B154" s="254" t="s">
        <v>153</v>
      </c>
      <c r="C154" s="254">
        <v>117.6</v>
      </c>
      <c r="D154" s="256">
        <v>117.18333333333332</v>
      </c>
      <c r="E154" s="256">
        <v>115.81666666666665</v>
      </c>
      <c r="F154" s="256">
        <v>114.03333333333333</v>
      </c>
      <c r="G154" s="256">
        <v>112.66666666666666</v>
      </c>
      <c r="H154" s="256">
        <v>118.96666666666664</v>
      </c>
      <c r="I154" s="256">
        <v>120.33333333333331</v>
      </c>
      <c r="J154" s="256">
        <v>122.11666666666663</v>
      </c>
      <c r="K154" s="254">
        <v>118.55</v>
      </c>
      <c r="L154" s="254">
        <v>115.4</v>
      </c>
      <c r="M154" s="254">
        <v>334.88454999999999</v>
      </c>
    </row>
    <row r="155" spans="1:13">
      <c r="A155" s="273">
        <v>146</v>
      </c>
      <c r="B155" s="254" t="s">
        <v>148</v>
      </c>
      <c r="C155" s="254">
        <v>77.150000000000006</v>
      </c>
      <c r="D155" s="256">
        <v>78.733333333333334</v>
      </c>
      <c r="E155" s="256">
        <v>74.916666666666671</v>
      </c>
      <c r="F155" s="256">
        <v>72.683333333333337</v>
      </c>
      <c r="G155" s="256">
        <v>68.866666666666674</v>
      </c>
      <c r="H155" s="256">
        <v>80.966666666666669</v>
      </c>
      <c r="I155" s="256">
        <v>84.783333333333331</v>
      </c>
      <c r="J155" s="256">
        <v>87.016666666666666</v>
      </c>
      <c r="K155" s="254">
        <v>82.55</v>
      </c>
      <c r="L155" s="254">
        <v>76.5</v>
      </c>
      <c r="M155" s="254">
        <v>1004.54076</v>
      </c>
    </row>
    <row r="156" spans="1:13">
      <c r="A156" s="273">
        <v>147</v>
      </c>
      <c r="B156" s="254" t="s">
        <v>450</v>
      </c>
      <c r="C156" s="254">
        <v>3714.2</v>
      </c>
      <c r="D156" s="256">
        <v>3691.0499999999997</v>
      </c>
      <c r="E156" s="256">
        <v>3648.1499999999996</v>
      </c>
      <c r="F156" s="256">
        <v>3582.1</v>
      </c>
      <c r="G156" s="256">
        <v>3539.2</v>
      </c>
      <c r="H156" s="256">
        <v>3757.0999999999995</v>
      </c>
      <c r="I156" s="256">
        <v>3800</v>
      </c>
      <c r="J156" s="256">
        <v>3866.0499999999993</v>
      </c>
      <c r="K156" s="254">
        <v>3733.95</v>
      </c>
      <c r="L156" s="254">
        <v>3625</v>
      </c>
      <c r="M156" s="254">
        <v>2.1204900000000002</v>
      </c>
    </row>
    <row r="157" spans="1:13">
      <c r="A157" s="273">
        <v>148</v>
      </c>
      <c r="B157" s="254" t="s">
        <v>151</v>
      </c>
      <c r="C157" s="254">
        <v>17599.25</v>
      </c>
      <c r="D157" s="256">
        <v>17612.966666666667</v>
      </c>
      <c r="E157" s="256">
        <v>17475.933333333334</v>
      </c>
      <c r="F157" s="256">
        <v>17352.616666666669</v>
      </c>
      <c r="G157" s="256">
        <v>17215.583333333336</v>
      </c>
      <c r="H157" s="256">
        <v>17736.283333333333</v>
      </c>
      <c r="I157" s="256">
        <v>17873.316666666666</v>
      </c>
      <c r="J157" s="256">
        <v>17996.633333333331</v>
      </c>
      <c r="K157" s="254">
        <v>17750</v>
      </c>
      <c r="L157" s="254">
        <v>17489.650000000001</v>
      </c>
      <c r="M157" s="254">
        <v>0.71096000000000004</v>
      </c>
    </row>
    <row r="158" spans="1:13">
      <c r="A158" s="273">
        <v>149</v>
      </c>
      <c r="B158" s="254" t="s">
        <v>790</v>
      </c>
      <c r="C158" s="254">
        <v>366.9</v>
      </c>
      <c r="D158" s="256">
        <v>367.25</v>
      </c>
      <c r="E158" s="256">
        <v>362.2</v>
      </c>
      <c r="F158" s="256">
        <v>357.5</v>
      </c>
      <c r="G158" s="256">
        <v>352.45</v>
      </c>
      <c r="H158" s="256">
        <v>371.95</v>
      </c>
      <c r="I158" s="256">
        <v>376.99999999999994</v>
      </c>
      <c r="J158" s="256">
        <v>381.7</v>
      </c>
      <c r="K158" s="254">
        <v>372.3</v>
      </c>
      <c r="L158" s="254">
        <v>362.55</v>
      </c>
      <c r="M158" s="254">
        <v>10.49386</v>
      </c>
    </row>
    <row r="159" spans="1:13">
      <c r="A159" s="273">
        <v>150</v>
      </c>
      <c r="B159" s="254" t="s">
        <v>265</v>
      </c>
      <c r="C159" s="254">
        <v>610.5</v>
      </c>
      <c r="D159" s="256">
        <v>610.65</v>
      </c>
      <c r="E159" s="256">
        <v>604.15</v>
      </c>
      <c r="F159" s="256">
        <v>597.79999999999995</v>
      </c>
      <c r="G159" s="256">
        <v>591.29999999999995</v>
      </c>
      <c r="H159" s="256">
        <v>617</v>
      </c>
      <c r="I159" s="256">
        <v>623.5</v>
      </c>
      <c r="J159" s="256">
        <v>629.85</v>
      </c>
      <c r="K159" s="254">
        <v>617.15</v>
      </c>
      <c r="L159" s="254">
        <v>604.29999999999995</v>
      </c>
      <c r="M159" s="254">
        <v>2.3659599999999998</v>
      </c>
    </row>
    <row r="160" spans="1:13">
      <c r="A160" s="273">
        <v>151</v>
      </c>
      <c r="B160" s="254" t="s">
        <v>155</v>
      </c>
      <c r="C160" s="254">
        <v>119.4</v>
      </c>
      <c r="D160" s="256">
        <v>120.31666666666668</v>
      </c>
      <c r="E160" s="256">
        <v>118.18333333333335</v>
      </c>
      <c r="F160" s="256">
        <v>116.96666666666667</v>
      </c>
      <c r="G160" s="256">
        <v>114.83333333333334</v>
      </c>
      <c r="H160" s="256">
        <v>121.53333333333336</v>
      </c>
      <c r="I160" s="256">
        <v>123.66666666666669</v>
      </c>
      <c r="J160" s="256">
        <v>124.88333333333337</v>
      </c>
      <c r="K160" s="254">
        <v>122.45</v>
      </c>
      <c r="L160" s="254">
        <v>119.1</v>
      </c>
      <c r="M160" s="254">
        <v>208.57415</v>
      </c>
    </row>
    <row r="161" spans="1:13">
      <c r="A161" s="273">
        <v>152</v>
      </c>
      <c r="B161" s="254" t="s">
        <v>154</v>
      </c>
      <c r="C161" s="254">
        <v>154.35</v>
      </c>
      <c r="D161" s="256">
        <v>156.41666666666666</v>
      </c>
      <c r="E161" s="256">
        <v>148.93333333333331</v>
      </c>
      <c r="F161" s="256">
        <v>143.51666666666665</v>
      </c>
      <c r="G161" s="256">
        <v>136.0333333333333</v>
      </c>
      <c r="H161" s="256">
        <v>161.83333333333331</v>
      </c>
      <c r="I161" s="256">
        <v>169.31666666666666</v>
      </c>
      <c r="J161" s="256">
        <v>174.73333333333332</v>
      </c>
      <c r="K161" s="254">
        <v>163.9</v>
      </c>
      <c r="L161" s="254">
        <v>151</v>
      </c>
      <c r="M161" s="254">
        <v>47.059249999999999</v>
      </c>
    </row>
    <row r="162" spans="1:13">
      <c r="A162" s="273">
        <v>153</v>
      </c>
      <c r="B162" s="254" t="s">
        <v>266</v>
      </c>
      <c r="C162" s="254">
        <v>3574.5</v>
      </c>
      <c r="D162" s="256">
        <v>3582.65</v>
      </c>
      <c r="E162" s="256">
        <v>3554.3500000000004</v>
      </c>
      <c r="F162" s="256">
        <v>3534.2000000000003</v>
      </c>
      <c r="G162" s="256">
        <v>3505.9000000000005</v>
      </c>
      <c r="H162" s="256">
        <v>3602.8</v>
      </c>
      <c r="I162" s="256">
        <v>3631.1000000000004</v>
      </c>
      <c r="J162" s="256">
        <v>3651.25</v>
      </c>
      <c r="K162" s="254">
        <v>3610.95</v>
      </c>
      <c r="L162" s="254">
        <v>3562.5</v>
      </c>
      <c r="M162" s="254">
        <v>0.55796999999999997</v>
      </c>
    </row>
    <row r="163" spans="1:13">
      <c r="A163" s="273">
        <v>154</v>
      </c>
      <c r="B163" s="254" t="s">
        <v>267</v>
      </c>
      <c r="C163" s="254">
        <v>2902.65</v>
      </c>
      <c r="D163" s="256">
        <v>2914.9166666666665</v>
      </c>
      <c r="E163" s="256">
        <v>2870.833333333333</v>
      </c>
      <c r="F163" s="256">
        <v>2839.0166666666664</v>
      </c>
      <c r="G163" s="256">
        <v>2794.9333333333329</v>
      </c>
      <c r="H163" s="256">
        <v>2946.7333333333331</v>
      </c>
      <c r="I163" s="256">
        <v>2990.8166666666662</v>
      </c>
      <c r="J163" s="256">
        <v>3022.6333333333332</v>
      </c>
      <c r="K163" s="254">
        <v>2959</v>
      </c>
      <c r="L163" s="254">
        <v>2883.1</v>
      </c>
      <c r="M163" s="254">
        <v>1.93258</v>
      </c>
    </row>
    <row r="164" spans="1:13">
      <c r="A164" s="273">
        <v>155</v>
      </c>
      <c r="B164" s="254" t="s">
        <v>156</v>
      </c>
      <c r="C164" s="254">
        <v>29640.85</v>
      </c>
      <c r="D164" s="256">
        <v>29729.983333333337</v>
      </c>
      <c r="E164" s="256">
        <v>29423.516666666674</v>
      </c>
      <c r="F164" s="256">
        <v>29206.183333333338</v>
      </c>
      <c r="G164" s="256">
        <v>28899.716666666674</v>
      </c>
      <c r="H164" s="256">
        <v>29947.316666666673</v>
      </c>
      <c r="I164" s="256">
        <v>30253.783333333333</v>
      </c>
      <c r="J164" s="256">
        <v>30471.116666666672</v>
      </c>
      <c r="K164" s="254">
        <v>30036.45</v>
      </c>
      <c r="L164" s="254">
        <v>29512.65</v>
      </c>
      <c r="M164" s="254">
        <v>0.18379000000000001</v>
      </c>
    </row>
    <row r="165" spans="1:13">
      <c r="A165" s="273">
        <v>156</v>
      </c>
      <c r="B165" s="254" t="s">
        <v>158</v>
      </c>
      <c r="C165" s="254">
        <v>225.85</v>
      </c>
      <c r="D165" s="256">
        <v>226.58333333333334</v>
      </c>
      <c r="E165" s="256">
        <v>224.26666666666668</v>
      </c>
      <c r="F165" s="256">
        <v>222.68333333333334</v>
      </c>
      <c r="G165" s="256">
        <v>220.36666666666667</v>
      </c>
      <c r="H165" s="256">
        <v>228.16666666666669</v>
      </c>
      <c r="I165" s="256">
        <v>230.48333333333335</v>
      </c>
      <c r="J165" s="256">
        <v>232.06666666666669</v>
      </c>
      <c r="K165" s="254">
        <v>228.9</v>
      </c>
      <c r="L165" s="254">
        <v>225</v>
      </c>
      <c r="M165" s="254">
        <v>51.610280000000003</v>
      </c>
    </row>
    <row r="166" spans="1:13">
      <c r="A166" s="273">
        <v>157</v>
      </c>
      <c r="B166" s="254" t="s">
        <v>269</v>
      </c>
      <c r="C166" s="254">
        <v>5647.85</v>
      </c>
      <c r="D166" s="256">
        <v>5657.6166666666659</v>
      </c>
      <c r="E166" s="256">
        <v>5575.2333333333318</v>
      </c>
      <c r="F166" s="256">
        <v>5502.6166666666659</v>
      </c>
      <c r="G166" s="256">
        <v>5420.2333333333318</v>
      </c>
      <c r="H166" s="256">
        <v>5730.2333333333318</v>
      </c>
      <c r="I166" s="256">
        <v>5812.616666666665</v>
      </c>
      <c r="J166" s="256">
        <v>5885.2333333333318</v>
      </c>
      <c r="K166" s="254">
        <v>5740</v>
      </c>
      <c r="L166" s="254">
        <v>5585</v>
      </c>
      <c r="M166" s="254">
        <v>1.9725299999999999</v>
      </c>
    </row>
    <row r="167" spans="1:13">
      <c r="A167" s="273">
        <v>158</v>
      </c>
      <c r="B167" s="254" t="s">
        <v>160</v>
      </c>
      <c r="C167" s="254">
        <v>2161.75</v>
      </c>
      <c r="D167" s="256">
        <v>2164.9500000000003</v>
      </c>
      <c r="E167" s="256">
        <v>2144.9000000000005</v>
      </c>
      <c r="F167" s="256">
        <v>2128.0500000000002</v>
      </c>
      <c r="G167" s="256">
        <v>2108.0000000000005</v>
      </c>
      <c r="H167" s="256">
        <v>2181.8000000000006</v>
      </c>
      <c r="I167" s="256">
        <v>2201.8500000000008</v>
      </c>
      <c r="J167" s="256">
        <v>2218.7000000000007</v>
      </c>
      <c r="K167" s="254">
        <v>2185</v>
      </c>
      <c r="L167" s="254">
        <v>2148.1</v>
      </c>
      <c r="M167" s="254">
        <v>3.528</v>
      </c>
    </row>
    <row r="168" spans="1:13">
      <c r="A168" s="273">
        <v>159</v>
      </c>
      <c r="B168" s="254" t="s">
        <v>157</v>
      </c>
      <c r="C168" s="254">
        <v>2414.4</v>
      </c>
      <c r="D168" s="256">
        <v>2422.35</v>
      </c>
      <c r="E168" s="256">
        <v>2394.6999999999998</v>
      </c>
      <c r="F168" s="256">
        <v>2375</v>
      </c>
      <c r="G168" s="256">
        <v>2347.35</v>
      </c>
      <c r="H168" s="256">
        <v>2442.0499999999997</v>
      </c>
      <c r="I168" s="256">
        <v>2469.7000000000003</v>
      </c>
      <c r="J168" s="256">
        <v>2489.3999999999996</v>
      </c>
      <c r="K168" s="254">
        <v>2450</v>
      </c>
      <c r="L168" s="254">
        <v>2402.65</v>
      </c>
      <c r="M168" s="254">
        <v>6.4299299999999997</v>
      </c>
    </row>
    <row r="169" spans="1:13">
      <c r="A169" s="273">
        <v>160</v>
      </c>
      <c r="B169" s="254" t="s">
        <v>461</v>
      </c>
      <c r="C169" s="254">
        <v>1947.6</v>
      </c>
      <c r="D169" s="256">
        <v>1956.2</v>
      </c>
      <c r="E169" s="256">
        <v>1931.4</v>
      </c>
      <c r="F169" s="256">
        <v>1915.2</v>
      </c>
      <c r="G169" s="256">
        <v>1890.4</v>
      </c>
      <c r="H169" s="256">
        <v>1972.4</v>
      </c>
      <c r="I169" s="256">
        <v>1997.1999999999998</v>
      </c>
      <c r="J169" s="256">
        <v>2013.4</v>
      </c>
      <c r="K169" s="254">
        <v>1981</v>
      </c>
      <c r="L169" s="254">
        <v>1940</v>
      </c>
      <c r="M169" s="254">
        <v>1.1031299999999999</v>
      </c>
    </row>
    <row r="170" spans="1:13">
      <c r="A170" s="273">
        <v>161</v>
      </c>
      <c r="B170" s="254" t="s">
        <v>159</v>
      </c>
      <c r="C170" s="254">
        <v>124.05</v>
      </c>
      <c r="D170" s="256">
        <v>124.3</v>
      </c>
      <c r="E170" s="256">
        <v>123.25</v>
      </c>
      <c r="F170" s="256">
        <v>122.45</v>
      </c>
      <c r="G170" s="256">
        <v>121.4</v>
      </c>
      <c r="H170" s="256">
        <v>125.1</v>
      </c>
      <c r="I170" s="256">
        <v>126.14999999999998</v>
      </c>
      <c r="J170" s="256">
        <v>126.94999999999999</v>
      </c>
      <c r="K170" s="254">
        <v>125.35</v>
      </c>
      <c r="L170" s="254">
        <v>123.5</v>
      </c>
      <c r="M170" s="254">
        <v>38.219589999999997</v>
      </c>
    </row>
    <row r="171" spans="1:13">
      <c r="A171" s="273">
        <v>162</v>
      </c>
      <c r="B171" s="254" t="s">
        <v>162</v>
      </c>
      <c r="C171" s="254">
        <v>236</v>
      </c>
      <c r="D171" s="256">
        <v>235.18333333333331</v>
      </c>
      <c r="E171" s="256">
        <v>232.46666666666661</v>
      </c>
      <c r="F171" s="256">
        <v>228.93333333333331</v>
      </c>
      <c r="G171" s="256">
        <v>226.21666666666661</v>
      </c>
      <c r="H171" s="256">
        <v>238.71666666666661</v>
      </c>
      <c r="I171" s="256">
        <v>241.43333333333331</v>
      </c>
      <c r="J171" s="256">
        <v>244.96666666666661</v>
      </c>
      <c r="K171" s="254">
        <v>237.9</v>
      </c>
      <c r="L171" s="254">
        <v>231.65</v>
      </c>
      <c r="M171" s="254">
        <v>343.62891999999999</v>
      </c>
    </row>
    <row r="172" spans="1:13">
      <c r="A172" s="273">
        <v>163</v>
      </c>
      <c r="B172" s="254" t="s">
        <v>270</v>
      </c>
      <c r="C172" s="254">
        <v>291.14999999999998</v>
      </c>
      <c r="D172" s="256">
        <v>291.61666666666662</v>
      </c>
      <c r="E172" s="256">
        <v>287.03333333333325</v>
      </c>
      <c r="F172" s="256">
        <v>282.91666666666663</v>
      </c>
      <c r="G172" s="256">
        <v>278.33333333333326</v>
      </c>
      <c r="H172" s="256">
        <v>295.73333333333323</v>
      </c>
      <c r="I172" s="256">
        <v>300.31666666666661</v>
      </c>
      <c r="J172" s="256">
        <v>304.43333333333322</v>
      </c>
      <c r="K172" s="254">
        <v>296.2</v>
      </c>
      <c r="L172" s="254">
        <v>287.5</v>
      </c>
      <c r="M172" s="254">
        <v>6.69686</v>
      </c>
    </row>
    <row r="173" spans="1:13">
      <c r="A173" s="273">
        <v>164</v>
      </c>
      <c r="B173" s="254" t="s">
        <v>271</v>
      </c>
      <c r="C173" s="254">
        <v>13168.5</v>
      </c>
      <c r="D173" s="256">
        <v>13323.216666666667</v>
      </c>
      <c r="E173" s="256">
        <v>12946.433333333334</v>
      </c>
      <c r="F173" s="256">
        <v>12724.366666666667</v>
      </c>
      <c r="G173" s="256">
        <v>12347.583333333334</v>
      </c>
      <c r="H173" s="256">
        <v>13545.283333333335</v>
      </c>
      <c r="I173" s="256">
        <v>13922.066666666668</v>
      </c>
      <c r="J173" s="256">
        <v>14144.133333333335</v>
      </c>
      <c r="K173" s="254">
        <v>13700</v>
      </c>
      <c r="L173" s="254">
        <v>13101.15</v>
      </c>
      <c r="M173" s="254">
        <v>9.3700000000000006E-2</v>
      </c>
    </row>
    <row r="174" spans="1:13">
      <c r="A174" s="273">
        <v>165</v>
      </c>
      <c r="B174" s="254" t="s">
        <v>161</v>
      </c>
      <c r="C174" s="254">
        <v>43</v>
      </c>
      <c r="D174" s="256">
        <v>43.266666666666673</v>
      </c>
      <c r="E174" s="256">
        <v>42.633333333333347</v>
      </c>
      <c r="F174" s="256">
        <v>42.266666666666673</v>
      </c>
      <c r="G174" s="256">
        <v>41.633333333333347</v>
      </c>
      <c r="H174" s="256">
        <v>43.633333333333347</v>
      </c>
      <c r="I174" s="256">
        <v>44.266666666666673</v>
      </c>
      <c r="J174" s="256">
        <v>44.633333333333347</v>
      </c>
      <c r="K174" s="254">
        <v>43.9</v>
      </c>
      <c r="L174" s="254">
        <v>42.9</v>
      </c>
      <c r="M174" s="254">
        <v>1379.2551000000001</v>
      </c>
    </row>
    <row r="175" spans="1:13">
      <c r="A175" s="273">
        <v>166</v>
      </c>
      <c r="B175" s="254" t="s">
        <v>165</v>
      </c>
      <c r="C175" s="254">
        <v>211.85</v>
      </c>
      <c r="D175" s="256">
        <v>212.88333333333333</v>
      </c>
      <c r="E175" s="256">
        <v>209.66666666666666</v>
      </c>
      <c r="F175" s="256">
        <v>207.48333333333332</v>
      </c>
      <c r="G175" s="256">
        <v>204.26666666666665</v>
      </c>
      <c r="H175" s="256">
        <v>215.06666666666666</v>
      </c>
      <c r="I175" s="256">
        <v>218.28333333333336</v>
      </c>
      <c r="J175" s="256">
        <v>220.46666666666667</v>
      </c>
      <c r="K175" s="254">
        <v>216.1</v>
      </c>
      <c r="L175" s="254">
        <v>210.7</v>
      </c>
      <c r="M175" s="254">
        <v>52.666220000000003</v>
      </c>
    </row>
    <row r="176" spans="1:13">
      <c r="A176" s="273">
        <v>167</v>
      </c>
      <c r="B176" s="254" t="s">
        <v>166</v>
      </c>
      <c r="C176" s="254">
        <v>143</v>
      </c>
      <c r="D176" s="256">
        <v>143.25</v>
      </c>
      <c r="E176" s="256">
        <v>142</v>
      </c>
      <c r="F176" s="256">
        <v>141</v>
      </c>
      <c r="G176" s="256">
        <v>139.75</v>
      </c>
      <c r="H176" s="256">
        <v>144.25</v>
      </c>
      <c r="I176" s="256">
        <v>145.5</v>
      </c>
      <c r="J176" s="256">
        <v>146.5</v>
      </c>
      <c r="K176" s="254">
        <v>144.5</v>
      </c>
      <c r="L176" s="254">
        <v>142.25</v>
      </c>
      <c r="M176" s="254">
        <v>34.582250000000002</v>
      </c>
    </row>
    <row r="177" spans="1:13">
      <c r="A177" s="273">
        <v>168</v>
      </c>
      <c r="B177" s="254" t="s">
        <v>273</v>
      </c>
      <c r="C177" s="254">
        <v>571.04999999999995</v>
      </c>
      <c r="D177" s="256">
        <v>572.7166666666667</v>
      </c>
      <c r="E177" s="256">
        <v>566.33333333333337</v>
      </c>
      <c r="F177" s="256">
        <v>561.61666666666667</v>
      </c>
      <c r="G177" s="256">
        <v>555.23333333333335</v>
      </c>
      <c r="H177" s="256">
        <v>577.43333333333339</v>
      </c>
      <c r="I177" s="256">
        <v>583.81666666666661</v>
      </c>
      <c r="J177" s="256">
        <v>588.53333333333342</v>
      </c>
      <c r="K177" s="254">
        <v>579.1</v>
      </c>
      <c r="L177" s="254">
        <v>568</v>
      </c>
      <c r="M177" s="254">
        <v>2.11544</v>
      </c>
    </row>
    <row r="178" spans="1:13">
      <c r="A178" s="273">
        <v>169</v>
      </c>
      <c r="B178" s="254" t="s">
        <v>167</v>
      </c>
      <c r="C178" s="254">
        <v>2087.8000000000002</v>
      </c>
      <c r="D178" s="256">
        <v>2093.6333333333332</v>
      </c>
      <c r="E178" s="256">
        <v>2078.2666666666664</v>
      </c>
      <c r="F178" s="256">
        <v>2068.7333333333331</v>
      </c>
      <c r="G178" s="256">
        <v>2053.3666666666663</v>
      </c>
      <c r="H178" s="256">
        <v>2103.1666666666665</v>
      </c>
      <c r="I178" s="256">
        <v>2118.5333333333333</v>
      </c>
      <c r="J178" s="256">
        <v>2128.0666666666666</v>
      </c>
      <c r="K178" s="254">
        <v>2109</v>
      </c>
      <c r="L178" s="254">
        <v>2084.1</v>
      </c>
      <c r="M178" s="254">
        <v>125.26981000000001</v>
      </c>
    </row>
    <row r="179" spans="1:13">
      <c r="A179" s="273">
        <v>170</v>
      </c>
      <c r="B179" s="254" t="s">
        <v>814</v>
      </c>
      <c r="C179" s="254">
        <v>974.8</v>
      </c>
      <c r="D179" s="256">
        <v>971.15</v>
      </c>
      <c r="E179" s="256">
        <v>964.3</v>
      </c>
      <c r="F179" s="256">
        <v>953.8</v>
      </c>
      <c r="G179" s="256">
        <v>946.94999999999993</v>
      </c>
      <c r="H179" s="256">
        <v>981.65</v>
      </c>
      <c r="I179" s="256">
        <v>988.50000000000011</v>
      </c>
      <c r="J179" s="256">
        <v>999</v>
      </c>
      <c r="K179" s="254">
        <v>978</v>
      </c>
      <c r="L179" s="254">
        <v>960.65</v>
      </c>
      <c r="M179" s="254">
        <v>33.298099999999998</v>
      </c>
    </row>
    <row r="180" spans="1:13">
      <c r="A180" s="273">
        <v>171</v>
      </c>
      <c r="B180" s="254" t="s">
        <v>274</v>
      </c>
      <c r="C180" s="254">
        <v>999.4</v>
      </c>
      <c r="D180" s="256">
        <v>1003.9833333333332</v>
      </c>
      <c r="E180" s="256">
        <v>990.66666666666652</v>
      </c>
      <c r="F180" s="256">
        <v>981.93333333333328</v>
      </c>
      <c r="G180" s="256">
        <v>968.61666666666656</v>
      </c>
      <c r="H180" s="256">
        <v>1012.7166666666665</v>
      </c>
      <c r="I180" s="256">
        <v>1026.0333333333333</v>
      </c>
      <c r="J180" s="256">
        <v>1034.7666666666664</v>
      </c>
      <c r="K180" s="254">
        <v>1017.3</v>
      </c>
      <c r="L180" s="254">
        <v>995.25</v>
      </c>
      <c r="M180" s="254">
        <v>24.869630000000001</v>
      </c>
    </row>
    <row r="181" spans="1:13">
      <c r="A181" s="273">
        <v>172</v>
      </c>
      <c r="B181" s="254" t="s">
        <v>172</v>
      </c>
      <c r="C181" s="254">
        <v>7081.9</v>
      </c>
      <c r="D181" s="256">
        <v>7112.5499999999993</v>
      </c>
      <c r="E181" s="256">
        <v>7029.1499999999987</v>
      </c>
      <c r="F181" s="256">
        <v>6976.4</v>
      </c>
      <c r="G181" s="256">
        <v>6892.9999999999991</v>
      </c>
      <c r="H181" s="256">
        <v>7165.2999999999984</v>
      </c>
      <c r="I181" s="256">
        <v>7248.7</v>
      </c>
      <c r="J181" s="256">
        <v>7301.449999999998</v>
      </c>
      <c r="K181" s="254">
        <v>7195.95</v>
      </c>
      <c r="L181" s="254">
        <v>7059.8</v>
      </c>
      <c r="M181" s="254">
        <v>0.85690999999999995</v>
      </c>
    </row>
    <row r="182" spans="1:13">
      <c r="A182" s="273">
        <v>173</v>
      </c>
      <c r="B182" s="254" t="s">
        <v>478</v>
      </c>
      <c r="C182" s="254">
        <v>7619.65</v>
      </c>
      <c r="D182" s="256">
        <v>7626.8833333333341</v>
      </c>
      <c r="E182" s="256">
        <v>7593.7666666666682</v>
      </c>
      <c r="F182" s="256">
        <v>7567.8833333333341</v>
      </c>
      <c r="G182" s="256">
        <v>7534.7666666666682</v>
      </c>
      <c r="H182" s="256">
        <v>7652.7666666666682</v>
      </c>
      <c r="I182" s="256">
        <v>7685.883333333335</v>
      </c>
      <c r="J182" s="256">
        <v>7711.7666666666682</v>
      </c>
      <c r="K182" s="254">
        <v>7660</v>
      </c>
      <c r="L182" s="254">
        <v>7601</v>
      </c>
      <c r="M182" s="254">
        <v>0.17427999999999999</v>
      </c>
    </row>
    <row r="183" spans="1:13">
      <c r="A183" s="273">
        <v>174</v>
      </c>
      <c r="B183" s="254" t="s">
        <v>170</v>
      </c>
      <c r="C183" s="254">
        <v>28134.45</v>
      </c>
      <c r="D183" s="256">
        <v>28234.149999999998</v>
      </c>
      <c r="E183" s="256">
        <v>28000.599999999995</v>
      </c>
      <c r="F183" s="256">
        <v>27866.749999999996</v>
      </c>
      <c r="G183" s="256">
        <v>27633.199999999993</v>
      </c>
      <c r="H183" s="256">
        <v>28367.999999999996</v>
      </c>
      <c r="I183" s="256">
        <v>28601.55</v>
      </c>
      <c r="J183" s="256">
        <v>28735.399999999998</v>
      </c>
      <c r="K183" s="254">
        <v>28467.7</v>
      </c>
      <c r="L183" s="254">
        <v>28100.3</v>
      </c>
      <c r="M183" s="254">
        <v>0.25900000000000001</v>
      </c>
    </row>
    <row r="184" spans="1:13">
      <c r="A184" s="273">
        <v>175</v>
      </c>
      <c r="B184" s="254" t="s">
        <v>173</v>
      </c>
      <c r="C184" s="254">
        <v>1357.85</v>
      </c>
      <c r="D184" s="256">
        <v>1367.3500000000001</v>
      </c>
      <c r="E184" s="256">
        <v>1338.7000000000003</v>
      </c>
      <c r="F184" s="256">
        <v>1319.5500000000002</v>
      </c>
      <c r="G184" s="256">
        <v>1290.9000000000003</v>
      </c>
      <c r="H184" s="256">
        <v>1386.5000000000002</v>
      </c>
      <c r="I184" s="256">
        <v>1415.1500000000003</v>
      </c>
      <c r="J184" s="256">
        <v>1434.3000000000002</v>
      </c>
      <c r="K184" s="254">
        <v>1396</v>
      </c>
      <c r="L184" s="254">
        <v>1348.2</v>
      </c>
      <c r="M184" s="254">
        <v>11.75</v>
      </c>
    </row>
    <row r="185" spans="1:13">
      <c r="A185" s="273">
        <v>176</v>
      </c>
      <c r="B185" s="254" t="s">
        <v>171</v>
      </c>
      <c r="C185" s="254">
        <v>1992.25</v>
      </c>
      <c r="D185" s="256">
        <v>1999.4333333333332</v>
      </c>
      <c r="E185" s="256">
        <v>1973.9166666666663</v>
      </c>
      <c r="F185" s="256">
        <v>1955.583333333333</v>
      </c>
      <c r="G185" s="256">
        <v>1930.0666666666662</v>
      </c>
      <c r="H185" s="256">
        <v>2017.7666666666664</v>
      </c>
      <c r="I185" s="256">
        <v>2043.2833333333333</v>
      </c>
      <c r="J185" s="256">
        <v>2061.6166666666668</v>
      </c>
      <c r="K185" s="254">
        <v>2024.95</v>
      </c>
      <c r="L185" s="254">
        <v>1981.1</v>
      </c>
      <c r="M185" s="254">
        <v>1.8687499999999999</v>
      </c>
    </row>
    <row r="186" spans="1:13">
      <c r="A186" s="273">
        <v>177</v>
      </c>
      <c r="B186" s="254" t="s">
        <v>169</v>
      </c>
      <c r="C186" s="254">
        <v>421.5</v>
      </c>
      <c r="D186" s="256">
        <v>423.66666666666669</v>
      </c>
      <c r="E186" s="256">
        <v>418.38333333333338</v>
      </c>
      <c r="F186" s="256">
        <v>415.26666666666671</v>
      </c>
      <c r="G186" s="256">
        <v>409.98333333333341</v>
      </c>
      <c r="H186" s="256">
        <v>426.78333333333336</v>
      </c>
      <c r="I186" s="256">
        <v>432.06666666666666</v>
      </c>
      <c r="J186" s="256">
        <v>435.18333333333334</v>
      </c>
      <c r="K186" s="254">
        <v>428.95</v>
      </c>
      <c r="L186" s="254">
        <v>420.55</v>
      </c>
      <c r="M186" s="254">
        <v>222.75961000000001</v>
      </c>
    </row>
    <row r="187" spans="1:13">
      <c r="A187" s="273">
        <v>178</v>
      </c>
      <c r="B187" s="254" t="s">
        <v>168</v>
      </c>
      <c r="C187" s="254">
        <v>130.30000000000001</v>
      </c>
      <c r="D187" s="256">
        <v>131.13333333333333</v>
      </c>
      <c r="E187" s="256">
        <v>128.41666666666666</v>
      </c>
      <c r="F187" s="256">
        <v>126.53333333333333</v>
      </c>
      <c r="G187" s="256">
        <v>123.81666666666666</v>
      </c>
      <c r="H187" s="256">
        <v>133.01666666666665</v>
      </c>
      <c r="I187" s="256">
        <v>135.73333333333335</v>
      </c>
      <c r="J187" s="256">
        <v>137.61666666666665</v>
      </c>
      <c r="K187" s="254">
        <v>133.85</v>
      </c>
      <c r="L187" s="254">
        <v>129.25</v>
      </c>
      <c r="M187" s="254">
        <v>314.37450000000001</v>
      </c>
    </row>
    <row r="188" spans="1:13">
      <c r="A188" s="273">
        <v>179</v>
      </c>
      <c r="B188" s="254" t="s">
        <v>175</v>
      </c>
      <c r="C188" s="254">
        <v>677.6</v>
      </c>
      <c r="D188" s="256">
        <v>677.4</v>
      </c>
      <c r="E188" s="256">
        <v>673.3</v>
      </c>
      <c r="F188" s="256">
        <v>669</v>
      </c>
      <c r="G188" s="256">
        <v>664.9</v>
      </c>
      <c r="H188" s="256">
        <v>681.69999999999993</v>
      </c>
      <c r="I188" s="256">
        <v>685.80000000000007</v>
      </c>
      <c r="J188" s="256">
        <v>690.09999999999991</v>
      </c>
      <c r="K188" s="254">
        <v>681.5</v>
      </c>
      <c r="L188" s="254">
        <v>673.1</v>
      </c>
      <c r="M188" s="254">
        <v>29.377659999999999</v>
      </c>
    </row>
    <row r="189" spans="1:13">
      <c r="A189" s="273">
        <v>180</v>
      </c>
      <c r="B189" s="254" t="s">
        <v>176</v>
      </c>
      <c r="C189" s="254">
        <v>536.4</v>
      </c>
      <c r="D189" s="256">
        <v>538.55000000000007</v>
      </c>
      <c r="E189" s="256">
        <v>531.10000000000014</v>
      </c>
      <c r="F189" s="256">
        <v>525.80000000000007</v>
      </c>
      <c r="G189" s="256">
        <v>518.35000000000014</v>
      </c>
      <c r="H189" s="256">
        <v>543.85000000000014</v>
      </c>
      <c r="I189" s="256">
        <v>551.30000000000018</v>
      </c>
      <c r="J189" s="256">
        <v>556.60000000000014</v>
      </c>
      <c r="K189" s="254">
        <v>546</v>
      </c>
      <c r="L189" s="254">
        <v>533.25</v>
      </c>
      <c r="M189" s="254">
        <v>22.977029999999999</v>
      </c>
    </row>
    <row r="190" spans="1:13">
      <c r="A190" s="273">
        <v>181</v>
      </c>
      <c r="B190" s="254" t="s">
        <v>275</v>
      </c>
      <c r="C190" s="254">
        <v>584.04999999999995</v>
      </c>
      <c r="D190" s="256">
        <v>583.35</v>
      </c>
      <c r="E190" s="256">
        <v>580.70000000000005</v>
      </c>
      <c r="F190" s="256">
        <v>577.35</v>
      </c>
      <c r="G190" s="256">
        <v>574.70000000000005</v>
      </c>
      <c r="H190" s="256">
        <v>586.70000000000005</v>
      </c>
      <c r="I190" s="256">
        <v>589.34999999999991</v>
      </c>
      <c r="J190" s="256">
        <v>592.70000000000005</v>
      </c>
      <c r="K190" s="254">
        <v>586</v>
      </c>
      <c r="L190" s="254">
        <v>580</v>
      </c>
      <c r="M190" s="254">
        <v>2.5079899999999999</v>
      </c>
    </row>
    <row r="191" spans="1:13">
      <c r="A191" s="273">
        <v>182</v>
      </c>
      <c r="B191" s="254" t="s">
        <v>188</v>
      </c>
      <c r="C191" s="254">
        <v>612.29999999999995</v>
      </c>
      <c r="D191" s="256">
        <v>615.98333333333323</v>
      </c>
      <c r="E191" s="256">
        <v>607.31666666666649</v>
      </c>
      <c r="F191" s="256">
        <v>602.33333333333326</v>
      </c>
      <c r="G191" s="256">
        <v>593.66666666666652</v>
      </c>
      <c r="H191" s="256">
        <v>620.96666666666647</v>
      </c>
      <c r="I191" s="256">
        <v>629.63333333333321</v>
      </c>
      <c r="J191" s="256">
        <v>634.61666666666645</v>
      </c>
      <c r="K191" s="254">
        <v>624.65</v>
      </c>
      <c r="L191" s="254">
        <v>611</v>
      </c>
      <c r="M191" s="254">
        <v>5.6098699999999999</v>
      </c>
    </row>
    <row r="192" spans="1:13">
      <c r="A192" s="273">
        <v>183</v>
      </c>
      <c r="B192" s="254" t="s">
        <v>177</v>
      </c>
      <c r="C192" s="254">
        <v>720.6</v>
      </c>
      <c r="D192" s="256">
        <v>722.73333333333323</v>
      </c>
      <c r="E192" s="256">
        <v>714.66666666666652</v>
      </c>
      <c r="F192" s="256">
        <v>708.73333333333323</v>
      </c>
      <c r="G192" s="256">
        <v>700.66666666666652</v>
      </c>
      <c r="H192" s="256">
        <v>728.66666666666652</v>
      </c>
      <c r="I192" s="256">
        <v>736.73333333333335</v>
      </c>
      <c r="J192" s="256">
        <v>742.66666666666652</v>
      </c>
      <c r="K192" s="254">
        <v>730.8</v>
      </c>
      <c r="L192" s="254">
        <v>716.8</v>
      </c>
      <c r="M192" s="254">
        <v>15.21271</v>
      </c>
    </row>
    <row r="193" spans="1:13">
      <c r="A193" s="273">
        <v>184</v>
      </c>
      <c r="B193" s="254" t="s">
        <v>183</v>
      </c>
      <c r="C193" s="254">
        <v>3340.85</v>
      </c>
      <c r="D193" s="256">
        <v>3344.5499999999997</v>
      </c>
      <c r="E193" s="256">
        <v>3322.7999999999993</v>
      </c>
      <c r="F193" s="256">
        <v>3304.7499999999995</v>
      </c>
      <c r="G193" s="256">
        <v>3282.9999999999991</v>
      </c>
      <c r="H193" s="256">
        <v>3362.5999999999995</v>
      </c>
      <c r="I193" s="256">
        <v>3384.3500000000004</v>
      </c>
      <c r="J193" s="256">
        <v>3402.3999999999996</v>
      </c>
      <c r="K193" s="254">
        <v>3366.3</v>
      </c>
      <c r="L193" s="254">
        <v>3326.5</v>
      </c>
      <c r="M193" s="254">
        <v>14.97322</v>
      </c>
    </row>
    <row r="194" spans="1:13">
      <c r="A194" s="273">
        <v>185</v>
      </c>
      <c r="B194" s="254" t="s">
        <v>804</v>
      </c>
      <c r="C194" s="254">
        <v>758.05</v>
      </c>
      <c r="D194" s="256">
        <v>761.93333333333328</v>
      </c>
      <c r="E194" s="256">
        <v>751.96666666666658</v>
      </c>
      <c r="F194" s="256">
        <v>745.88333333333333</v>
      </c>
      <c r="G194" s="256">
        <v>735.91666666666663</v>
      </c>
      <c r="H194" s="256">
        <v>768.01666666666654</v>
      </c>
      <c r="I194" s="256">
        <v>777.98333333333323</v>
      </c>
      <c r="J194" s="256">
        <v>784.06666666666649</v>
      </c>
      <c r="K194" s="254">
        <v>771.9</v>
      </c>
      <c r="L194" s="254">
        <v>755.85</v>
      </c>
      <c r="M194" s="254">
        <v>15.06378</v>
      </c>
    </row>
    <row r="195" spans="1:13">
      <c r="A195" s="273">
        <v>186</v>
      </c>
      <c r="B195" s="254" t="s">
        <v>179</v>
      </c>
      <c r="C195" s="254">
        <v>341.55</v>
      </c>
      <c r="D195" s="256">
        <v>342.55</v>
      </c>
      <c r="E195" s="256">
        <v>338.6</v>
      </c>
      <c r="F195" s="256">
        <v>335.65000000000003</v>
      </c>
      <c r="G195" s="256">
        <v>331.70000000000005</v>
      </c>
      <c r="H195" s="256">
        <v>345.5</v>
      </c>
      <c r="I195" s="256">
        <v>349.44999999999993</v>
      </c>
      <c r="J195" s="256">
        <v>352.4</v>
      </c>
      <c r="K195" s="254">
        <v>346.5</v>
      </c>
      <c r="L195" s="254">
        <v>339.6</v>
      </c>
      <c r="M195" s="254">
        <v>224.62297000000001</v>
      </c>
    </row>
    <row r="196" spans="1:13">
      <c r="A196" s="273">
        <v>187</v>
      </c>
      <c r="B196" s="245" t="s">
        <v>181</v>
      </c>
      <c r="C196" s="245">
        <v>122.8</v>
      </c>
      <c r="D196" s="280">
        <v>123.10000000000001</v>
      </c>
      <c r="E196" s="280">
        <v>121.45000000000002</v>
      </c>
      <c r="F196" s="280">
        <v>120.10000000000001</v>
      </c>
      <c r="G196" s="280">
        <v>118.45000000000002</v>
      </c>
      <c r="H196" s="280">
        <v>124.45000000000002</v>
      </c>
      <c r="I196" s="280">
        <v>126.10000000000002</v>
      </c>
      <c r="J196" s="280">
        <v>127.45000000000002</v>
      </c>
      <c r="K196" s="245">
        <v>124.75</v>
      </c>
      <c r="L196" s="245">
        <v>121.75</v>
      </c>
      <c r="M196" s="245">
        <v>309.81873999999999</v>
      </c>
    </row>
    <row r="197" spans="1:13">
      <c r="A197" s="273">
        <v>188</v>
      </c>
      <c r="B197" s="245" t="s">
        <v>182</v>
      </c>
      <c r="C197" s="245">
        <v>1172.55</v>
      </c>
      <c r="D197" s="280">
        <v>1176.7</v>
      </c>
      <c r="E197" s="280">
        <v>1161.4000000000001</v>
      </c>
      <c r="F197" s="280">
        <v>1150.25</v>
      </c>
      <c r="G197" s="280">
        <v>1134.95</v>
      </c>
      <c r="H197" s="280">
        <v>1187.8500000000001</v>
      </c>
      <c r="I197" s="280">
        <v>1203.1499999999999</v>
      </c>
      <c r="J197" s="280">
        <v>1214.3000000000002</v>
      </c>
      <c r="K197" s="245">
        <v>1192</v>
      </c>
      <c r="L197" s="245">
        <v>1165.55</v>
      </c>
      <c r="M197" s="245">
        <v>78.037589999999994</v>
      </c>
    </row>
    <row r="198" spans="1:13">
      <c r="A198" s="273">
        <v>189</v>
      </c>
      <c r="B198" s="245" t="s">
        <v>184</v>
      </c>
      <c r="C198" s="245">
        <v>1088.1500000000001</v>
      </c>
      <c r="D198" s="280">
        <v>1093.5166666666667</v>
      </c>
      <c r="E198" s="280">
        <v>1077.6333333333332</v>
      </c>
      <c r="F198" s="280">
        <v>1067.1166666666666</v>
      </c>
      <c r="G198" s="280">
        <v>1051.2333333333331</v>
      </c>
      <c r="H198" s="280">
        <v>1104.0333333333333</v>
      </c>
      <c r="I198" s="280">
        <v>1119.916666666667</v>
      </c>
      <c r="J198" s="280">
        <v>1130.4333333333334</v>
      </c>
      <c r="K198" s="245">
        <v>1109.4000000000001</v>
      </c>
      <c r="L198" s="245">
        <v>1083</v>
      </c>
      <c r="M198" s="245">
        <v>29.563320000000001</v>
      </c>
    </row>
    <row r="199" spans="1:13">
      <c r="A199" s="273">
        <v>190</v>
      </c>
      <c r="B199" s="245" t="s">
        <v>164</v>
      </c>
      <c r="C199" s="245">
        <v>1035.9000000000001</v>
      </c>
      <c r="D199" s="280">
        <v>1035.3</v>
      </c>
      <c r="E199" s="280">
        <v>1028.5999999999999</v>
      </c>
      <c r="F199" s="280">
        <v>1021.3</v>
      </c>
      <c r="G199" s="280">
        <v>1014.5999999999999</v>
      </c>
      <c r="H199" s="280">
        <v>1042.5999999999999</v>
      </c>
      <c r="I199" s="280">
        <v>1049.3000000000002</v>
      </c>
      <c r="J199" s="280">
        <v>1056.5999999999999</v>
      </c>
      <c r="K199" s="245">
        <v>1042</v>
      </c>
      <c r="L199" s="245">
        <v>1028</v>
      </c>
      <c r="M199" s="245">
        <v>1.8531200000000001</v>
      </c>
    </row>
    <row r="200" spans="1:13">
      <c r="A200" s="273">
        <v>191</v>
      </c>
      <c r="B200" s="245" t="s">
        <v>185</v>
      </c>
      <c r="C200" s="245">
        <v>1731.6</v>
      </c>
      <c r="D200" s="280">
        <v>1732.95</v>
      </c>
      <c r="E200" s="280">
        <v>1719.9</v>
      </c>
      <c r="F200" s="280">
        <v>1708.2</v>
      </c>
      <c r="G200" s="280">
        <v>1695.15</v>
      </c>
      <c r="H200" s="280">
        <v>1744.65</v>
      </c>
      <c r="I200" s="280">
        <v>1757.6999999999998</v>
      </c>
      <c r="J200" s="280">
        <v>1769.4</v>
      </c>
      <c r="K200" s="245">
        <v>1746</v>
      </c>
      <c r="L200" s="245">
        <v>1721.25</v>
      </c>
      <c r="M200" s="245">
        <v>12.367039999999999</v>
      </c>
    </row>
    <row r="201" spans="1:13">
      <c r="A201" s="273">
        <v>192</v>
      </c>
      <c r="B201" s="245" t="s">
        <v>186</v>
      </c>
      <c r="C201" s="245">
        <v>2922.25</v>
      </c>
      <c r="D201" s="280">
        <v>2919.6666666666665</v>
      </c>
      <c r="E201" s="280">
        <v>2890.583333333333</v>
      </c>
      <c r="F201" s="280">
        <v>2858.9166666666665</v>
      </c>
      <c r="G201" s="280">
        <v>2829.833333333333</v>
      </c>
      <c r="H201" s="280">
        <v>2951.333333333333</v>
      </c>
      <c r="I201" s="280">
        <v>2980.4166666666661</v>
      </c>
      <c r="J201" s="280">
        <v>3012.083333333333</v>
      </c>
      <c r="K201" s="245">
        <v>2948.75</v>
      </c>
      <c r="L201" s="245">
        <v>2888</v>
      </c>
      <c r="M201" s="245">
        <v>1.9210499999999999</v>
      </c>
    </row>
    <row r="202" spans="1:13">
      <c r="A202" s="273">
        <v>193</v>
      </c>
      <c r="B202" s="245" t="s">
        <v>187</v>
      </c>
      <c r="C202" s="245">
        <v>454.85</v>
      </c>
      <c r="D202" s="280">
        <v>452.5333333333333</v>
      </c>
      <c r="E202" s="280">
        <v>448.91666666666663</v>
      </c>
      <c r="F202" s="280">
        <v>442.98333333333335</v>
      </c>
      <c r="G202" s="280">
        <v>439.36666666666667</v>
      </c>
      <c r="H202" s="280">
        <v>458.46666666666658</v>
      </c>
      <c r="I202" s="280">
        <v>462.08333333333326</v>
      </c>
      <c r="J202" s="280">
        <v>468.01666666666654</v>
      </c>
      <c r="K202" s="245">
        <v>456.15</v>
      </c>
      <c r="L202" s="245">
        <v>446.6</v>
      </c>
      <c r="M202" s="245">
        <v>6.9840200000000001</v>
      </c>
    </row>
    <row r="203" spans="1:13">
      <c r="A203" s="273">
        <v>194</v>
      </c>
      <c r="B203" s="245" t="s">
        <v>510</v>
      </c>
      <c r="C203" s="245">
        <v>862.65</v>
      </c>
      <c r="D203" s="280">
        <v>866.58333333333337</v>
      </c>
      <c r="E203" s="280">
        <v>852.16666666666674</v>
      </c>
      <c r="F203" s="280">
        <v>841.68333333333339</v>
      </c>
      <c r="G203" s="280">
        <v>827.26666666666677</v>
      </c>
      <c r="H203" s="280">
        <v>877.06666666666672</v>
      </c>
      <c r="I203" s="280">
        <v>891.48333333333346</v>
      </c>
      <c r="J203" s="280">
        <v>901.9666666666667</v>
      </c>
      <c r="K203" s="245">
        <v>881</v>
      </c>
      <c r="L203" s="245">
        <v>856.1</v>
      </c>
      <c r="M203" s="245">
        <v>3.24166</v>
      </c>
    </row>
    <row r="204" spans="1:13">
      <c r="A204" s="273">
        <v>195</v>
      </c>
      <c r="B204" s="245" t="s">
        <v>193</v>
      </c>
      <c r="C204" s="245">
        <v>805.4</v>
      </c>
      <c r="D204" s="280">
        <v>807.54999999999984</v>
      </c>
      <c r="E204" s="280">
        <v>797.14999999999964</v>
      </c>
      <c r="F204" s="280">
        <v>788.89999999999975</v>
      </c>
      <c r="G204" s="280">
        <v>778.49999999999955</v>
      </c>
      <c r="H204" s="280">
        <v>815.79999999999973</v>
      </c>
      <c r="I204" s="280">
        <v>826.2</v>
      </c>
      <c r="J204" s="280">
        <v>834.44999999999982</v>
      </c>
      <c r="K204" s="245">
        <v>817.95</v>
      </c>
      <c r="L204" s="245">
        <v>799.3</v>
      </c>
      <c r="M204" s="245">
        <v>25.090720000000001</v>
      </c>
    </row>
    <row r="205" spans="1:13">
      <c r="A205" s="273">
        <v>196</v>
      </c>
      <c r="B205" s="245" t="s">
        <v>191</v>
      </c>
      <c r="C205" s="245">
        <v>6824.7</v>
      </c>
      <c r="D205" s="280">
        <v>6834.7333333333336</v>
      </c>
      <c r="E205" s="280">
        <v>6789.4666666666672</v>
      </c>
      <c r="F205" s="280">
        <v>6754.2333333333336</v>
      </c>
      <c r="G205" s="280">
        <v>6708.9666666666672</v>
      </c>
      <c r="H205" s="280">
        <v>6869.9666666666672</v>
      </c>
      <c r="I205" s="280">
        <v>6915.2333333333336</v>
      </c>
      <c r="J205" s="280">
        <v>6950.4666666666672</v>
      </c>
      <c r="K205" s="245">
        <v>6880</v>
      </c>
      <c r="L205" s="245">
        <v>6799.5</v>
      </c>
      <c r="M205" s="245">
        <v>2.3500800000000002</v>
      </c>
    </row>
    <row r="206" spans="1:13">
      <c r="A206" s="273">
        <v>197</v>
      </c>
      <c r="B206" s="245" t="s">
        <v>192</v>
      </c>
      <c r="C206" s="245">
        <v>39.200000000000003</v>
      </c>
      <c r="D206" s="280">
        <v>39.35</v>
      </c>
      <c r="E206" s="280">
        <v>38.85</v>
      </c>
      <c r="F206" s="280">
        <v>38.5</v>
      </c>
      <c r="G206" s="280">
        <v>38</v>
      </c>
      <c r="H206" s="280">
        <v>39.700000000000003</v>
      </c>
      <c r="I206" s="280">
        <v>40.200000000000003</v>
      </c>
      <c r="J206" s="280">
        <v>40.550000000000004</v>
      </c>
      <c r="K206" s="245">
        <v>39.85</v>
      </c>
      <c r="L206" s="245">
        <v>39</v>
      </c>
      <c r="M206" s="245">
        <v>178.72837000000001</v>
      </c>
    </row>
    <row r="207" spans="1:13">
      <c r="A207" s="273">
        <v>198</v>
      </c>
      <c r="B207" s="245" t="s">
        <v>189</v>
      </c>
      <c r="C207" s="245">
        <v>1449.25</v>
      </c>
      <c r="D207" s="280">
        <v>1442.1333333333332</v>
      </c>
      <c r="E207" s="280">
        <v>1427.1166666666663</v>
      </c>
      <c r="F207" s="280">
        <v>1404.9833333333331</v>
      </c>
      <c r="G207" s="280">
        <v>1389.9666666666662</v>
      </c>
      <c r="H207" s="280">
        <v>1464.2666666666664</v>
      </c>
      <c r="I207" s="280">
        <v>1479.2833333333333</v>
      </c>
      <c r="J207" s="280">
        <v>1501.4166666666665</v>
      </c>
      <c r="K207" s="245">
        <v>1457.15</v>
      </c>
      <c r="L207" s="245">
        <v>1420</v>
      </c>
      <c r="M207" s="245">
        <v>16.45261</v>
      </c>
    </row>
    <row r="208" spans="1:13">
      <c r="A208" s="273">
        <v>199</v>
      </c>
      <c r="B208" s="245" t="s">
        <v>141</v>
      </c>
      <c r="C208" s="245">
        <v>667.55</v>
      </c>
      <c r="D208" s="280">
        <v>669.7166666666667</v>
      </c>
      <c r="E208" s="280">
        <v>661.83333333333337</v>
      </c>
      <c r="F208" s="280">
        <v>656.11666666666667</v>
      </c>
      <c r="G208" s="280">
        <v>648.23333333333335</v>
      </c>
      <c r="H208" s="280">
        <v>675.43333333333339</v>
      </c>
      <c r="I208" s="280">
        <v>683.31666666666661</v>
      </c>
      <c r="J208" s="280">
        <v>689.03333333333342</v>
      </c>
      <c r="K208" s="245">
        <v>677.6</v>
      </c>
      <c r="L208" s="245">
        <v>664</v>
      </c>
      <c r="M208" s="245">
        <v>9.8878699999999995</v>
      </c>
    </row>
    <row r="209" spans="1:13">
      <c r="A209" s="273">
        <v>200</v>
      </c>
      <c r="B209" s="245" t="s">
        <v>277</v>
      </c>
      <c r="C209" s="245">
        <v>266.75</v>
      </c>
      <c r="D209" s="280">
        <v>266.90000000000003</v>
      </c>
      <c r="E209" s="280">
        <v>263.30000000000007</v>
      </c>
      <c r="F209" s="280">
        <v>259.85000000000002</v>
      </c>
      <c r="G209" s="280">
        <v>256.25000000000006</v>
      </c>
      <c r="H209" s="280">
        <v>270.35000000000008</v>
      </c>
      <c r="I209" s="280">
        <v>273.9500000000001</v>
      </c>
      <c r="J209" s="280">
        <v>277.40000000000009</v>
      </c>
      <c r="K209" s="245">
        <v>270.5</v>
      </c>
      <c r="L209" s="245">
        <v>263.45</v>
      </c>
      <c r="M209" s="245">
        <v>7.4905299999999997</v>
      </c>
    </row>
    <row r="210" spans="1:13">
      <c r="A210" s="273">
        <v>201</v>
      </c>
      <c r="B210" s="245" t="s">
        <v>522</v>
      </c>
      <c r="C210" s="245">
        <v>724.65</v>
      </c>
      <c r="D210" s="280">
        <v>727.88333333333333</v>
      </c>
      <c r="E210" s="280">
        <v>719.26666666666665</v>
      </c>
      <c r="F210" s="280">
        <v>713.88333333333333</v>
      </c>
      <c r="G210" s="280">
        <v>705.26666666666665</v>
      </c>
      <c r="H210" s="280">
        <v>733.26666666666665</v>
      </c>
      <c r="I210" s="280">
        <v>741.88333333333321</v>
      </c>
      <c r="J210" s="280">
        <v>747.26666666666665</v>
      </c>
      <c r="K210" s="245">
        <v>736.5</v>
      </c>
      <c r="L210" s="245">
        <v>722.5</v>
      </c>
      <c r="M210" s="245">
        <v>3.04765</v>
      </c>
    </row>
    <row r="211" spans="1:13">
      <c r="A211" s="273">
        <v>202</v>
      </c>
      <c r="B211" s="245" t="s">
        <v>118</v>
      </c>
      <c r="C211" s="245">
        <v>10.1</v>
      </c>
      <c r="D211" s="280">
        <v>10.266666666666666</v>
      </c>
      <c r="E211" s="280">
        <v>9.8333333333333321</v>
      </c>
      <c r="F211" s="280">
        <v>9.5666666666666664</v>
      </c>
      <c r="G211" s="280">
        <v>9.1333333333333329</v>
      </c>
      <c r="H211" s="280">
        <v>10.533333333333331</v>
      </c>
      <c r="I211" s="280">
        <v>10.966666666666665</v>
      </c>
      <c r="J211" s="280">
        <v>11.233333333333331</v>
      </c>
      <c r="K211" s="245">
        <v>10.7</v>
      </c>
      <c r="L211" s="245">
        <v>10</v>
      </c>
      <c r="M211" s="245">
        <v>1887.6221</v>
      </c>
    </row>
    <row r="212" spans="1:13">
      <c r="A212" s="273">
        <v>203</v>
      </c>
      <c r="B212" s="245" t="s">
        <v>195</v>
      </c>
      <c r="C212" s="245">
        <v>1028.4000000000001</v>
      </c>
      <c r="D212" s="280">
        <v>1021.4166666666666</v>
      </c>
      <c r="E212" s="280">
        <v>991.33333333333326</v>
      </c>
      <c r="F212" s="280">
        <v>954.26666666666665</v>
      </c>
      <c r="G212" s="280">
        <v>924.18333333333328</v>
      </c>
      <c r="H212" s="280">
        <v>1058.4833333333331</v>
      </c>
      <c r="I212" s="280">
        <v>1088.5666666666666</v>
      </c>
      <c r="J212" s="280">
        <v>1125.6333333333332</v>
      </c>
      <c r="K212" s="245">
        <v>1051.5</v>
      </c>
      <c r="L212" s="245">
        <v>984.35</v>
      </c>
      <c r="M212" s="245">
        <v>24.8216</v>
      </c>
    </row>
    <row r="213" spans="1:13">
      <c r="A213" s="273">
        <v>204</v>
      </c>
      <c r="B213" s="245" t="s">
        <v>528</v>
      </c>
      <c r="C213" s="245">
        <v>2217.4499999999998</v>
      </c>
      <c r="D213" s="280">
        <v>2211.65</v>
      </c>
      <c r="E213" s="280">
        <v>2202.3000000000002</v>
      </c>
      <c r="F213" s="280">
        <v>2187.15</v>
      </c>
      <c r="G213" s="280">
        <v>2177.8000000000002</v>
      </c>
      <c r="H213" s="280">
        <v>2226.8000000000002</v>
      </c>
      <c r="I213" s="280">
        <v>2236.1499999999996</v>
      </c>
      <c r="J213" s="280">
        <v>2251.3000000000002</v>
      </c>
      <c r="K213" s="245">
        <v>2221</v>
      </c>
      <c r="L213" s="245">
        <v>2196.5</v>
      </c>
      <c r="M213" s="245">
        <v>0.63634999999999997</v>
      </c>
    </row>
    <row r="214" spans="1:13">
      <c r="A214" s="273">
        <v>205</v>
      </c>
      <c r="B214" s="245" t="s">
        <v>196</v>
      </c>
      <c r="C214" s="280">
        <v>542.6</v>
      </c>
      <c r="D214" s="280">
        <v>545.7833333333333</v>
      </c>
      <c r="E214" s="280">
        <v>537.81666666666661</v>
      </c>
      <c r="F214" s="280">
        <v>533.0333333333333</v>
      </c>
      <c r="G214" s="280">
        <v>525.06666666666661</v>
      </c>
      <c r="H214" s="280">
        <v>550.56666666666661</v>
      </c>
      <c r="I214" s="280">
        <v>558.5333333333333</v>
      </c>
      <c r="J214" s="280">
        <v>563.31666666666661</v>
      </c>
      <c r="K214" s="280">
        <v>553.75</v>
      </c>
      <c r="L214" s="280">
        <v>541</v>
      </c>
      <c r="M214" s="280">
        <v>79.278800000000004</v>
      </c>
    </row>
    <row r="215" spans="1:13">
      <c r="A215" s="273">
        <v>206</v>
      </c>
      <c r="B215" s="245" t="s">
        <v>197</v>
      </c>
      <c r="C215" s="280">
        <v>13.55</v>
      </c>
      <c r="D215" s="280">
        <v>13.616666666666667</v>
      </c>
      <c r="E215" s="280">
        <v>13.433333333333334</v>
      </c>
      <c r="F215" s="280">
        <v>13.316666666666666</v>
      </c>
      <c r="G215" s="280">
        <v>13.133333333333333</v>
      </c>
      <c r="H215" s="280">
        <v>13.733333333333334</v>
      </c>
      <c r="I215" s="280">
        <v>13.916666666666668</v>
      </c>
      <c r="J215" s="280">
        <v>14.033333333333335</v>
      </c>
      <c r="K215" s="280">
        <v>13.8</v>
      </c>
      <c r="L215" s="280">
        <v>13.5</v>
      </c>
      <c r="M215" s="280">
        <v>770.04331000000002</v>
      </c>
    </row>
    <row r="216" spans="1:13">
      <c r="A216" s="273">
        <v>207</v>
      </c>
      <c r="B216" s="245" t="s">
        <v>198</v>
      </c>
      <c r="C216" s="280">
        <v>216.05</v>
      </c>
      <c r="D216" s="280">
        <v>217.41666666666666</v>
      </c>
      <c r="E216" s="280">
        <v>214.08333333333331</v>
      </c>
      <c r="F216" s="280">
        <v>212.11666666666665</v>
      </c>
      <c r="G216" s="280">
        <v>208.7833333333333</v>
      </c>
      <c r="H216" s="280">
        <v>219.38333333333333</v>
      </c>
      <c r="I216" s="280">
        <v>222.71666666666664</v>
      </c>
      <c r="J216" s="280">
        <v>224.68333333333334</v>
      </c>
      <c r="K216" s="280">
        <v>220.75</v>
      </c>
      <c r="L216" s="280">
        <v>215.45</v>
      </c>
      <c r="M216" s="280">
        <v>59.418399999999998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9"/>
      <c r="B1" s="58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44377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86" t="s">
        <v>16</v>
      </c>
      <c r="B9" s="587" t="s">
        <v>18</v>
      </c>
      <c r="C9" s="585" t="s">
        <v>19</v>
      </c>
      <c r="D9" s="585" t="s">
        <v>20</v>
      </c>
      <c r="E9" s="585" t="s">
        <v>21</v>
      </c>
      <c r="F9" s="585"/>
      <c r="G9" s="585"/>
      <c r="H9" s="585" t="s">
        <v>22</v>
      </c>
      <c r="I9" s="585"/>
      <c r="J9" s="585"/>
      <c r="K9" s="251"/>
      <c r="L9" s="258"/>
      <c r="M9" s="259"/>
    </row>
    <row r="10" spans="1:15" ht="42.75" customHeight="1">
      <c r="A10" s="581"/>
      <c r="B10" s="583"/>
      <c r="C10" s="588" t="s">
        <v>23</v>
      </c>
      <c r="D10" s="58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8" t="s">
        <v>284</v>
      </c>
      <c r="C11" s="425">
        <v>24501.8</v>
      </c>
      <c r="D11" s="426">
        <v>24616.933333333334</v>
      </c>
      <c r="E11" s="426">
        <v>24334.866666666669</v>
      </c>
      <c r="F11" s="426">
        <v>24167.933333333334</v>
      </c>
      <c r="G11" s="426">
        <v>23885.866666666669</v>
      </c>
      <c r="H11" s="426">
        <v>24783.866666666669</v>
      </c>
      <c r="I11" s="426">
        <v>25065.933333333334</v>
      </c>
      <c r="J11" s="426">
        <v>25232.866666666669</v>
      </c>
      <c r="K11" s="425">
        <v>24899</v>
      </c>
      <c r="L11" s="425">
        <v>24450</v>
      </c>
      <c r="M11" s="425">
        <v>3.4090000000000002E-2</v>
      </c>
    </row>
    <row r="12" spans="1:15" ht="12" customHeight="1">
      <c r="A12" s="245">
        <v>2</v>
      </c>
      <c r="B12" s="428" t="s">
        <v>785</v>
      </c>
      <c r="C12" s="425">
        <v>1788.85</v>
      </c>
      <c r="D12" s="426">
        <v>1791.7833333333335</v>
      </c>
      <c r="E12" s="426">
        <v>1768.0666666666671</v>
      </c>
      <c r="F12" s="426">
        <v>1747.2833333333335</v>
      </c>
      <c r="G12" s="426">
        <v>1723.5666666666671</v>
      </c>
      <c r="H12" s="426">
        <v>1812.5666666666671</v>
      </c>
      <c r="I12" s="426">
        <v>1836.2833333333338</v>
      </c>
      <c r="J12" s="426">
        <v>1857.0666666666671</v>
      </c>
      <c r="K12" s="425">
        <v>1815.5</v>
      </c>
      <c r="L12" s="425">
        <v>1771</v>
      </c>
      <c r="M12" s="425">
        <v>0.84655999999999998</v>
      </c>
    </row>
    <row r="13" spans="1:15" ht="12" customHeight="1">
      <c r="A13" s="245">
        <v>3</v>
      </c>
      <c r="B13" s="428" t="s">
        <v>815</v>
      </c>
      <c r="C13" s="425">
        <v>1805.9</v>
      </c>
      <c r="D13" s="426">
        <v>1815.6333333333332</v>
      </c>
      <c r="E13" s="426">
        <v>1792.2666666666664</v>
      </c>
      <c r="F13" s="426">
        <v>1778.6333333333332</v>
      </c>
      <c r="G13" s="426">
        <v>1755.2666666666664</v>
      </c>
      <c r="H13" s="426">
        <v>1829.2666666666664</v>
      </c>
      <c r="I13" s="426">
        <v>1852.6333333333332</v>
      </c>
      <c r="J13" s="426">
        <v>1866.2666666666664</v>
      </c>
      <c r="K13" s="425">
        <v>1839</v>
      </c>
      <c r="L13" s="425">
        <v>1802</v>
      </c>
      <c r="M13" s="425">
        <v>7.4219999999999994E-2</v>
      </c>
    </row>
    <row r="14" spans="1:15" ht="12" customHeight="1">
      <c r="A14" s="245">
        <v>4</v>
      </c>
      <c r="B14" s="428" t="s">
        <v>38</v>
      </c>
      <c r="C14" s="425">
        <v>2053.0500000000002</v>
      </c>
      <c r="D14" s="426">
        <v>2052.65</v>
      </c>
      <c r="E14" s="426">
        <v>2040.4</v>
      </c>
      <c r="F14" s="426">
        <v>2027.75</v>
      </c>
      <c r="G14" s="426">
        <v>2015.5</v>
      </c>
      <c r="H14" s="426">
        <v>2065.3000000000002</v>
      </c>
      <c r="I14" s="426">
        <v>2077.5500000000002</v>
      </c>
      <c r="J14" s="426">
        <v>2090.2000000000003</v>
      </c>
      <c r="K14" s="425">
        <v>2064.9</v>
      </c>
      <c r="L14" s="425">
        <v>2040</v>
      </c>
      <c r="M14" s="425">
        <v>2.79895</v>
      </c>
    </row>
    <row r="15" spans="1:15" ht="12" customHeight="1">
      <c r="A15" s="245">
        <v>5</v>
      </c>
      <c r="B15" s="428" t="s">
        <v>285</v>
      </c>
      <c r="C15" s="425">
        <v>2149.85</v>
      </c>
      <c r="D15" s="426">
        <v>2141.8333333333335</v>
      </c>
      <c r="E15" s="426">
        <v>2109.666666666667</v>
      </c>
      <c r="F15" s="426">
        <v>2069.4833333333336</v>
      </c>
      <c r="G15" s="426">
        <v>2037.3166666666671</v>
      </c>
      <c r="H15" s="426">
        <v>2182.0166666666669</v>
      </c>
      <c r="I15" s="426">
        <v>2214.1833333333338</v>
      </c>
      <c r="J15" s="426">
        <v>2254.3666666666668</v>
      </c>
      <c r="K15" s="425">
        <v>2174</v>
      </c>
      <c r="L15" s="425">
        <v>2101.65</v>
      </c>
      <c r="M15" s="425">
        <v>0.35848000000000002</v>
      </c>
    </row>
    <row r="16" spans="1:15" ht="12" customHeight="1">
      <c r="A16" s="245">
        <v>6</v>
      </c>
      <c r="B16" s="428" t="s">
        <v>286</v>
      </c>
      <c r="C16" s="425">
        <v>1576.35</v>
      </c>
      <c r="D16" s="426">
        <v>1586.6999999999998</v>
      </c>
      <c r="E16" s="426">
        <v>1544.5999999999997</v>
      </c>
      <c r="F16" s="426">
        <v>1512.85</v>
      </c>
      <c r="G16" s="426">
        <v>1470.7499999999998</v>
      </c>
      <c r="H16" s="426">
        <v>1618.4499999999996</v>
      </c>
      <c r="I16" s="426">
        <v>1660.55</v>
      </c>
      <c r="J16" s="426">
        <v>1692.2999999999995</v>
      </c>
      <c r="K16" s="425">
        <v>1628.8</v>
      </c>
      <c r="L16" s="425">
        <v>1554.95</v>
      </c>
      <c r="M16" s="425">
        <v>1.0269699999999999</v>
      </c>
    </row>
    <row r="17" spans="1:13" ht="12" customHeight="1">
      <c r="A17" s="245">
        <v>7</v>
      </c>
      <c r="B17" s="428" t="s">
        <v>222</v>
      </c>
      <c r="C17" s="425">
        <v>1077.3</v>
      </c>
      <c r="D17" s="426">
        <v>1067.6166666666666</v>
      </c>
      <c r="E17" s="426">
        <v>1049.6833333333332</v>
      </c>
      <c r="F17" s="426">
        <v>1022.0666666666666</v>
      </c>
      <c r="G17" s="426">
        <v>1004.1333333333332</v>
      </c>
      <c r="H17" s="426">
        <v>1095.2333333333331</v>
      </c>
      <c r="I17" s="426">
        <v>1113.1666666666665</v>
      </c>
      <c r="J17" s="426">
        <v>1140.7833333333331</v>
      </c>
      <c r="K17" s="425">
        <v>1085.55</v>
      </c>
      <c r="L17" s="425">
        <v>1040</v>
      </c>
      <c r="M17" s="425">
        <v>22.100680000000001</v>
      </c>
    </row>
    <row r="18" spans="1:13" ht="12" customHeight="1">
      <c r="A18" s="245">
        <v>8</v>
      </c>
      <c r="B18" s="428" t="s">
        <v>734</v>
      </c>
      <c r="C18" s="425">
        <v>708</v>
      </c>
      <c r="D18" s="426">
        <v>710.65</v>
      </c>
      <c r="E18" s="426">
        <v>703.34999999999991</v>
      </c>
      <c r="F18" s="426">
        <v>698.69999999999993</v>
      </c>
      <c r="G18" s="426">
        <v>691.39999999999986</v>
      </c>
      <c r="H18" s="426">
        <v>715.3</v>
      </c>
      <c r="I18" s="426">
        <v>722.59999999999991</v>
      </c>
      <c r="J18" s="426">
        <v>727.25</v>
      </c>
      <c r="K18" s="425">
        <v>717.95</v>
      </c>
      <c r="L18" s="425">
        <v>706</v>
      </c>
      <c r="M18" s="425">
        <v>2.0477599999999998</v>
      </c>
    </row>
    <row r="19" spans="1:13" ht="12" customHeight="1">
      <c r="A19" s="245">
        <v>9</v>
      </c>
      <c r="B19" s="428" t="s">
        <v>735</v>
      </c>
      <c r="C19" s="425">
        <v>863.95</v>
      </c>
      <c r="D19" s="426">
        <v>866.6</v>
      </c>
      <c r="E19" s="426">
        <v>854.2</v>
      </c>
      <c r="F19" s="426">
        <v>844.45</v>
      </c>
      <c r="G19" s="426">
        <v>832.05000000000007</v>
      </c>
      <c r="H19" s="426">
        <v>876.35</v>
      </c>
      <c r="I19" s="426">
        <v>888.74999999999989</v>
      </c>
      <c r="J19" s="426">
        <v>898.5</v>
      </c>
      <c r="K19" s="425">
        <v>879</v>
      </c>
      <c r="L19" s="425">
        <v>856.85</v>
      </c>
      <c r="M19" s="425">
        <v>5.8882599999999998</v>
      </c>
    </row>
    <row r="20" spans="1:13" ht="12" customHeight="1">
      <c r="A20" s="245">
        <v>10</v>
      </c>
      <c r="B20" s="428" t="s">
        <v>287</v>
      </c>
      <c r="C20" s="425">
        <v>2698.6</v>
      </c>
      <c r="D20" s="426">
        <v>2676.2666666666664</v>
      </c>
      <c r="E20" s="426">
        <v>2640.4333333333329</v>
      </c>
      <c r="F20" s="426">
        <v>2582.2666666666664</v>
      </c>
      <c r="G20" s="426">
        <v>2546.4333333333329</v>
      </c>
      <c r="H20" s="426">
        <v>2734.4333333333329</v>
      </c>
      <c r="I20" s="426">
        <v>2770.2666666666669</v>
      </c>
      <c r="J20" s="426">
        <v>2828.4333333333329</v>
      </c>
      <c r="K20" s="425">
        <v>2712.1</v>
      </c>
      <c r="L20" s="425">
        <v>2618.1</v>
      </c>
      <c r="M20" s="425">
        <v>1.3263</v>
      </c>
    </row>
    <row r="21" spans="1:13" ht="12" customHeight="1">
      <c r="A21" s="245">
        <v>11</v>
      </c>
      <c r="B21" s="428" t="s">
        <v>288</v>
      </c>
      <c r="C21" s="425">
        <v>16537.349999999999</v>
      </c>
      <c r="D21" s="426">
        <v>16625.783333333333</v>
      </c>
      <c r="E21" s="426">
        <v>16341.566666666666</v>
      </c>
      <c r="F21" s="426">
        <v>16145.783333333333</v>
      </c>
      <c r="G21" s="426">
        <v>15861.566666666666</v>
      </c>
      <c r="H21" s="426">
        <v>16821.566666666666</v>
      </c>
      <c r="I21" s="426">
        <v>17105.783333333333</v>
      </c>
      <c r="J21" s="426">
        <v>17301.566666666666</v>
      </c>
      <c r="K21" s="425">
        <v>16910</v>
      </c>
      <c r="L21" s="425">
        <v>16430</v>
      </c>
      <c r="M21" s="425">
        <v>8.7389999999999995E-2</v>
      </c>
    </row>
    <row r="22" spans="1:13" ht="12" customHeight="1">
      <c r="A22" s="245">
        <v>12</v>
      </c>
      <c r="B22" s="428" t="s">
        <v>40</v>
      </c>
      <c r="C22" s="425">
        <v>1523.55</v>
      </c>
      <c r="D22" s="426">
        <v>1528.4166666666667</v>
      </c>
      <c r="E22" s="426">
        <v>1508.1333333333334</v>
      </c>
      <c r="F22" s="426">
        <v>1492.7166666666667</v>
      </c>
      <c r="G22" s="426">
        <v>1472.4333333333334</v>
      </c>
      <c r="H22" s="426">
        <v>1543.8333333333335</v>
      </c>
      <c r="I22" s="426">
        <v>1564.1166666666668</v>
      </c>
      <c r="J22" s="426">
        <v>1579.5333333333335</v>
      </c>
      <c r="K22" s="425">
        <v>1548.7</v>
      </c>
      <c r="L22" s="425">
        <v>1513</v>
      </c>
      <c r="M22" s="425">
        <v>55.519179999999999</v>
      </c>
    </row>
    <row r="23" spans="1:13">
      <c r="A23" s="245">
        <v>13</v>
      </c>
      <c r="B23" s="428" t="s">
        <v>289</v>
      </c>
      <c r="C23" s="425">
        <v>1126.3</v>
      </c>
      <c r="D23" s="426">
        <v>1123.8</v>
      </c>
      <c r="E23" s="426">
        <v>1102.5999999999999</v>
      </c>
      <c r="F23" s="426">
        <v>1078.8999999999999</v>
      </c>
      <c r="G23" s="426">
        <v>1057.6999999999998</v>
      </c>
      <c r="H23" s="426">
        <v>1147.5</v>
      </c>
      <c r="I23" s="426">
        <v>1168.7000000000003</v>
      </c>
      <c r="J23" s="426">
        <v>1192.4000000000001</v>
      </c>
      <c r="K23" s="425">
        <v>1145</v>
      </c>
      <c r="L23" s="425">
        <v>1100.0999999999999</v>
      </c>
      <c r="M23" s="425">
        <v>19.959589999999999</v>
      </c>
    </row>
    <row r="24" spans="1:13">
      <c r="A24" s="245">
        <v>14</v>
      </c>
      <c r="B24" s="428" t="s">
        <v>41</v>
      </c>
      <c r="C24" s="425">
        <v>711</v>
      </c>
      <c r="D24" s="426">
        <v>714.33333333333337</v>
      </c>
      <c r="E24" s="426">
        <v>705.66666666666674</v>
      </c>
      <c r="F24" s="426">
        <v>700.33333333333337</v>
      </c>
      <c r="G24" s="426">
        <v>691.66666666666674</v>
      </c>
      <c r="H24" s="426">
        <v>719.66666666666674</v>
      </c>
      <c r="I24" s="426">
        <v>728.33333333333348</v>
      </c>
      <c r="J24" s="426">
        <v>733.66666666666674</v>
      </c>
      <c r="K24" s="425">
        <v>723</v>
      </c>
      <c r="L24" s="425">
        <v>709</v>
      </c>
      <c r="M24" s="425">
        <v>93.031509999999997</v>
      </c>
    </row>
    <row r="25" spans="1:13">
      <c r="A25" s="245">
        <v>15</v>
      </c>
      <c r="B25" s="428" t="s">
        <v>826</v>
      </c>
      <c r="C25" s="425">
        <v>1073.5</v>
      </c>
      <c r="D25" s="426">
        <v>1073.5</v>
      </c>
      <c r="E25" s="426">
        <v>1073.5</v>
      </c>
      <c r="F25" s="426">
        <v>1073.5</v>
      </c>
      <c r="G25" s="426">
        <v>1073.5</v>
      </c>
      <c r="H25" s="426">
        <v>1073.5</v>
      </c>
      <c r="I25" s="426">
        <v>1073.5</v>
      </c>
      <c r="J25" s="426">
        <v>1073.5</v>
      </c>
      <c r="K25" s="425">
        <v>1073.5</v>
      </c>
      <c r="L25" s="425">
        <v>1073.5</v>
      </c>
      <c r="M25" s="425">
        <v>1.49796</v>
      </c>
    </row>
    <row r="26" spans="1:13">
      <c r="A26" s="245">
        <v>16</v>
      </c>
      <c r="B26" s="428" t="s">
        <v>290</v>
      </c>
      <c r="C26" s="425">
        <v>1115.2</v>
      </c>
      <c r="D26" s="426">
        <v>1138.6833333333334</v>
      </c>
      <c r="E26" s="426">
        <v>1077.5666666666668</v>
      </c>
      <c r="F26" s="426">
        <v>1039.9333333333334</v>
      </c>
      <c r="G26" s="426">
        <v>978.81666666666683</v>
      </c>
      <c r="H26" s="426">
        <v>1176.3166666666668</v>
      </c>
      <c r="I26" s="426">
        <v>1237.4333333333336</v>
      </c>
      <c r="J26" s="426">
        <v>1275.0666666666668</v>
      </c>
      <c r="K26" s="425">
        <v>1199.8</v>
      </c>
      <c r="L26" s="425">
        <v>1101.05</v>
      </c>
      <c r="M26" s="425">
        <v>3.3417300000000001</v>
      </c>
    </row>
    <row r="27" spans="1:13">
      <c r="A27" s="245">
        <v>17</v>
      </c>
      <c r="B27" s="428" t="s">
        <v>223</v>
      </c>
      <c r="C27" s="425">
        <v>117.15</v>
      </c>
      <c r="D27" s="426">
        <v>117.43333333333334</v>
      </c>
      <c r="E27" s="426">
        <v>116.16666666666667</v>
      </c>
      <c r="F27" s="426">
        <v>115.18333333333334</v>
      </c>
      <c r="G27" s="426">
        <v>113.91666666666667</v>
      </c>
      <c r="H27" s="426">
        <v>118.41666666666667</v>
      </c>
      <c r="I27" s="426">
        <v>119.68333333333332</v>
      </c>
      <c r="J27" s="426">
        <v>120.66666666666667</v>
      </c>
      <c r="K27" s="425">
        <v>118.7</v>
      </c>
      <c r="L27" s="425">
        <v>116.45</v>
      </c>
      <c r="M27" s="425">
        <v>21.22213</v>
      </c>
    </row>
    <row r="28" spans="1:13">
      <c r="A28" s="245">
        <v>18</v>
      </c>
      <c r="B28" s="428" t="s">
        <v>224</v>
      </c>
      <c r="C28" s="425">
        <v>213.6</v>
      </c>
      <c r="D28" s="426">
        <v>215.48333333333335</v>
      </c>
      <c r="E28" s="426">
        <v>210.9666666666667</v>
      </c>
      <c r="F28" s="426">
        <v>208.33333333333334</v>
      </c>
      <c r="G28" s="426">
        <v>203.81666666666669</v>
      </c>
      <c r="H28" s="426">
        <v>218.1166666666667</v>
      </c>
      <c r="I28" s="426">
        <v>222.63333333333335</v>
      </c>
      <c r="J28" s="426">
        <v>225.26666666666671</v>
      </c>
      <c r="K28" s="425">
        <v>220</v>
      </c>
      <c r="L28" s="425">
        <v>212.85</v>
      </c>
      <c r="M28" s="425">
        <v>15.0953</v>
      </c>
    </row>
    <row r="29" spans="1:13">
      <c r="A29" s="245">
        <v>19</v>
      </c>
      <c r="B29" s="428" t="s">
        <v>291</v>
      </c>
      <c r="C29" s="425">
        <v>414.5</v>
      </c>
      <c r="D29" s="426">
        <v>416.55</v>
      </c>
      <c r="E29" s="426">
        <v>409.1</v>
      </c>
      <c r="F29" s="426">
        <v>403.7</v>
      </c>
      <c r="G29" s="426">
        <v>396.25</v>
      </c>
      <c r="H29" s="426">
        <v>421.95000000000005</v>
      </c>
      <c r="I29" s="426">
        <v>429.4</v>
      </c>
      <c r="J29" s="426">
        <v>434.80000000000007</v>
      </c>
      <c r="K29" s="425">
        <v>424</v>
      </c>
      <c r="L29" s="425">
        <v>411.15</v>
      </c>
      <c r="M29" s="425">
        <v>2.4325199999999998</v>
      </c>
    </row>
    <row r="30" spans="1:13">
      <c r="A30" s="245">
        <v>20</v>
      </c>
      <c r="B30" s="428" t="s">
        <v>292</v>
      </c>
      <c r="C30" s="425">
        <v>344.75</v>
      </c>
      <c r="D30" s="426">
        <v>348.3</v>
      </c>
      <c r="E30" s="426">
        <v>339.5</v>
      </c>
      <c r="F30" s="426">
        <v>334.25</v>
      </c>
      <c r="G30" s="426">
        <v>325.45</v>
      </c>
      <c r="H30" s="426">
        <v>353.55</v>
      </c>
      <c r="I30" s="426">
        <v>362.35000000000008</v>
      </c>
      <c r="J30" s="426">
        <v>367.6</v>
      </c>
      <c r="K30" s="425">
        <v>357.1</v>
      </c>
      <c r="L30" s="425">
        <v>343.05</v>
      </c>
      <c r="M30" s="425">
        <v>2.0988699999999998</v>
      </c>
    </row>
    <row r="31" spans="1:13">
      <c r="A31" s="245">
        <v>21</v>
      </c>
      <c r="B31" s="428" t="s">
        <v>736</v>
      </c>
      <c r="C31" s="425">
        <v>4529.8</v>
      </c>
      <c r="D31" s="426">
        <v>4542.9333333333334</v>
      </c>
      <c r="E31" s="426">
        <v>4485.8666666666668</v>
      </c>
      <c r="F31" s="426">
        <v>4441.9333333333334</v>
      </c>
      <c r="G31" s="426">
        <v>4384.8666666666668</v>
      </c>
      <c r="H31" s="426">
        <v>4586.8666666666668</v>
      </c>
      <c r="I31" s="426">
        <v>4643.9333333333343</v>
      </c>
      <c r="J31" s="426">
        <v>4687.8666666666668</v>
      </c>
      <c r="K31" s="425">
        <v>4600</v>
      </c>
      <c r="L31" s="425">
        <v>4499</v>
      </c>
      <c r="M31" s="425">
        <v>0.2737</v>
      </c>
    </row>
    <row r="32" spans="1:13">
      <c r="A32" s="245">
        <v>22</v>
      </c>
      <c r="B32" s="428" t="s">
        <v>225</v>
      </c>
      <c r="C32" s="425">
        <v>2085.85</v>
      </c>
      <c r="D32" s="426">
        <v>2063.5499999999997</v>
      </c>
      <c r="E32" s="426">
        <v>2012.2999999999993</v>
      </c>
      <c r="F32" s="426">
        <v>1938.7499999999995</v>
      </c>
      <c r="G32" s="426">
        <v>1887.4999999999991</v>
      </c>
      <c r="H32" s="426">
        <v>2137.0999999999995</v>
      </c>
      <c r="I32" s="426">
        <v>2188.3500000000004</v>
      </c>
      <c r="J32" s="426">
        <v>2261.8999999999996</v>
      </c>
      <c r="K32" s="425">
        <v>2114.8000000000002</v>
      </c>
      <c r="L32" s="425">
        <v>1990</v>
      </c>
      <c r="M32" s="425">
        <v>4.7899000000000003</v>
      </c>
    </row>
    <row r="33" spans="1:13">
      <c r="A33" s="245">
        <v>23</v>
      </c>
      <c r="B33" s="428" t="s">
        <v>293</v>
      </c>
      <c r="C33" s="425">
        <v>2321.15</v>
      </c>
      <c r="D33" s="426">
        <v>2309.6999999999998</v>
      </c>
      <c r="E33" s="426">
        <v>2281.3999999999996</v>
      </c>
      <c r="F33" s="426">
        <v>2241.6499999999996</v>
      </c>
      <c r="G33" s="426">
        <v>2213.3499999999995</v>
      </c>
      <c r="H33" s="426">
        <v>2349.4499999999998</v>
      </c>
      <c r="I33" s="426">
        <v>2377.75</v>
      </c>
      <c r="J33" s="426">
        <v>2417.5</v>
      </c>
      <c r="K33" s="425">
        <v>2338</v>
      </c>
      <c r="L33" s="425">
        <v>2269.9499999999998</v>
      </c>
      <c r="M33" s="425">
        <v>0.19627</v>
      </c>
    </row>
    <row r="34" spans="1:13">
      <c r="A34" s="245">
        <v>24</v>
      </c>
      <c r="B34" s="428" t="s">
        <v>737</v>
      </c>
      <c r="C34" s="425">
        <v>127.35</v>
      </c>
      <c r="D34" s="426">
        <v>127.68333333333332</v>
      </c>
      <c r="E34" s="426">
        <v>126.16666666666666</v>
      </c>
      <c r="F34" s="426">
        <v>124.98333333333333</v>
      </c>
      <c r="G34" s="426">
        <v>123.46666666666667</v>
      </c>
      <c r="H34" s="426">
        <v>128.86666666666665</v>
      </c>
      <c r="I34" s="426">
        <v>130.38333333333333</v>
      </c>
      <c r="J34" s="426">
        <v>131.56666666666663</v>
      </c>
      <c r="K34" s="425">
        <v>129.19999999999999</v>
      </c>
      <c r="L34" s="425">
        <v>126.5</v>
      </c>
      <c r="M34" s="425">
        <v>4.1367900000000004</v>
      </c>
    </row>
    <row r="35" spans="1:13">
      <c r="A35" s="245">
        <v>25</v>
      </c>
      <c r="B35" s="428" t="s">
        <v>294</v>
      </c>
      <c r="C35" s="425">
        <v>986.8</v>
      </c>
      <c r="D35" s="426">
        <v>990.16666666666663</v>
      </c>
      <c r="E35" s="426">
        <v>975.83333333333326</v>
      </c>
      <c r="F35" s="426">
        <v>964.86666666666667</v>
      </c>
      <c r="G35" s="426">
        <v>950.5333333333333</v>
      </c>
      <c r="H35" s="426">
        <v>1001.1333333333332</v>
      </c>
      <c r="I35" s="426">
        <v>1015.4666666666665</v>
      </c>
      <c r="J35" s="426">
        <v>1026.4333333333332</v>
      </c>
      <c r="K35" s="425">
        <v>1004.5</v>
      </c>
      <c r="L35" s="425">
        <v>979.2</v>
      </c>
      <c r="M35" s="425">
        <v>2.851</v>
      </c>
    </row>
    <row r="36" spans="1:13">
      <c r="A36" s="245">
        <v>26</v>
      </c>
      <c r="B36" s="428" t="s">
        <v>226</v>
      </c>
      <c r="C36" s="425">
        <v>3195.75</v>
      </c>
      <c r="D36" s="426">
        <v>3182.2666666666664</v>
      </c>
      <c r="E36" s="426">
        <v>3129.5333333333328</v>
      </c>
      <c r="F36" s="426">
        <v>3063.3166666666666</v>
      </c>
      <c r="G36" s="426">
        <v>3010.583333333333</v>
      </c>
      <c r="H36" s="426">
        <v>3248.4833333333327</v>
      </c>
      <c r="I36" s="426">
        <v>3301.2166666666662</v>
      </c>
      <c r="J36" s="426">
        <v>3367.4333333333325</v>
      </c>
      <c r="K36" s="425">
        <v>3235</v>
      </c>
      <c r="L36" s="425">
        <v>3116.05</v>
      </c>
      <c r="M36" s="425">
        <v>1.9951000000000001</v>
      </c>
    </row>
    <row r="37" spans="1:13">
      <c r="A37" s="245">
        <v>27</v>
      </c>
      <c r="B37" s="428" t="s">
        <v>738</v>
      </c>
      <c r="C37" s="425">
        <v>3594.05</v>
      </c>
      <c r="D37" s="426">
        <v>3604.8166666666671</v>
      </c>
      <c r="E37" s="426">
        <v>3571.233333333334</v>
      </c>
      <c r="F37" s="426">
        <v>3548.416666666667</v>
      </c>
      <c r="G37" s="426">
        <v>3514.8333333333339</v>
      </c>
      <c r="H37" s="426">
        <v>3627.6333333333341</v>
      </c>
      <c r="I37" s="426">
        <v>3661.2166666666672</v>
      </c>
      <c r="J37" s="426">
        <v>3684.0333333333342</v>
      </c>
      <c r="K37" s="425">
        <v>3638.4</v>
      </c>
      <c r="L37" s="425">
        <v>3582</v>
      </c>
      <c r="M37" s="425">
        <v>0.29298000000000002</v>
      </c>
    </row>
    <row r="38" spans="1:13">
      <c r="A38" s="245">
        <v>28</v>
      </c>
      <c r="B38" s="428" t="s">
        <v>800</v>
      </c>
      <c r="C38" s="425">
        <v>27.65</v>
      </c>
      <c r="D38" s="426">
        <v>26.783333333333331</v>
      </c>
      <c r="E38" s="426">
        <v>25.916666666666664</v>
      </c>
      <c r="F38" s="426">
        <v>24.183333333333334</v>
      </c>
      <c r="G38" s="426">
        <v>23.316666666666666</v>
      </c>
      <c r="H38" s="426">
        <v>28.516666666666662</v>
      </c>
      <c r="I38" s="426">
        <v>29.383333333333329</v>
      </c>
      <c r="J38" s="426">
        <v>31.11666666666666</v>
      </c>
      <c r="K38" s="425">
        <v>27.65</v>
      </c>
      <c r="L38" s="425">
        <v>25.05</v>
      </c>
      <c r="M38" s="425">
        <v>230.76721000000001</v>
      </c>
    </row>
    <row r="39" spans="1:13">
      <c r="A39" s="245">
        <v>29</v>
      </c>
      <c r="B39" s="428" t="s">
        <v>44</v>
      </c>
      <c r="C39" s="425">
        <v>745.9</v>
      </c>
      <c r="D39" s="426">
        <v>748.63333333333321</v>
      </c>
      <c r="E39" s="426">
        <v>742.31666666666638</v>
      </c>
      <c r="F39" s="426">
        <v>738.73333333333312</v>
      </c>
      <c r="G39" s="426">
        <v>732.41666666666629</v>
      </c>
      <c r="H39" s="426">
        <v>752.21666666666647</v>
      </c>
      <c r="I39" s="426">
        <v>758.5333333333333</v>
      </c>
      <c r="J39" s="426">
        <v>762.11666666666656</v>
      </c>
      <c r="K39" s="425">
        <v>754.95</v>
      </c>
      <c r="L39" s="425">
        <v>745.05</v>
      </c>
      <c r="M39" s="425">
        <v>6.1979899999999999</v>
      </c>
    </row>
    <row r="40" spans="1:13">
      <c r="A40" s="245">
        <v>30</v>
      </c>
      <c r="B40" s="428" t="s">
        <v>296</v>
      </c>
      <c r="C40" s="425">
        <v>2910.45</v>
      </c>
      <c r="D40" s="426">
        <v>2925.8166666666671</v>
      </c>
      <c r="E40" s="426">
        <v>2876.6333333333341</v>
      </c>
      <c r="F40" s="426">
        <v>2842.8166666666671</v>
      </c>
      <c r="G40" s="426">
        <v>2793.6333333333341</v>
      </c>
      <c r="H40" s="426">
        <v>2959.6333333333341</v>
      </c>
      <c r="I40" s="426">
        <v>3008.8166666666675</v>
      </c>
      <c r="J40" s="426">
        <v>3042.6333333333341</v>
      </c>
      <c r="K40" s="425">
        <v>2975</v>
      </c>
      <c r="L40" s="425">
        <v>2892</v>
      </c>
      <c r="M40" s="425">
        <v>0.95906000000000002</v>
      </c>
    </row>
    <row r="41" spans="1:13">
      <c r="A41" s="245">
        <v>31</v>
      </c>
      <c r="B41" s="428" t="s">
        <v>45</v>
      </c>
      <c r="C41" s="425">
        <v>344.4</v>
      </c>
      <c r="D41" s="426">
        <v>344.06666666666666</v>
      </c>
      <c r="E41" s="426">
        <v>342.33333333333331</v>
      </c>
      <c r="F41" s="426">
        <v>340.26666666666665</v>
      </c>
      <c r="G41" s="426">
        <v>338.5333333333333</v>
      </c>
      <c r="H41" s="426">
        <v>346.13333333333333</v>
      </c>
      <c r="I41" s="426">
        <v>347.86666666666667</v>
      </c>
      <c r="J41" s="426">
        <v>349.93333333333334</v>
      </c>
      <c r="K41" s="425">
        <v>345.8</v>
      </c>
      <c r="L41" s="425">
        <v>342</v>
      </c>
      <c r="M41" s="425">
        <v>16.718689999999999</v>
      </c>
    </row>
    <row r="42" spans="1:13">
      <c r="A42" s="245">
        <v>32</v>
      </c>
      <c r="B42" s="428" t="s">
        <v>46</v>
      </c>
      <c r="C42" s="425">
        <v>3591.15</v>
      </c>
      <c r="D42" s="426">
        <v>3538.7000000000003</v>
      </c>
      <c r="E42" s="426">
        <v>3472.4500000000007</v>
      </c>
      <c r="F42" s="426">
        <v>3353.7500000000005</v>
      </c>
      <c r="G42" s="426">
        <v>3287.5000000000009</v>
      </c>
      <c r="H42" s="426">
        <v>3657.4000000000005</v>
      </c>
      <c r="I42" s="426">
        <v>3723.6499999999996</v>
      </c>
      <c r="J42" s="426">
        <v>3842.3500000000004</v>
      </c>
      <c r="K42" s="425">
        <v>3604.95</v>
      </c>
      <c r="L42" s="425">
        <v>3420</v>
      </c>
      <c r="M42" s="425">
        <v>22.685890000000001</v>
      </c>
    </row>
    <row r="43" spans="1:13">
      <c r="A43" s="245">
        <v>33</v>
      </c>
      <c r="B43" s="428" t="s">
        <v>47</v>
      </c>
      <c r="C43" s="425">
        <v>226.45</v>
      </c>
      <c r="D43" s="426">
        <v>229.1</v>
      </c>
      <c r="E43" s="426">
        <v>222.2</v>
      </c>
      <c r="F43" s="426">
        <v>217.95</v>
      </c>
      <c r="G43" s="426">
        <v>211.04999999999998</v>
      </c>
      <c r="H43" s="426">
        <v>233.35</v>
      </c>
      <c r="I43" s="426">
        <v>240.25000000000003</v>
      </c>
      <c r="J43" s="426">
        <v>244.5</v>
      </c>
      <c r="K43" s="425">
        <v>236</v>
      </c>
      <c r="L43" s="425">
        <v>224.85</v>
      </c>
      <c r="M43" s="425">
        <v>107.36632</v>
      </c>
    </row>
    <row r="44" spans="1:13">
      <c r="A44" s="245">
        <v>34</v>
      </c>
      <c r="B44" s="428" t="s">
        <v>48</v>
      </c>
      <c r="C44" s="425">
        <v>123.55</v>
      </c>
      <c r="D44" s="426">
        <v>124.23333333333335</v>
      </c>
      <c r="E44" s="426">
        <v>122.4666666666667</v>
      </c>
      <c r="F44" s="426">
        <v>121.38333333333335</v>
      </c>
      <c r="G44" s="426">
        <v>119.6166666666667</v>
      </c>
      <c r="H44" s="426">
        <v>125.31666666666669</v>
      </c>
      <c r="I44" s="426">
        <v>127.08333333333334</v>
      </c>
      <c r="J44" s="426">
        <v>128.16666666666669</v>
      </c>
      <c r="K44" s="425">
        <v>126</v>
      </c>
      <c r="L44" s="425">
        <v>123.15</v>
      </c>
      <c r="M44" s="425">
        <v>128.22253000000001</v>
      </c>
    </row>
    <row r="45" spans="1:13">
      <c r="A45" s="245">
        <v>35</v>
      </c>
      <c r="B45" s="428" t="s">
        <v>297</v>
      </c>
      <c r="C45" s="425">
        <v>108.95</v>
      </c>
      <c r="D45" s="426">
        <v>108.23333333333333</v>
      </c>
      <c r="E45" s="426">
        <v>106.71666666666667</v>
      </c>
      <c r="F45" s="426">
        <v>104.48333333333333</v>
      </c>
      <c r="G45" s="426">
        <v>102.96666666666667</v>
      </c>
      <c r="H45" s="426">
        <v>110.46666666666667</v>
      </c>
      <c r="I45" s="426">
        <v>111.98333333333335</v>
      </c>
      <c r="J45" s="426">
        <v>114.21666666666667</v>
      </c>
      <c r="K45" s="425">
        <v>109.75</v>
      </c>
      <c r="L45" s="425">
        <v>106</v>
      </c>
      <c r="M45" s="425">
        <v>34.848350000000003</v>
      </c>
    </row>
    <row r="46" spans="1:13">
      <c r="A46" s="245">
        <v>36</v>
      </c>
      <c r="B46" s="428" t="s">
        <v>50</v>
      </c>
      <c r="C46" s="425">
        <v>3001.5</v>
      </c>
      <c r="D46" s="426">
        <v>2999.4666666666672</v>
      </c>
      <c r="E46" s="426">
        <v>2975.0833333333344</v>
      </c>
      <c r="F46" s="426">
        <v>2948.6666666666674</v>
      </c>
      <c r="G46" s="426">
        <v>2924.2833333333347</v>
      </c>
      <c r="H46" s="426">
        <v>3025.8833333333341</v>
      </c>
      <c r="I46" s="426">
        <v>3050.2666666666673</v>
      </c>
      <c r="J46" s="426">
        <v>3076.6833333333338</v>
      </c>
      <c r="K46" s="425">
        <v>3023.85</v>
      </c>
      <c r="L46" s="425">
        <v>2973.05</v>
      </c>
      <c r="M46" s="425">
        <v>12.427339999999999</v>
      </c>
    </row>
    <row r="47" spans="1:13">
      <c r="A47" s="245">
        <v>37</v>
      </c>
      <c r="B47" s="428" t="s">
        <v>298</v>
      </c>
      <c r="C47" s="425">
        <v>155.30000000000001</v>
      </c>
      <c r="D47" s="426">
        <v>155.53333333333333</v>
      </c>
      <c r="E47" s="426">
        <v>154.06666666666666</v>
      </c>
      <c r="F47" s="426">
        <v>152.83333333333334</v>
      </c>
      <c r="G47" s="426">
        <v>151.36666666666667</v>
      </c>
      <c r="H47" s="426">
        <v>156.76666666666665</v>
      </c>
      <c r="I47" s="426">
        <v>158.23333333333329</v>
      </c>
      <c r="J47" s="426">
        <v>159.46666666666664</v>
      </c>
      <c r="K47" s="425">
        <v>157</v>
      </c>
      <c r="L47" s="425">
        <v>154.30000000000001</v>
      </c>
      <c r="M47" s="425">
        <v>5.7191200000000002</v>
      </c>
    </row>
    <row r="48" spans="1:13">
      <c r="A48" s="245">
        <v>38</v>
      </c>
      <c r="B48" s="428" t="s">
        <v>299</v>
      </c>
      <c r="C48" s="425">
        <v>3621.9</v>
      </c>
      <c r="D48" s="426">
        <v>3633.9166666666665</v>
      </c>
      <c r="E48" s="426">
        <v>3597.9833333333331</v>
      </c>
      <c r="F48" s="426">
        <v>3574.0666666666666</v>
      </c>
      <c r="G48" s="426">
        <v>3538.1333333333332</v>
      </c>
      <c r="H48" s="426">
        <v>3657.833333333333</v>
      </c>
      <c r="I48" s="426">
        <v>3693.7666666666664</v>
      </c>
      <c r="J48" s="426">
        <v>3717.6833333333329</v>
      </c>
      <c r="K48" s="425">
        <v>3669.85</v>
      </c>
      <c r="L48" s="425">
        <v>3610</v>
      </c>
      <c r="M48" s="425">
        <v>0.15146999999999999</v>
      </c>
    </row>
    <row r="49" spans="1:13">
      <c r="A49" s="245">
        <v>39</v>
      </c>
      <c r="B49" s="428" t="s">
        <v>300</v>
      </c>
      <c r="C49" s="425">
        <v>1926.4</v>
      </c>
      <c r="D49" s="426">
        <v>1939.3666666666668</v>
      </c>
      <c r="E49" s="426">
        <v>1904.1333333333337</v>
      </c>
      <c r="F49" s="426">
        <v>1881.8666666666668</v>
      </c>
      <c r="G49" s="426">
        <v>1846.6333333333337</v>
      </c>
      <c r="H49" s="426">
        <v>1961.6333333333337</v>
      </c>
      <c r="I49" s="426">
        <v>1996.8666666666668</v>
      </c>
      <c r="J49" s="426">
        <v>2019.1333333333337</v>
      </c>
      <c r="K49" s="425">
        <v>1974.6</v>
      </c>
      <c r="L49" s="425">
        <v>1917.1</v>
      </c>
      <c r="M49" s="425">
        <v>2.3443299999999998</v>
      </c>
    </row>
    <row r="50" spans="1:13">
      <c r="A50" s="245">
        <v>40</v>
      </c>
      <c r="B50" s="428" t="s">
        <v>301</v>
      </c>
      <c r="C50" s="425">
        <v>8869.75</v>
      </c>
      <c r="D50" s="426">
        <v>8914.25</v>
      </c>
      <c r="E50" s="426">
        <v>8795.5</v>
      </c>
      <c r="F50" s="426">
        <v>8721.25</v>
      </c>
      <c r="G50" s="426">
        <v>8602.5</v>
      </c>
      <c r="H50" s="426">
        <v>8988.5</v>
      </c>
      <c r="I50" s="426">
        <v>9107.25</v>
      </c>
      <c r="J50" s="426">
        <v>9181.5</v>
      </c>
      <c r="K50" s="425">
        <v>9033</v>
      </c>
      <c r="L50" s="425">
        <v>8840</v>
      </c>
      <c r="M50" s="425">
        <v>6.3439999999999996E-2</v>
      </c>
    </row>
    <row r="51" spans="1:13">
      <c r="A51" s="245">
        <v>41</v>
      </c>
      <c r="B51" s="428" t="s">
        <v>52</v>
      </c>
      <c r="C51" s="425">
        <v>967.2</v>
      </c>
      <c r="D51" s="426">
        <v>970.19999999999993</v>
      </c>
      <c r="E51" s="426">
        <v>960.49999999999989</v>
      </c>
      <c r="F51" s="426">
        <v>953.8</v>
      </c>
      <c r="G51" s="426">
        <v>944.09999999999991</v>
      </c>
      <c r="H51" s="426">
        <v>976.89999999999986</v>
      </c>
      <c r="I51" s="426">
        <v>986.59999999999991</v>
      </c>
      <c r="J51" s="426">
        <v>993.29999999999984</v>
      </c>
      <c r="K51" s="425">
        <v>979.9</v>
      </c>
      <c r="L51" s="425">
        <v>963.5</v>
      </c>
      <c r="M51" s="425">
        <v>12.432079999999999</v>
      </c>
    </row>
    <row r="52" spans="1:13">
      <c r="A52" s="245">
        <v>42</v>
      </c>
      <c r="B52" s="428" t="s">
        <v>302</v>
      </c>
      <c r="C52" s="425">
        <v>531.45000000000005</v>
      </c>
      <c r="D52" s="426">
        <v>536.58333333333337</v>
      </c>
      <c r="E52" s="426">
        <v>520.36666666666679</v>
      </c>
      <c r="F52" s="426">
        <v>509.28333333333342</v>
      </c>
      <c r="G52" s="426">
        <v>493.06666666666683</v>
      </c>
      <c r="H52" s="426">
        <v>547.66666666666674</v>
      </c>
      <c r="I52" s="426">
        <v>563.88333333333321</v>
      </c>
      <c r="J52" s="426">
        <v>574.9666666666667</v>
      </c>
      <c r="K52" s="425">
        <v>552.79999999999995</v>
      </c>
      <c r="L52" s="425">
        <v>525.5</v>
      </c>
      <c r="M52" s="425">
        <v>8.1366200000000006</v>
      </c>
    </row>
    <row r="53" spans="1:13">
      <c r="A53" s="245">
        <v>43</v>
      </c>
      <c r="B53" s="428" t="s">
        <v>227</v>
      </c>
      <c r="C53" s="425">
        <v>3270.85</v>
      </c>
      <c r="D53" s="426">
        <v>3290.5166666666664</v>
      </c>
      <c r="E53" s="426">
        <v>3231.333333333333</v>
      </c>
      <c r="F53" s="426">
        <v>3191.8166666666666</v>
      </c>
      <c r="G53" s="426">
        <v>3132.6333333333332</v>
      </c>
      <c r="H53" s="426">
        <v>3330.0333333333328</v>
      </c>
      <c r="I53" s="426">
        <v>3389.2166666666662</v>
      </c>
      <c r="J53" s="426">
        <v>3428.7333333333327</v>
      </c>
      <c r="K53" s="425">
        <v>3349.7</v>
      </c>
      <c r="L53" s="425">
        <v>3251</v>
      </c>
      <c r="M53" s="425">
        <v>3.1034600000000001</v>
      </c>
    </row>
    <row r="54" spans="1:13">
      <c r="A54" s="245">
        <v>44</v>
      </c>
      <c r="B54" s="428" t="s">
        <v>54</v>
      </c>
      <c r="C54" s="425">
        <v>751.95</v>
      </c>
      <c r="D54" s="426">
        <v>755.18333333333339</v>
      </c>
      <c r="E54" s="426">
        <v>746.81666666666683</v>
      </c>
      <c r="F54" s="426">
        <v>741.68333333333339</v>
      </c>
      <c r="G54" s="426">
        <v>733.31666666666683</v>
      </c>
      <c r="H54" s="426">
        <v>760.31666666666683</v>
      </c>
      <c r="I54" s="426">
        <v>768.68333333333339</v>
      </c>
      <c r="J54" s="426">
        <v>773.81666666666683</v>
      </c>
      <c r="K54" s="425">
        <v>763.55</v>
      </c>
      <c r="L54" s="425">
        <v>750.05</v>
      </c>
      <c r="M54" s="425">
        <v>75.006550000000004</v>
      </c>
    </row>
    <row r="55" spans="1:13">
      <c r="A55" s="245">
        <v>45</v>
      </c>
      <c r="B55" s="428" t="s">
        <v>303</v>
      </c>
      <c r="C55" s="425">
        <v>2532.1999999999998</v>
      </c>
      <c r="D55" s="426">
        <v>2567.4</v>
      </c>
      <c r="E55" s="426">
        <v>2484.8000000000002</v>
      </c>
      <c r="F55" s="426">
        <v>2437.4</v>
      </c>
      <c r="G55" s="426">
        <v>2354.8000000000002</v>
      </c>
      <c r="H55" s="426">
        <v>2614.8000000000002</v>
      </c>
      <c r="I55" s="426">
        <v>2697.3999999999996</v>
      </c>
      <c r="J55" s="426">
        <v>2744.8</v>
      </c>
      <c r="K55" s="425">
        <v>2650</v>
      </c>
      <c r="L55" s="425">
        <v>2520</v>
      </c>
      <c r="M55" s="425">
        <v>0.37265999999999999</v>
      </c>
    </row>
    <row r="56" spans="1:13">
      <c r="A56" s="245">
        <v>46</v>
      </c>
      <c r="B56" s="428" t="s">
        <v>304</v>
      </c>
      <c r="C56" s="425">
        <v>1335.55</v>
      </c>
      <c r="D56" s="426">
        <v>1344.1833333333334</v>
      </c>
      <c r="E56" s="426">
        <v>1323.8666666666668</v>
      </c>
      <c r="F56" s="426">
        <v>1312.1833333333334</v>
      </c>
      <c r="G56" s="426">
        <v>1291.8666666666668</v>
      </c>
      <c r="H56" s="426">
        <v>1355.8666666666668</v>
      </c>
      <c r="I56" s="426">
        <v>1376.1833333333334</v>
      </c>
      <c r="J56" s="426">
        <v>1387.8666666666668</v>
      </c>
      <c r="K56" s="425">
        <v>1364.5</v>
      </c>
      <c r="L56" s="425">
        <v>1332.5</v>
      </c>
      <c r="M56" s="425">
        <v>3.0897700000000001</v>
      </c>
    </row>
    <row r="57" spans="1:13">
      <c r="A57" s="245">
        <v>47</v>
      </c>
      <c r="B57" s="428" t="s">
        <v>305</v>
      </c>
      <c r="C57" s="425">
        <v>914.55</v>
      </c>
      <c r="D57" s="426">
        <v>919.51666666666677</v>
      </c>
      <c r="E57" s="426">
        <v>905.03333333333353</v>
      </c>
      <c r="F57" s="426">
        <v>895.51666666666677</v>
      </c>
      <c r="G57" s="426">
        <v>881.03333333333353</v>
      </c>
      <c r="H57" s="426">
        <v>929.03333333333353</v>
      </c>
      <c r="I57" s="426">
        <v>943.51666666666688</v>
      </c>
      <c r="J57" s="426">
        <v>953.03333333333353</v>
      </c>
      <c r="K57" s="425">
        <v>934</v>
      </c>
      <c r="L57" s="425">
        <v>910</v>
      </c>
      <c r="M57" s="425">
        <v>4.0962500000000004</v>
      </c>
    </row>
    <row r="58" spans="1:13">
      <c r="A58" s="245">
        <v>48</v>
      </c>
      <c r="B58" s="428" t="s">
        <v>55</v>
      </c>
      <c r="C58" s="425">
        <v>4124.6499999999996</v>
      </c>
      <c r="D58" s="426">
        <v>4143.5</v>
      </c>
      <c r="E58" s="426">
        <v>4098.1499999999996</v>
      </c>
      <c r="F58" s="426">
        <v>4071.6499999999996</v>
      </c>
      <c r="G58" s="426">
        <v>4026.2999999999993</v>
      </c>
      <c r="H58" s="426">
        <v>4170</v>
      </c>
      <c r="I58" s="426">
        <v>4215.3500000000004</v>
      </c>
      <c r="J58" s="426">
        <v>4241.8500000000004</v>
      </c>
      <c r="K58" s="425">
        <v>4188.8500000000004</v>
      </c>
      <c r="L58" s="425">
        <v>4117</v>
      </c>
      <c r="M58" s="425">
        <v>3.3240500000000002</v>
      </c>
    </row>
    <row r="59" spans="1:13">
      <c r="A59" s="245">
        <v>49</v>
      </c>
      <c r="B59" s="428" t="s">
        <v>306</v>
      </c>
      <c r="C59" s="425">
        <v>288.64999999999998</v>
      </c>
      <c r="D59" s="426">
        <v>289.06666666666666</v>
      </c>
      <c r="E59" s="426">
        <v>285.63333333333333</v>
      </c>
      <c r="F59" s="426">
        <v>282.61666666666667</v>
      </c>
      <c r="G59" s="426">
        <v>279.18333333333334</v>
      </c>
      <c r="H59" s="426">
        <v>292.08333333333331</v>
      </c>
      <c r="I59" s="426">
        <v>295.51666666666659</v>
      </c>
      <c r="J59" s="426">
        <v>298.5333333333333</v>
      </c>
      <c r="K59" s="425">
        <v>292.5</v>
      </c>
      <c r="L59" s="425">
        <v>286.05</v>
      </c>
      <c r="M59" s="425">
        <v>8.7546900000000001</v>
      </c>
    </row>
    <row r="60" spans="1:13" ht="12" customHeight="1">
      <c r="A60" s="245">
        <v>50</v>
      </c>
      <c r="B60" s="428" t="s">
        <v>307</v>
      </c>
      <c r="C60" s="425">
        <v>1030.55</v>
      </c>
      <c r="D60" s="426">
        <v>1032.0333333333333</v>
      </c>
      <c r="E60" s="426">
        <v>1020.5166666666667</v>
      </c>
      <c r="F60" s="426">
        <v>1010.4833333333333</v>
      </c>
      <c r="G60" s="426">
        <v>998.9666666666667</v>
      </c>
      <c r="H60" s="426">
        <v>1042.0666666666666</v>
      </c>
      <c r="I60" s="426">
        <v>1053.583333333333</v>
      </c>
      <c r="J60" s="426">
        <v>1063.6166666666666</v>
      </c>
      <c r="K60" s="425">
        <v>1043.55</v>
      </c>
      <c r="L60" s="425">
        <v>1022</v>
      </c>
      <c r="M60" s="425">
        <v>0.49986000000000003</v>
      </c>
    </row>
    <row r="61" spans="1:13">
      <c r="A61" s="245">
        <v>51</v>
      </c>
      <c r="B61" s="428" t="s">
        <v>58</v>
      </c>
      <c r="C61" s="425">
        <v>6052.4</v>
      </c>
      <c r="D61" s="426">
        <v>6064.05</v>
      </c>
      <c r="E61" s="426">
        <v>5990.4500000000007</v>
      </c>
      <c r="F61" s="426">
        <v>5928.5000000000009</v>
      </c>
      <c r="G61" s="426">
        <v>5854.9000000000015</v>
      </c>
      <c r="H61" s="426">
        <v>6126</v>
      </c>
      <c r="I61" s="426">
        <v>6199.6</v>
      </c>
      <c r="J61" s="426">
        <v>6261.5499999999993</v>
      </c>
      <c r="K61" s="425">
        <v>6137.65</v>
      </c>
      <c r="L61" s="425">
        <v>6002.1</v>
      </c>
      <c r="M61" s="425">
        <v>13.10079</v>
      </c>
    </row>
    <row r="62" spans="1:13">
      <c r="A62" s="245">
        <v>52</v>
      </c>
      <c r="B62" s="428" t="s">
        <v>57</v>
      </c>
      <c r="C62" s="425">
        <v>12299.9</v>
      </c>
      <c r="D62" s="426">
        <v>12353.65</v>
      </c>
      <c r="E62" s="426">
        <v>12217.3</v>
      </c>
      <c r="F62" s="426">
        <v>12134.699999999999</v>
      </c>
      <c r="G62" s="426">
        <v>11998.349999999999</v>
      </c>
      <c r="H62" s="426">
        <v>12436.25</v>
      </c>
      <c r="I62" s="426">
        <v>12572.600000000002</v>
      </c>
      <c r="J62" s="426">
        <v>12655.2</v>
      </c>
      <c r="K62" s="425">
        <v>12490</v>
      </c>
      <c r="L62" s="425">
        <v>12271.05</v>
      </c>
      <c r="M62" s="425">
        <v>1.57178</v>
      </c>
    </row>
    <row r="63" spans="1:13">
      <c r="A63" s="245">
        <v>53</v>
      </c>
      <c r="B63" s="428" t="s">
        <v>228</v>
      </c>
      <c r="C63" s="425">
        <v>3581.55</v>
      </c>
      <c r="D63" s="426">
        <v>3600.4</v>
      </c>
      <c r="E63" s="426">
        <v>3534.9500000000003</v>
      </c>
      <c r="F63" s="426">
        <v>3488.3500000000004</v>
      </c>
      <c r="G63" s="426">
        <v>3422.9000000000005</v>
      </c>
      <c r="H63" s="426">
        <v>3647</v>
      </c>
      <c r="I63" s="426">
        <v>3712.45</v>
      </c>
      <c r="J63" s="426">
        <v>3759.0499999999997</v>
      </c>
      <c r="K63" s="425">
        <v>3665.85</v>
      </c>
      <c r="L63" s="425">
        <v>3553.8</v>
      </c>
      <c r="M63" s="425">
        <v>0.44641999999999998</v>
      </c>
    </row>
    <row r="64" spans="1:13">
      <c r="A64" s="245">
        <v>54</v>
      </c>
      <c r="B64" s="428" t="s">
        <v>59</v>
      </c>
      <c r="C64" s="425">
        <v>2242.65</v>
      </c>
      <c r="D64" s="426">
        <v>2248.8666666666668</v>
      </c>
      <c r="E64" s="426">
        <v>2229.7833333333338</v>
      </c>
      <c r="F64" s="426">
        <v>2216.916666666667</v>
      </c>
      <c r="G64" s="426">
        <v>2197.8333333333339</v>
      </c>
      <c r="H64" s="426">
        <v>2261.7333333333336</v>
      </c>
      <c r="I64" s="426">
        <v>2280.8166666666666</v>
      </c>
      <c r="J64" s="426">
        <v>2293.6833333333334</v>
      </c>
      <c r="K64" s="425">
        <v>2267.9499999999998</v>
      </c>
      <c r="L64" s="425">
        <v>2236</v>
      </c>
      <c r="M64" s="425">
        <v>1.47567</v>
      </c>
    </row>
    <row r="65" spans="1:13">
      <c r="A65" s="245">
        <v>55</v>
      </c>
      <c r="B65" s="428" t="s">
        <v>308</v>
      </c>
      <c r="C65" s="425">
        <v>140.4</v>
      </c>
      <c r="D65" s="426">
        <v>141.1</v>
      </c>
      <c r="E65" s="426">
        <v>139.29999999999998</v>
      </c>
      <c r="F65" s="426">
        <v>138.19999999999999</v>
      </c>
      <c r="G65" s="426">
        <v>136.39999999999998</v>
      </c>
      <c r="H65" s="426">
        <v>142.19999999999999</v>
      </c>
      <c r="I65" s="426">
        <v>144</v>
      </c>
      <c r="J65" s="426">
        <v>145.1</v>
      </c>
      <c r="K65" s="425">
        <v>142.9</v>
      </c>
      <c r="L65" s="425">
        <v>140</v>
      </c>
      <c r="M65" s="425">
        <v>3.7739600000000002</v>
      </c>
    </row>
    <row r="66" spans="1:13">
      <c r="A66" s="245">
        <v>56</v>
      </c>
      <c r="B66" s="428" t="s">
        <v>309</v>
      </c>
      <c r="C66" s="425">
        <v>364.25</v>
      </c>
      <c r="D66" s="426">
        <v>364.41666666666669</v>
      </c>
      <c r="E66" s="426">
        <v>358.83333333333337</v>
      </c>
      <c r="F66" s="426">
        <v>353.41666666666669</v>
      </c>
      <c r="G66" s="426">
        <v>347.83333333333337</v>
      </c>
      <c r="H66" s="426">
        <v>369.83333333333337</v>
      </c>
      <c r="I66" s="426">
        <v>375.41666666666674</v>
      </c>
      <c r="J66" s="426">
        <v>380.83333333333337</v>
      </c>
      <c r="K66" s="425">
        <v>370</v>
      </c>
      <c r="L66" s="425">
        <v>359</v>
      </c>
      <c r="M66" s="425">
        <v>19.825859999999999</v>
      </c>
    </row>
    <row r="67" spans="1:13">
      <c r="A67" s="245">
        <v>57</v>
      </c>
      <c r="B67" s="428" t="s">
        <v>229</v>
      </c>
      <c r="C67" s="425">
        <v>335.8</v>
      </c>
      <c r="D67" s="426">
        <v>339.59999999999997</v>
      </c>
      <c r="E67" s="426">
        <v>330.19999999999993</v>
      </c>
      <c r="F67" s="426">
        <v>324.59999999999997</v>
      </c>
      <c r="G67" s="426">
        <v>315.19999999999993</v>
      </c>
      <c r="H67" s="426">
        <v>345.19999999999993</v>
      </c>
      <c r="I67" s="426">
        <v>354.59999999999991</v>
      </c>
      <c r="J67" s="426">
        <v>360.19999999999993</v>
      </c>
      <c r="K67" s="425">
        <v>349</v>
      </c>
      <c r="L67" s="425">
        <v>334</v>
      </c>
      <c r="M67" s="425">
        <v>65.530619999999999</v>
      </c>
    </row>
    <row r="68" spans="1:13">
      <c r="A68" s="245">
        <v>58</v>
      </c>
      <c r="B68" s="428" t="s">
        <v>60</v>
      </c>
      <c r="C68" s="425">
        <v>87.1</v>
      </c>
      <c r="D68" s="426">
        <v>87.466666666666654</v>
      </c>
      <c r="E68" s="426">
        <v>86.033333333333303</v>
      </c>
      <c r="F68" s="426">
        <v>84.966666666666654</v>
      </c>
      <c r="G68" s="426">
        <v>83.533333333333303</v>
      </c>
      <c r="H68" s="426">
        <v>88.533333333333303</v>
      </c>
      <c r="I68" s="426">
        <v>89.966666666666669</v>
      </c>
      <c r="J68" s="426">
        <v>91.033333333333303</v>
      </c>
      <c r="K68" s="425">
        <v>88.9</v>
      </c>
      <c r="L68" s="425">
        <v>86.4</v>
      </c>
      <c r="M68" s="425">
        <v>636.82438999999999</v>
      </c>
    </row>
    <row r="69" spans="1:13">
      <c r="A69" s="245">
        <v>59</v>
      </c>
      <c r="B69" s="428" t="s">
        <v>61</v>
      </c>
      <c r="C69" s="425">
        <v>78.650000000000006</v>
      </c>
      <c r="D69" s="426">
        <v>79.150000000000006</v>
      </c>
      <c r="E69" s="426">
        <v>77.600000000000009</v>
      </c>
      <c r="F69" s="426">
        <v>76.55</v>
      </c>
      <c r="G69" s="426">
        <v>75</v>
      </c>
      <c r="H69" s="426">
        <v>80.200000000000017</v>
      </c>
      <c r="I69" s="426">
        <v>81.750000000000028</v>
      </c>
      <c r="J69" s="426">
        <v>82.800000000000026</v>
      </c>
      <c r="K69" s="425">
        <v>80.7</v>
      </c>
      <c r="L69" s="425">
        <v>78.099999999999994</v>
      </c>
      <c r="M69" s="425">
        <v>39.423900000000003</v>
      </c>
    </row>
    <row r="70" spans="1:13">
      <c r="A70" s="245">
        <v>60</v>
      </c>
      <c r="B70" s="428" t="s">
        <v>310</v>
      </c>
      <c r="C70" s="425">
        <v>25.35</v>
      </c>
      <c r="D70" s="426">
        <v>25.45</v>
      </c>
      <c r="E70" s="426">
        <v>25.15</v>
      </c>
      <c r="F70" s="426">
        <v>24.95</v>
      </c>
      <c r="G70" s="426">
        <v>24.65</v>
      </c>
      <c r="H70" s="426">
        <v>25.65</v>
      </c>
      <c r="I70" s="426">
        <v>25.950000000000003</v>
      </c>
      <c r="J70" s="426">
        <v>26.15</v>
      </c>
      <c r="K70" s="425">
        <v>25.75</v>
      </c>
      <c r="L70" s="425">
        <v>25.25</v>
      </c>
      <c r="M70" s="425">
        <v>29.119209999999999</v>
      </c>
    </row>
    <row r="71" spans="1:13">
      <c r="A71" s="245">
        <v>61</v>
      </c>
      <c r="B71" s="428" t="s">
        <v>62</v>
      </c>
      <c r="C71" s="425">
        <v>1601</v>
      </c>
      <c r="D71" s="426">
        <v>1608.7333333333333</v>
      </c>
      <c r="E71" s="426">
        <v>1590.5166666666667</v>
      </c>
      <c r="F71" s="426">
        <v>1580.0333333333333</v>
      </c>
      <c r="G71" s="426">
        <v>1561.8166666666666</v>
      </c>
      <c r="H71" s="426">
        <v>1619.2166666666667</v>
      </c>
      <c r="I71" s="426">
        <v>1637.4333333333334</v>
      </c>
      <c r="J71" s="426">
        <v>1647.9166666666667</v>
      </c>
      <c r="K71" s="425">
        <v>1626.95</v>
      </c>
      <c r="L71" s="425">
        <v>1598.25</v>
      </c>
      <c r="M71" s="425">
        <v>3.7557200000000002</v>
      </c>
    </row>
    <row r="72" spans="1:13">
      <c r="A72" s="245">
        <v>62</v>
      </c>
      <c r="B72" s="428" t="s">
        <v>311</v>
      </c>
      <c r="C72" s="425">
        <v>5696.5</v>
      </c>
      <c r="D72" s="426">
        <v>5662.833333333333</v>
      </c>
      <c r="E72" s="426">
        <v>5604.7666666666664</v>
      </c>
      <c r="F72" s="426">
        <v>5513.0333333333338</v>
      </c>
      <c r="G72" s="426">
        <v>5454.9666666666672</v>
      </c>
      <c r="H72" s="426">
        <v>5754.5666666666657</v>
      </c>
      <c r="I72" s="426">
        <v>5812.6333333333332</v>
      </c>
      <c r="J72" s="426">
        <v>5904.366666666665</v>
      </c>
      <c r="K72" s="425">
        <v>5720.9</v>
      </c>
      <c r="L72" s="425">
        <v>5571.1</v>
      </c>
      <c r="M72" s="425">
        <v>0.11337999999999999</v>
      </c>
    </row>
    <row r="73" spans="1:13">
      <c r="A73" s="245">
        <v>63</v>
      </c>
      <c r="B73" s="428" t="s">
        <v>65</v>
      </c>
      <c r="C73" s="425">
        <v>804.35</v>
      </c>
      <c r="D73" s="426">
        <v>807.19999999999993</v>
      </c>
      <c r="E73" s="426">
        <v>800.39999999999986</v>
      </c>
      <c r="F73" s="426">
        <v>796.44999999999993</v>
      </c>
      <c r="G73" s="426">
        <v>789.64999999999986</v>
      </c>
      <c r="H73" s="426">
        <v>811.14999999999986</v>
      </c>
      <c r="I73" s="426">
        <v>817.94999999999982</v>
      </c>
      <c r="J73" s="426">
        <v>821.89999999999986</v>
      </c>
      <c r="K73" s="425">
        <v>814</v>
      </c>
      <c r="L73" s="425">
        <v>803.25</v>
      </c>
      <c r="M73" s="425">
        <v>4.0499099999999997</v>
      </c>
    </row>
    <row r="74" spans="1:13">
      <c r="A74" s="245">
        <v>64</v>
      </c>
      <c r="B74" s="428" t="s">
        <v>312</v>
      </c>
      <c r="C74" s="425">
        <v>359.65</v>
      </c>
      <c r="D74" s="426">
        <v>360.38333333333338</v>
      </c>
      <c r="E74" s="426">
        <v>357.26666666666677</v>
      </c>
      <c r="F74" s="426">
        <v>354.88333333333338</v>
      </c>
      <c r="G74" s="426">
        <v>351.76666666666677</v>
      </c>
      <c r="H74" s="426">
        <v>362.76666666666677</v>
      </c>
      <c r="I74" s="426">
        <v>365.88333333333344</v>
      </c>
      <c r="J74" s="426">
        <v>368.26666666666677</v>
      </c>
      <c r="K74" s="425">
        <v>363.5</v>
      </c>
      <c r="L74" s="425">
        <v>358</v>
      </c>
      <c r="M74" s="425">
        <v>1.8594599999999999</v>
      </c>
    </row>
    <row r="75" spans="1:13">
      <c r="A75" s="245">
        <v>65</v>
      </c>
      <c r="B75" s="428" t="s">
        <v>64</v>
      </c>
      <c r="C75" s="425">
        <v>174.65</v>
      </c>
      <c r="D75" s="426">
        <v>174.35</v>
      </c>
      <c r="E75" s="426">
        <v>172.85</v>
      </c>
      <c r="F75" s="426">
        <v>171.05</v>
      </c>
      <c r="G75" s="426">
        <v>169.55</v>
      </c>
      <c r="H75" s="426">
        <v>176.14999999999998</v>
      </c>
      <c r="I75" s="426">
        <v>177.64999999999998</v>
      </c>
      <c r="J75" s="426">
        <v>179.44999999999996</v>
      </c>
      <c r="K75" s="425">
        <v>175.85</v>
      </c>
      <c r="L75" s="425">
        <v>172.55</v>
      </c>
      <c r="M75" s="425">
        <v>165.35082</v>
      </c>
    </row>
    <row r="76" spans="1:13" s="13" customFormat="1">
      <c r="A76" s="245">
        <v>66</v>
      </c>
      <c r="B76" s="428" t="s">
        <v>66</v>
      </c>
      <c r="C76" s="425">
        <v>747.55</v>
      </c>
      <c r="D76" s="426">
        <v>750.73333333333323</v>
      </c>
      <c r="E76" s="426">
        <v>737.51666666666642</v>
      </c>
      <c r="F76" s="426">
        <v>727.48333333333323</v>
      </c>
      <c r="G76" s="426">
        <v>714.26666666666642</v>
      </c>
      <c r="H76" s="426">
        <v>760.76666666666642</v>
      </c>
      <c r="I76" s="426">
        <v>773.98333333333335</v>
      </c>
      <c r="J76" s="426">
        <v>784.01666666666642</v>
      </c>
      <c r="K76" s="425">
        <v>763.95</v>
      </c>
      <c r="L76" s="425">
        <v>740.7</v>
      </c>
      <c r="M76" s="425">
        <v>44.42304</v>
      </c>
    </row>
    <row r="77" spans="1:13" s="13" customFormat="1">
      <c r="A77" s="245">
        <v>67</v>
      </c>
      <c r="B77" s="428" t="s">
        <v>69</v>
      </c>
      <c r="C77" s="425">
        <v>64.900000000000006</v>
      </c>
      <c r="D77" s="426">
        <v>65.316666666666663</v>
      </c>
      <c r="E77" s="426">
        <v>63.883333333333326</v>
      </c>
      <c r="F77" s="426">
        <v>62.86666666666666</v>
      </c>
      <c r="G77" s="426">
        <v>61.433333333333323</v>
      </c>
      <c r="H77" s="426">
        <v>66.333333333333329</v>
      </c>
      <c r="I77" s="426">
        <v>67.766666666666666</v>
      </c>
      <c r="J77" s="426">
        <v>68.783333333333331</v>
      </c>
      <c r="K77" s="425">
        <v>66.75</v>
      </c>
      <c r="L77" s="425">
        <v>64.3</v>
      </c>
      <c r="M77" s="425">
        <v>606.95920000000001</v>
      </c>
    </row>
    <row r="78" spans="1:13" s="13" customFormat="1">
      <c r="A78" s="245">
        <v>68</v>
      </c>
      <c r="B78" s="428" t="s">
        <v>73</v>
      </c>
      <c r="C78" s="425">
        <v>466.25</v>
      </c>
      <c r="D78" s="426">
        <v>466.91666666666669</v>
      </c>
      <c r="E78" s="426">
        <v>464.33333333333337</v>
      </c>
      <c r="F78" s="426">
        <v>462.41666666666669</v>
      </c>
      <c r="G78" s="426">
        <v>459.83333333333337</v>
      </c>
      <c r="H78" s="426">
        <v>468.83333333333337</v>
      </c>
      <c r="I78" s="426">
        <v>471.41666666666674</v>
      </c>
      <c r="J78" s="426">
        <v>473.33333333333337</v>
      </c>
      <c r="K78" s="425">
        <v>469.5</v>
      </c>
      <c r="L78" s="425">
        <v>465</v>
      </c>
      <c r="M78" s="425">
        <v>29.607970000000002</v>
      </c>
    </row>
    <row r="79" spans="1:13" s="13" customFormat="1">
      <c r="A79" s="245">
        <v>69</v>
      </c>
      <c r="B79" s="428" t="s">
        <v>739</v>
      </c>
      <c r="C79" s="425">
        <v>12609.75</v>
      </c>
      <c r="D79" s="426">
        <v>12633.583333333334</v>
      </c>
      <c r="E79" s="426">
        <v>12517.166666666668</v>
      </c>
      <c r="F79" s="426">
        <v>12424.583333333334</v>
      </c>
      <c r="G79" s="426">
        <v>12308.166666666668</v>
      </c>
      <c r="H79" s="426">
        <v>12726.166666666668</v>
      </c>
      <c r="I79" s="426">
        <v>12842.583333333336</v>
      </c>
      <c r="J79" s="426">
        <v>12935.166666666668</v>
      </c>
      <c r="K79" s="425">
        <v>12750</v>
      </c>
      <c r="L79" s="425">
        <v>12541</v>
      </c>
      <c r="M79" s="425">
        <v>1.967E-2</v>
      </c>
    </row>
    <row r="80" spans="1:13" s="13" customFormat="1">
      <c r="A80" s="245">
        <v>70</v>
      </c>
      <c r="B80" s="428" t="s">
        <v>68</v>
      </c>
      <c r="C80" s="425">
        <v>524.95000000000005</v>
      </c>
      <c r="D80" s="426">
        <v>527.06666666666672</v>
      </c>
      <c r="E80" s="426">
        <v>521.88333333333344</v>
      </c>
      <c r="F80" s="426">
        <v>518.81666666666672</v>
      </c>
      <c r="G80" s="426">
        <v>513.63333333333344</v>
      </c>
      <c r="H80" s="426">
        <v>530.13333333333344</v>
      </c>
      <c r="I80" s="426">
        <v>535.31666666666661</v>
      </c>
      <c r="J80" s="426">
        <v>538.38333333333344</v>
      </c>
      <c r="K80" s="425">
        <v>532.25</v>
      </c>
      <c r="L80" s="425">
        <v>524</v>
      </c>
      <c r="M80" s="425">
        <v>85.533860000000004</v>
      </c>
    </row>
    <row r="81" spans="1:13" s="13" customFormat="1">
      <c r="A81" s="245">
        <v>71</v>
      </c>
      <c r="B81" s="428" t="s">
        <v>70</v>
      </c>
      <c r="C81" s="425">
        <v>407.55</v>
      </c>
      <c r="D81" s="426">
        <v>406.84999999999997</v>
      </c>
      <c r="E81" s="426">
        <v>402.69999999999993</v>
      </c>
      <c r="F81" s="426">
        <v>397.84999999999997</v>
      </c>
      <c r="G81" s="426">
        <v>393.69999999999993</v>
      </c>
      <c r="H81" s="426">
        <v>411.69999999999993</v>
      </c>
      <c r="I81" s="426">
        <v>415.84999999999991</v>
      </c>
      <c r="J81" s="426">
        <v>420.69999999999993</v>
      </c>
      <c r="K81" s="425">
        <v>411</v>
      </c>
      <c r="L81" s="425">
        <v>402</v>
      </c>
      <c r="M81" s="425">
        <v>22.398129999999998</v>
      </c>
    </row>
    <row r="82" spans="1:13" s="13" customFormat="1">
      <c r="A82" s="245">
        <v>72</v>
      </c>
      <c r="B82" s="428" t="s">
        <v>313</v>
      </c>
      <c r="C82" s="425">
        <v>1229</v>
      </c>
      <c r="D82" s="426">
        <v>1230</v>
      </c>
      <c r="E82" s="426">
        <v>1214</v>
      </c>
      <c r="F82" s="426">
        <v>1199</v>
      </c>
      <c r="G82" s="426">
        <v>1183</v>
      </c>
      <c r="H82" s="426">
        <v>1245</v>
      </c>
      <c r="I82" s="426">
        <v>1261</v>
      </c>
      <c r="J82" s="426">
        <v>1276</v>
      </c>
      <c r="K82" s="425">
        <v>1246</v>
      </c>
      <c r="L82" s="425">
        <v>1215</v>
      </c>
      <c r="M82" s="425">
        <v>0.55764999999999998</v>
      </c>
    </row>
    <row r="83" spans="1:13" s="13" customFormat="1">
      <c r="A83" s="245">
        <v>73</v>
      </c>
      <c r="B83" s="428" t="s">
        <v>314</v>
      </c>
      <c r="C83" s="425">
        <v>392.9</v>
      </c>
      <c r="D83" s="426">
        <v>391.59999999999997</v>
      </c>
      <c r="E83" s="426">
        <v>384.29999999999995</v>
      </c>
      <c r="F83" s="426">
        <v>375.7</v>
      </c>
      <c r="G83" s="426">
        <v>368.4</v>
      </c>
      <c r="H83" s="426">
        <v>400.19999999999993</v>
      </c>
      <c r="I83" s="426">
        <v>407.5</v>
      </c>
      <c r="J83" s="426">
        <v>416.09999999999991</v>
      </c>
      <c r="K83" s="425">
        <v>398.9</v>
      </c>
      <c r="L83" s="425">
        <v>383</v>
      </c>
      <c r="M83" s="425">
        <v>20.352419999999999</v>
      </c>
    </row>
    <row r="84" spans="1:13" s="13" customFormat="1">
      <c r="A84" s="245">
        <v>74</v>
      </c>
      <c r="B84" s="428" t="s">
        <v>315</v>
      </c>
      <c r="C84" s="425">
        <v>108.1</v>
      </c>
      <c r="D84" s="426">
        <v>108.61666666666667</v>
      </c>
      <c r="E84" s="426">
        <v>107.33333333333334</v>
      </c>
      <c r="F84" s="426">
        <v>106.56666666666666</v>
      </c>
      <c r="G84" s="426">
        <v>105.28333333333333</v>
      </c>
      <c r="H84" s="426">
        <v>109.38333333333335</v>
      </c>
      <c r="I84" s="426">
        <v>110.66666666666669</v>
      </c>
      <c r="J84" s="426">
        <v>111.43333333333337</v>
      </c>
      <c r="K84" s="425">
        <v>109.9</v>
      </c>
      <c r="L84" s="425">
        <v>107.85</v>
      </c>
      <c r="M84" s="425">
        <v>1.7999799999999999</v>
      </c>
    </row>
    <row r="85" spans="1:13" s="13" customFormat="1">
      <c r="A85" s="245">
        <v>75</v>
      </c>
      <c r="B85" s="428" t="s">
        <v>316</v>
      </c>
      <c r="C85" s="425">
        <v>5799.55</v>
      </c>
      <c r="D85" s="426">
        <v>5798.7833333333328</v>
      </c>
      <c r="E85" s="426">
        <v>5747.5666666666657</v>
      </c>
      <c r="F85" s="426">
        <v>5695.583333333333</v>
      </c>
      <c r="G85" s="426">
        <v>5644.3666666666659</v>
      </c>
      <c r="H85" s="426">
        <v>5850.7666666666655</v>
      </c>
      <c r="I85" s="426">
        <v>5901.9833333333327</v>
      </c>
      <c r="J85" s="426">
        <v>5953.9666666666653</v>
      </c>
      <c r="K85" s="425">
        <v>5850</v>
      </c>
      <c r="L85" s="425">
        <v>5746.8</v>
      </c>
      <c r="M85" s="425">
        <v>0.37726999999999999</v>
      </c>
    </row>
    <row r="86" spans="1:13" s="13" customFormat="1">
      <c r="A86" s="245">
        <v>76</v>
      </c>
      <c r="B86" s="428" t="s">
        <v>317</v>
      </c>
      <c r="C86" s="425">
        <v>815.3</v>
      </c>
      <c r="D86" s="426">
        <v>814.4666666666667</v>
      </c>
      <c r="E86" s="426">
        <v>809.73333333333335</v>
      </c>
      <c r="F86" s="426">
        <v>804.16666666666663</v>
      </c>
      <c r="G86" s="426">
        <v>799.43333333333328</v>
      </c>
      <c r="H86" s="426">
        <v>820.03333333333342</v>
      </c>
      <c r="I86" s="426">
        <v>824.76666666666677</v>
      </c>
      <c r="J86" s="426">
        <v>830.33333333333348</v>
      </c>
      <c r="K86" s="425">
        <v>819.2</v>
      </c>
      <c r="L86" s="425">
        <v>808.9</v>
      </c>
      <c r="M86" s="425">
        <v>0.86660000000000004</v>
      </c>
    </row>
    <row r="87" spans="1:13" s="13" customFormat="1">
      <c r="A87" s="245">
        <v>77</v>
      </c>
      <c r="B87" s="428" t="s">
        <v>230</v>
      </c>
      <c r="C87" s="425">
        <v>1337.4</v>
      </c>
      <c r="D87" s="426">
        <v>1346.2</v>
      </c>
      <c r="E87" s="426">
        <v>1325.2</v>
      </c>
      <c r="F87" s="426">
        <v>1313</v>
      </c>
      <c r="G87" s="426">
        <v>1292</v>
      </c>
      <c r="H87" s="426">
        <v>1358.4</v>
      </c>
      <c r="I87" s="426">
        <v>1379.4</v>
      </c>
      <c r="J87" s="426">
        <v>1391.6000000000001</v>
      </c>
      <c r="K87" s="425">
        <v>1367.2</v>
      </c>
      <c r="L87" s="425">
        <v>1334</v>
      </c>
      <c r="M87" s="425">
        <v>1.1538600000000001</v>
      </c>
    </row>
    <row r="88" spans="1:13" s="13" customFormat="1">
      <c r="A88" s="245">
        <v>78</v>
      </c>
      <c r="B88" s="428" t="s">
        <v>318</v>
      </c>
      <c r="C88" s="425">
        <v>87.55</v>
      </c>
      <c r="D88" s="426">
        <v>88.116666666666674</v>
      </c>
      <c r="E88" s="426">
        <v>86.333333333333343</v>
      </c>
      <c r="F88" s="426">
        <v>85.116666666666674</v>
      </c>
      <c r="G88" s="426">
        <v>83.333333333333343</v>
      </c>
      <c r="H88" s="426">
        <v>89.333333333333343</v>
      </c>
      <c r="I88" s="426">
        <v>91.116666666666674</v>
      </c>
      <c r="J88" s="426">
        <v>92.333333333333343</v>
      </c>
      <c r="K88" s="425">
        <v>89.9</v>
      </c>
      <c r="L88" s="425">
        <v>86.9</v>
      </c>
      <c r="M88" s="425">
        <v>40.114919999999998</v>
      </c>
    </row>
    <row r="89" spans="1:13" s="13" customFormat="1">
      <c r="A89" s="245">
        <v>79</v>
      </c>
      <c r="B89" s="428" t="s">
        <v>71</v>
      </c>
      <c r="C89" s="425">
        <v>15025.6</v>
      </c>
      <c r="D89" s="426">
        <v>15081.866666666667</v>
      </c>
      <c r="E89" s="426">
        <v>14913.733333333334</v>
      </c>
      <c r="F89" s="426">
        <v>14801.866666666667</v>
      </c>
      <c r="G89" s="426">
        <v>14633.733333333334</v>
      </c>
      <c r="H89" s="426">
        <v>15193.733333333334</v>
      </c>
      <c r="I89" s="426">
        <v>15361.866666666669</v>
      </c>
      <c r="J89" s="426">
        <v>15473.733333333334</v>
      </c>
      <c r="K89" s="425">
        <v>15250</v>
      </c>
      <c r="L89" s="425">
        <v>14970</v>
      </c>
      <c r="M89" s="425">
        <v>0.30973000000000001</v>
      </c>
    </row>
    <row r="90" spans="1:13" s="13" customFormat="1">
      <c r="A90" s="245">
        <v>80</v>
      </c>
      <c r="B90" s="428" t="s">
        <v>319</v>
      </c>
      <c r="C90" s="425">
        <v>278.45</v>
      </c>
      <c r="D90" s="426">
        <v>279.68333333333334</v>
      </c>
      <c r="E90" s="426">
        <v>275.76666666666665</v>
      </c>
      <c r="F90" s="426">
        <v>273.08333333333331</v>
      </c>
      <c r="G90" s="426">
        <v>269.16666666666663</v>
      </c>
      <c r="H90" s="426">
        <v>282.36666666666667</v>
      </c>
      <c r="I90" s="426">
        <v>286.2833333333333</v>
      </c>
      <c r="J90" s="426">
        <v>288.9666666666667</v>
      </c>
      <c r="K90" s="425">
        <v>283.60000000000002</v>
      </c>
      <c r="L90" s="425">
        <v>277</v>
      </c>
      <c r="M90" s="425">
        <v>2.4065300000000001</v>
      </c>
    </row>
    <row r="91" spans="1:13" s="13" customFormat="1">
      <c r="A91" s="245">
        <v>81</v>
      </c>
      <c r="B91" s="428" t="s">
        <v>74</v>
      </c>
      <c r="C91" s="425">
        <v>3657.15</v>
      </c>
      <c r="D91" s="426">
        <v>3644.7666666666664</v>
      </c>
      <c r="E91" s="426">
        <v>3622.4333333333329</v>
      </c>
      <c r="F91" s="426">
        <v>3587.7166666666667</v>
      </c>
      <c r="G91" s="426">
        <v>3565.3833333333332</v>
      </c>
      <c r="H91" s="426">
        <v>3679.4833333333327</v>
      </c>
      <c r="I91" s="426">
        <v>3701.8166666666666</v>
      </c>
      <c r="J91" s="426">
        <v>3736.5333333333324</v>
      </c>
      <c r="K91" s="425">
        <v>3667.1</v>
      </c>
      <c r="L91" s="425">
        <v>3610.05</v>
      </c>
      <c r="M91" s="425">
        <v>3.5726300000000002</v>
      </c>
    </row>
    <row r="92" spans="1:13" s="13" customFormat="1">
      <c r="A92" s="245">
        <v>82</v>
      </c>
      <c r="B92" s="428" t="s">
        <v>320</v>
      </c>
      <c r="C92" s="425">
        <v>719.2</v>
      </c>
      <c r="D92" s="426">
        <v>721.9</v>
      </c>
      <c r="E92" s="426">
        <v>713.8</v>
      </c>
      <c r="F92" s="426">
        <v>708.4</v>
      </c>
      <c r="G92" s="426">
        <v>700.3</v>
      </c>
      <c r="H92" s="426">
        <v>727.3</v>
      </c>
      <c r="I92" s="426">
        <v>735.40000000000009</v>
      </c>
      <c r="J92" s="426">
        <v>740.8</v>
      </c>
      <c r="K92" s="425">
        <v>730</v>
      </c>
      <c r="L92" s="425">
        <v>716.5</v>
      </c>
      <c r="M92" s="425">
        <v>1.2915300000000001</v>
      </c>
    </row>
    <row r="93" spans="1:13" s="13" customFormat="1">
      <c r="A93" s="245">
        <v>83</v>
      </c>
      <c r="B93" s="428" t="s">
        <v>321</v>
      </c>
      <c r="C93" s="425">
        <v>362.25</v>
      </c>
      <c r="D93" s="426">
        <v>362.75</v>
      </c>
      <c r="E93" s="426">
        <v>357.5</v>
      </c>
      <c r="F93" s="426">
        <v>352.75</v>
      </c>
      <c r="G93" s="426">
        <v>347.5</v>
      </c>
      <c r="H93" s="426">
        <v>367.5</v>
      </c>
      <c r="I93" s="426">
        <v>372.75</v>
      </c>
      <c r="J93" s="426">
        <v>377.5</v>
      </c>
      <c r="K93" s="425">
        <v>368</v>
      </c>
      <c r="L93" s="425">
        <v>358</v>
      </c>
      <c r="M93" s="425">
        <v>6.7893600000000003</v>
      </c>
    </row>
    <row r="94" spans="1:13" s="13" customFormat="1">
      <c r="A94" s="245">
        <v>84</v>
      </c>
      <c r="B94" s="428" t="s">
        <v>80</v>
      </c>
      <c r="C94" s="425">
        <v>777.35</v>
      </c>
      <c r="D94" s="426">
        <v>777.0333333333333</v>
      </c>
      <c r="E94" s="426">
        <v>768.06666666666661</v>
      </c>
      <c r="F94" s="426">
        <v>758.7833333333333</v>
      </c>
      <c r="G94" s="426">
        <v>749.81666666666661</v>
      </c>
      <c r="H94" s="426">
        <v>786.31666666666661</v>
      </c>
      <c r="I94" s="426">
        <v>795.2833333333333</v>
      </c>
      <c r="J94" s="426">
        <v>804.56666666666661</v>
      </c>
      <c r="K94" s="425">
        <v>786</v>
      </c>
      <c r="L94" s="425">
        <v>767.75</v>
      </c>
      <c r="M94" s="425">
        <v>4.8915100000000002</v>
      </c>
    </row>
    <row r="95" spans="1:13" s="13" customFormat="1">
      <c r="A95" s="245">
        <v>85</v>
      </c>
      <c r="B95" s="428" t="s">
        <v>322</v>
      </c>
      <c r="C95" s="425">
        <v>2571.9</v>
      </c>
      <c r="D95" s="426">
        <v>2578.4833333333336</v>
      </c>
      <c r="E95" s="426">
        <v>2507.0166666666673</v>
      </c>
      <c r="F95" s="426">
        <v>2442.1333333333337</v>
      </c>
      <c r="G95" s="426">
        <v>2370.6666666666674</v>
      </c>
      <c r="H95" s="426">
        <v>2643.3666666666672</v>
      </c>
      <c r="I95" s="426">
        <v>2714.8333333333335</v>
      </c>
      <c r="J95" s="426">
        <v>2779.7166666666672</v>
      </c>
      <c r="K95" s="425">
        <v>2649.95</v>
      </c>
      <c r="L95" s="425">
        <v>2513.6</v>
      </c>
      <c r="M95" s="425">
        <v>0.37342999999999998</v>
      </c>
    </row>
    <row r="96" spans="1:13" s="13" customFormat="1">
      <c r="A96" s="245">
        <v>86</v>
      </c>
      <c r="B96" s="428" t="s">
        <v>783</v>
      </c>
      <c r="C96" s="425">
        <v>347.6</v>
      </c>
      <c r="D96" s="426">
        <v>351.13333333333338</v>
      </c>
      <c r="E96" s="426">
        <v>341.46666666666675</v>
      </c>
      <c r="F96" s="426">
        <v>335.33333333333337</v>
      </c>
      <c r="G96" s="426">
        <v>325.66666666666674</v>
      </c>
      <c r="H96" s="426">
        <v>357.26666666666677</v>
      </c>
      <c r="I96" s="426">
        <v>366.93333333333339</v>
      </c>
      <c r="J96" s="426">
        <v>373.06666666666678</v>
      </c>
      <c r="K96" s="425">
        <v>360.8</v>
      </c>
      <c r="L96" s="425">
        <v>345</v>
      </c>
      <c r="M96" s="425">
        <v>11.433070000000001</v>
      </c>
    </row>
    <row r="97" spans="1:13" s="13" customFormat="1">
      <c r="A97" s="245">
        <v>87</v>
      </c>
      <c r="B97" s="428" t="s">
        <v>75</v>
      </c>
      <c r="C97" s="425">
        <v>640.65</v>
      </c>
      <c r="D97" s="426">
        <v>640.94999999999993</v>
      </c>
      <c r="E97" s="426">
        <v>632.99999999999989</v>
      </c>
      <c r="F97" s="426">
        <v>625.34999999999991</v>
      </c>
      <c r="G97" s="426">
        <v>617.39999999999986</v>
      </c>
      <c r="H97" s="426">
        <v>648.59999999999991</v>
      </c>
      <c r="I97" s="426">
        <v>656.55</v>
      </c>
      <c r="J97" s="426">
        <v>664.19999999999993</v>
      </c>
      <c r="K97" s="425">
        <v>648.9</v>
      </c>
      <c r="L97" s="425">
        <v>633.29999999999995</v>
      </c>
      <c r="M97" s="425">
        <v>58.967269999999999</v>
      </c>
    </row>
    <row r="98" spans="1:13" s="13" customFormat="1">
      <c r="A98" s="245">
        <v>88</v>
      </c>
      <c r="B98" s="428" t="s">
        <v>323</v>
      </c>
      <c r="C98" s="425">
        <v>520.04999999999995</v>
      </c>
      <c r="D98" s="426">
        <v>520.44999999999993</v>
      </c>
      <c r="E98" s="426">
        <v>514.09999999999991</v>
      </c>
      <c r="F98" s="426">
        <v>508.15</v>
      </c>
      <c r="G98" s="426">
        <v>501.79999999999995</v>
      </c>
      <c r="H98" s="426">
        <v>526.39999999999986</v>
      </c>
      <c r="I98" s="426">
        <v>532.75</v>
      </c>
      <c r="J98" s="426">
        <v>538.69999999999982</v>
      </c>
      <c r="K98" s="425">
        <v>526.79999999999995</v>
      </c>
      <c r="L98" s="425">
        <v>514.5</v>
      </c>
      <c r="M98" s="425">
        <v>4.3408600000000002</v>
      </c>
    </row>
    <row r="99" spans="1:13" s="13" customFormat="1">
      <c r="A99" s="245">
        <v>89</v>
      </c>
      <c r="B99" s="428" t="s">
        <v>76</v>
      </c>
      <c r="C99" s="425">
        <v>153.75</v>
      </c>
      <c r="D99" s="426">
        <v>154.93333333333334</v>
      </c>
      <c r="E99" s="426">
        <v>152.11666666666667</v>
      </c>
      <c r="F99" s="426">
        <v>150.48333333333335</v>
      </c>
      <c r="G99" s="426">
        <v>147.66666666666669</v>
      </c>
      <c r="H99" s="426">
        <v>156.56666666666666</v>
      </c>
      <c r="I99" s="426">
        <v>159.38333333333333</v>
      </c>
      <c r="J99" s="426">
        <v>161.01666666666665</v>
      </c>
      <c r="K99" s="425">
        <v>157.75</v>
      </c>
      <c r="L99" s="425">
        <v>153.30000000000001</v>
      </c>
      <c r="M99" s="425">
        <v>99.267269999999996</v>
      </c>
    </row>
    <row r="100" spans="1:13" s="13" customFormat="1">
      <c r="A100" s="245">
        <v>90</v>
      </c>
      <c r="B100" s="428" t="s">
        <v>324</v>
      </c>
      <c r="C100" s="425">
        <v>658.5</v>
      </c>
      <c r="D100" s="426">
        <v>660.55000000000007</v>
      </c>
      <c r="E100" s="426">
        <v>653.35000000000014</v>
      </c>
      <c r="F100" s="426">
        <v>648.20000000000005</v>
      </c>
      <c r="G100" s="426">
        <v>641.00000000000011</v>
      </c>
      <c r="H100" s="426">
        <v>665.70000000000016</v>
      </c>
      <c r="I100" s="426">
        <v>672.9000000000002</v>
      </c>
      <c r="J100" s="426">
        <v>678.05000000000018</v>
      </c>
      <c r="K100" s="425">
        <v>667.75</v>
      </c>
      <c r="L100" s="425">
        <v>655.4</v>
      </c>
      <c r="M100" s="425">
        <v>0.76842999999999995</v>
      </c>
    </row>
    <row r="101" spans="1:13">
      <c r="A101" s="245">
        <v>91</v>
      </c>
      <c r="B101" s="428" t="s">
        <v>325</v>
      </c>
      <c r="C101" s="425">
        <v>530.54999999999995</v>
      </c>
      <c r="D101" s="426">
        <v>531.58333333333337</v>
      </c>
      <c r="E101" s="426">
        <v>526.9666666666667</v>
      </c>
      <c r="F101" s="426">
        <v>523.38333333333333</v>
      </c>
      <c r="G101" s="426">
        <v>518.76666666666665</v>
      </c>
      <c r="H101" s="426">
        <v>535.16666666666674</v>
      </c>
      <c r="I101" s="426">
        <v>539.7833333333333</v>
      </c>
      <c r="J101" s="426">
        <v>543.36666666666679</v>
      </c>
      <c r="K101" s="425">
        <v>536.20000000000005</v>
      </c>
      <c r="L101" s="425">
        <v>528</v>
      </c>
      <c r="M101" s="425">
        <v>0.34821000000000002</v>
      </c>
    </row>
    <row r="102" spans="1:13">
      <c r="A102" s="245">
        <v>92</v>
      </c>
      <c r="B102" s="428" t="s">
        <v>326</v>
      </c>
      <c r="C102" s="425">
        <v>596.20000000000005</v>
      </c>
      <c r="D102" s="426">
        <v>598.16666666666663</v>
      </c>
      <c r="E102" s="426">
        <v>586.33333333333326</v>
      </c>
      <c r="F102" s="426">
        <v>576.46666666666658</v>
      </c>
      <c r="G102" s="426">
        <v>564.63333333333321</v>
      </c>
      <c r="H102" s="426">
        <v>608.0333333333333</v>
      </c>
      <c r="I102" s="426">
        <v>619.86666666666656</v>
      </c>
      <c r="J102" s="426">
        <v>629.73333333333335</v>
      </c>
      <c r="K102" s="425">
        <v>610</v>
      </c>
      <c r="L102" s="425">
        <v>588.29999999999995</v>
      </c>
      <c r="M102" s="425">
        <v>1.84274</v>
      </c>
    </row>
    <row r="103" spans="1:13">
      <c r="A103" s="245">
        <v>93</v>
      </c>
      <c r="B103" s="428" t="s">
        <v>77</v>
      </c>
      <c r="C103" s="425">
        <v>143.85</v>
      </c>
      <c r="D103" s="426">
        <v>144.1</v>
      </c>
      <c r="E103" s="426">
        <v>143</v>
      </c>
      <c r="F103" s="426">
        <v>142.15</v>
      </c>
      <c r="G103" s="426">
        <v>141.05000000000001</v>
      </c>
      <c r="H103" s="426">
        <v>144.94999999999999</v>
      </c>
      <c r="I103" s="426">
        <v>146.04999999999995</v>
      </c>
      <c r="J103" s="426">
        <v>146.89999999999998</v>
      </c>
      <c r="K103" s="425">
        <v>145.19999999999999</v>
      </c>
      <c r="L103" s="425">
        <v>143.25</v>
      </c>
      <c r="M103" s="425">
        <v>4.9551400000000001</v>
      </c>
    </row>
    <row r="104" spans="1:13">
      <c r="A104" s="245">
        <v>94</v>
      </c>
      <c r="B104" s="428" t="s">
        <v>327</v>
      </c>
      <c r="C104" s="425">
        <v>1350.65</v>
      </c>
      <c r="D104" s="426">
        <v>1349.55</v>
      </c>
      <c r="E104" s="426">
        <v>1339.1</v>
      </c>
      <c r="F104" s="426">
        <v>1327.55</v>
      </c>
      <c r="G104" s="426">
        <v>1317.1</v>
      </c>
      <c r="H104" s="426">
        <v>1361.1</v>
      </c>
      <c r="I104" s="426">
        <v>1371.5500000000002</v>
      </c>
      <c r="J104" s="426">
        <v>1383.1</v>
      </c>
      <c r="K104" s="425">
        <v>1360</v>
      </c>
      <c r="L104" s="425">
        <v>1338</v>
      </c>
      <c r="M104" s="425">
        <v>0.79025999999999996</v>
      </c>
    </row>
    <row r="105" spans="1:13">
      <c r="A105" s="245">
        <v>95</v>
      </c>
      <c r="B105" s="428" t="s">
        <v>328</v>
      </c>
      <c r="C105" s="425">
        <v>26</v>
      </c>
      <c r="D105" s="426">
        <v>26.016666666666666</v>
      </c>
      <c r="E105" s="426">
        <v>25.533333333333331</v>
      </c>
      <c r="F105" s="426">
        <v>25.066666666666666</v>
      </c>
      <c r="G105" s="426">
        <v>24.583333333333332</v>
      </c>
      <c r="H105" s="426">
        <v>26.483333333333331</v>
      </c>
      <c r="I105" s="426">
        <v>26.966666666666665</v>
      </c>
      <c r="J105" s="426">
        <v>27.43333333333333</v>
      </c>
      <c r="K105" s="425">
        <v>26.5</v>
      </c>
      <c r="L105" s="425">
        <v>25.55</v>
      </c>
      <c r="M105" s="425">
        <v>200.46319</v>
      </c>
    </row>
    <row r="106" spans="1:13">
      <c r="A106" s="245">
        <v>96</v>
      </c>
      <c r="B106" s="428" t="s">
        <v>329</v>
      </c>
      <c r="C106" s="425">
        <v>985.05</v>
      </c>
      <c r="D106" s="426">
        <v>988.25</v>
      </c>
      <c r="E106" s="426">
        <v>978.5</v>
      </c>
      <c r="F106" s="426">
        <v>971.95</v>
      </c>
      <c r="G106" s="426">
        <v>962.2</v>
      </c>
      <c r="H106" s="426">
        <v>994.8</v>
      </c>
      <c r="I106" s="426">
        <v>1004.55</v>
      </c>
      <c r="J106" s="426">
        <v>1011.0999999999999</v>
      </c>
      <c r="K106" s="425">
        <v>998</v>
      </c>
      <c r="L106" s="425">
        <v>981.7</v>
      </c>
      <c r="M106" s="425">
        <v>3.1317699999999999</v>
      </c>
    </row>
    <row r="107" spans="1:13">
      <c r="A107" s="245">
        <v>97</v>
      </c>
      <c r="B107" s="428" t="s">
        <v>330</v>
      </c>
      <c r="C107" s="425">
        <v>406.35</v>
      </c>
      <c r="D107" s="426">
        <v>405.81666666666666</v>
      </c>
      <c r="E107" s="426">
        <v>401.63333333333333</v>
      </c>
      <c r="F107" s="426">
        <v>396.91666666666669</v>
      </c>
      <c r="G107" s="426">
        <v>392.73333333333335</v>
      </c>
      <c r="H107" s="426">
        <v>410.5333333333333</v>
      </c>
      <c r="I107" s="426">
        <v>414.71666666666658</v>
      </c>
      <c r="J107" s="426">
        <v>419.43333333333328</v>
      </c>
      <c r="K107" s="425">
        <v>410</v>
      </c>
      <c r="L107" s="425">
        <v>401.1</v>
      </c>
      <c r="M107" s="425">
        <v>1.8049999999999999</v>
      </c>
    </row>
    <row r="108" spans="1:13">
      <c r="A108" s="245">
        <v>98</v>
      </c>
      <c r="B108" s="428" t="s">
        <v>79</v>
      </c>
      <c r="C108" s="425">
        <v>607.1</v>
      </c>
      <c r="D108" s="426">
        <v>606.5</v>
      </c>
      <c r="E108" s="426">
        <v>598.6</v>
      </c>
      <c r="F108" s="426">
        <v>590.1</v>
      </c>
      <c r="G108" s="426">
        <v>582.20000000000005</v>
      </c>
      <c r="H108" s="426">
        <v>615</v>
      </c>
      <c r="I108" s="426">
        <v>622.90000000000009</v>
      </c>
      <c r="J108" s="426">
        <v>631.4</v>
      </c>
      <c r="K108" s="425">
        <v>614.4</v>
      </c>
      <c r="L108" s="425">
        <v>598</v>
      </c>
      <c r="M108" s="425">
        <v>7.7650399999999999</v>
      </c>
    </row>
    <row r="109" spans="1:13">
      <c r="A109" s="245">
        <v>99</v>
      </c>
      <c r="B109" s="428" t="s">
        <v>331</v>
      </c>
      <c r="C109" s="425">
        <v>4498.3999999999996</v>
      </c>
      <c r="D109" s="426">
        <v>4461.8166666666666</v>
      </c>
      <c r="E109" s="426">
        <v>4387.6833333333334</v>
      </c>
      <c r="F109" s="426">
        <v>4276.9666666666672</v>
      </c>
      <c r="G109" s="426">
        <v>4202.8333333333339</v>
      </c>
      <c r="H109" s="426">
        <v>4572.5333333333328</v>
      </c>
      <c r="I109" s="426">
        <v>4646.6666666666661</v>
      </c>
      <c r="J109" s="426">
        <v>4757.3833333333323</v>
      </c>
      <c r="K109" s="425">
        <v>4535.95</v>
      </c>
      <c r="L109" s="425">
        <v>4351.1000000000004</v>
      </c>
      <c r="M109" s="425">
        <v>0.22875000000000001</v>
      </c>
    </row>
    <row r="110" spans="1:13">
      <c r="A110" s="245">
        <v>100</v>
      </c>
      <c r="B110" s="428" t="s">
        <v>332</v>
      </c>
      <c r="C110" s="425">
        <v>179.3</v>
      </c>
      <c r="D110" s="426">
        <v>180.28333333333333</v>
      </c>
      <c r="E110" s="426">
        <v>177.01666666666665</v>
      </c>
      <c r="F110" s="426">
        <v>174.73333333333332</v>
      </c>
      <c r="G110" s="426">
        <v>171.46666666666664</v>
      </c>
      <c r="H110" s="426">
        <v>182.56666666666666</v>
      </c>
      <c r="I110" s="426">
        <v>185.83333333333337</v>
      </c>
      <c r="J110" s="426">
        <v>188.11666666666667</v>
      </c>
      <c r="K110" s="425">
        <v>183.55</v>
      </c>
      <c r="L110" s="425">
        <v>178</v>
      </c>
      <c r="M110" s="425">
        <v>1.21112</v>
      </c>
    </row>
    <row r="111" spans="1:13">
      <c r="A111" s="245">
        <v>101</v>
      </c>
      <c r="B111" s="428" t="s">
        <v>333</v>
      </c>
      <c r="C111" s="425">
        <v>310.25</v>
      </c>
      <c r="D111" s="426">
        <v>306.25</v>
      </c>
      <c r="E111" s="426">
        <v>300.5</v>
      </c>
      <c r="F111" s="426">
        <v>290.75</v>
      </c>
      <c r="G111" s="426">
        <v>285</v>
      </c>
      <c r="H111" s="426">
        <v>316</v>
      </c>
      <c r="I111" s="426">
        <v>321.75</v>
      </c>
      <c r="J111" s="426">
        <v>331.5</v>
      </c>
      <c r="K111" s="425">
        <v>312</v>
      </c>
      <c r="L111" s="425">
        <v>296.5</v>
      </c>
      <c r="M111" s="425">
        <v>34.499470000000002</v>
      </c>
    </row>
    <row r="112" spans="1:13">
      <c r="A112" s="245">
        <v>102</v>
      </c>
      <c r="B112" s="428" t="s">
        <v>334</v>
      </c>
      <c r="C112" s="425">
        <v>144.35</v>
      </c>
      <c r="D112" s="426">
        <v>143.83333333333331</v>
      </c>
      <c r="E112" s="426">
        <v>139.96666666666664</v>
      </c>
      <c r="F112" s="426">
        <v>135.58333333333331</v>
      </c>
      <c r="G112" s="426">
        <v>131.71666666666664</v>
      </c>
      <c r="H112" s="426">
        <v>148.21666666666664</v>
      </c>
      <c r="I112" s="426">
        <v>152.08333333333331</v>
      </c>
      <c r="J112" s="426">
        <v>156.46666666666664</v>
      </c>
      <c r="K112" s="425">
        <v>147.69999999999999</v>
      </c>
      <c r="L112" s="425">
        <v>139.44999999999999</v>
      </c>
      <c r="M112" s="425">
        <v>8.37927</v>
      </c>
    </row>
    <row r="113" spans="1:13">
      <c r="A113" s="245">
        <v>103</v>
      </c>
      <c r="B113" s="428" t="s">
        <v>335</v>
      </c>
      <c r="C113" s="425">
        <v>684.65</v>
      </c>
      <c r="D113" s="426">
        <v>679.16666666666663</v>
      </c>
      <c r="E113" s="426">
        <v>668.38333333333321</v>
      </c>
      <c r="F113" s="426">
        <v>652.11666666666656</v>
      </c>
      <c r="G113" s="426">
        <v>641.33333333333314</v>
      </c>
      <c r="H113" s="426">
        <v>695.43333333333328</v>
      </c>
      <c r="I113" s="426">
        <v>706.21666666666681</v>
      </c>
      <c r="J113" s="426">
        <v>722.48333333333335</v>
      </c>
      <c r="K113" s="425">
        <v>689.95</v>
      </c>
      <c r="L113" s="425">
        <v>662.9</v>
      </c>
      <c r="M113" s="425">
        <v>1.9417199999999999</v>
      </c>
    </row>
    <row r="114" spans="1:13">
      <c r="A114" s="245">
        <v>104</v>
      </c>
      <c r="B114" s="428" t="s">
        <v>81</v>
      </c>
      <c r="C114" s="425">
        <v>519.35</v>
      </c>
      <c r="D114" s="426">
        <v>520.68333333333328</v>
      </c>
      <c r="E114" s="426">
        <v>514.36666666666656</v>
      </c>
      <c r="F114" s="426">
        <v>509.38333333333333</v>
      </c>
      <c r="G114" s="426">
        <v>503.06666666666661</v>
      </c>
      <c r="H114" s="426">
        <v>525.66666666666652</v>
      </c>
      <c r="I114" s="426">
        <v>531.98333333333335</v>
      </c>
      <c r="J114" s="426">
        <v>536.96666666666647</v>
      </c>
      <c r="K114" s="425">
        <v>527</v>
      </c>
      <c r="L114" s="425">
        <v>515.70000000000005</v>
      </c>
      <c r="M114" s="425">
        <v>25.68036</v>
      </c>
    </row>
    <row r="115" spans="1:13">
      <c r="A115" s="245">
        <v>105</v>
      </c>
      <c r="B115" s="428" t="s">
        <v>82</v>
      </c>
      <c r="C115" s="425">
        <v>979.6</v>
      </c>
      <c r="D115" s="426">
        <v>976.21666666666658</v>
      </c>
      <c r="E115" s="426">
        <v>963.43333333333317</v>
      </c>
      <c r="F115" s="426">
        <v>947.26666666666654</v>
      </c>
      <c r="G115" s="426">
        <v>934.48333333333312</v>
      </c>
      <c r="H115" s="426">
        <v>992.38333333333321</v>
      </c>
      <c r="I115" s="426">
        <v>1005.1666666666667</v>
      </c>
      <c r="J115" s="426">
        <v>1021.3333333333333</v>
      </c>
      <c r="K115" s="425">
        <v>989</v>
      </c>
      <c r="L115" s="425">
        <v>960.05</v>
      </c>
      <c r="M115" s="425">
        <v>43.007550000000002</v>
      </c>
    </row>
    <row r="116" spans="1:13">
      <c r="A116" s="245">
        <v>106</v>
      </c>
      <c r="B116" s="428" t="s">
        <v>231</v>
      </c>
      <c r="C116" s="425">
        <v>169.75</v>
      </c>
      <c r="D116" s="426">
        <v>170.08333333333334</v>
      </c>
      <c r="E116" s="426">
        <v>167.66666666666669</v>
      </c>
      <c r="F116" s="426">
        <v>165.58333333333334</v>
      </c>
      <c r="G116" s="426">
        <v>163.16666666666669</v>
      </c>
      <c r="H116" s="426">
        <v>172.16666666666669</v>
      </c>
      <c r="I116" s="426">
        <v>174.58333333333337</v>
      </c>
      <c r="J116" s="426">
        <v>176.66666666666669</v>
      </c>
      <c r="K116" s="425">
        <v>172.5</v>
      </c>
      <c r="L116" s="425">
        <v>168</v>
      </c>
      <c r="M116" s="425">
        <v>17.819939999999999</v>
      </c>
    </row>
    <row r="117" spans="1:13">
      <c r="A117" s="245">
        <v>107</v>
      </c>
      <c r="B117" s="428" t="s">
        <v>83</v>
      </c>
      <c r="C117" s="425">
        <v>144.5</v>
      </c>
      <c r="D117" s="426">
        <v>145.44999999999999</v>
      </c>
      <c r="E117" s="426">
        <v>142.99999999999997</v>
      </c>
      <c r="F117" s="426">
        <v>141.49999999999997</v>
      </c>
      <c r="G117" s="426">
        <v>139.04999999999995</v>
      </c>
      <c r="H117" s="426">
        <v>146.94999999999999</v>
      </c>
      <c r="I117" s="426">
        <v>149.40000000000003</v>
      </c>
      <c r="J117" s="426">
        <v>150.9</v>
      </c>
      <c r="K117" s="425">
        <v>147.9</v>
      </c>
      <c r="L117" s="425">
        <v>143.94999999999999</v>
      </c>
      <c r="M117" s="425">
        <v>215.76435000000001</v>
      </c>
    </row>
    <row r="118" spans="1:13">
      <c r="A118" s="245">
        <v>108</v>
      </c>
      <c r="B118" s="428" t="s">
        <v>336</v>
      </c>
      <c r="C118" s="425">
        <v>386.2</v>
      </c>
      <c r="D118" s="426">
        <v>390.55</v>
      </c>
      <c r="E118" s="426">
        <v>377.65000000000003</v>
      </c>
      <c r="F118" s="426">
        <v>369.1</v>
      </c>
      <c r="G118" s="426">
        <v>356.20000000000005</v>
      </c>
      <c r="H118" s="426">
        <v>399.1</v>
      </c>
      <c r="I118" s="426">
        <v>412</v>
      </c>
      <c r="J118" s="426">
        <v>420.55</v>
      </c>
      <c r="K118" s="425">
        <v>403.45</v>
      </c>
      <c r="L118" s="425">
        <v>382</v>
      </c>
      <c r="M118" s="425">
        <v>6.1906600000000003</v>
      </c>
    </row>
    <row r="119" spans="1:13">
      <c r="A119" s="245">
        <v>109</v>
      </c>
      <c r="B119" s="428" t="s">
        <v>820</v>
      </c>
      <c r="C119" s="425">
        <v>4061.3</v>
      </c>
      <c r="D119" s="426">
        <v>4071.7166666666672</v>
      </c>
      <c r="E119" s="426">
        <v>4021.5833333333339</v>
      </c>
      <c r="F119" s="426">
        <v>3981.8666666666668</v>
      </c>
      <c r="G119" s="426">
        <v>3931.7333333333336</v>
      </c>
      <c r="H119" s="426">
        <v>4111.4333333333343</v>
      </c>
      <c r="I119" s="426">
        <v>4161.5666666666675</v>
      </c>
      <c r="J119" s="426">
        <v>4201.2833333333347</v>
      </c>
      <c r="K119" s="425">
        <v>4121.8500000000004</v>
      </c>
      <c r="L119" s="425">
        <v>4032</v>
      </c>
      <c r="M119" s="425">
        <v>2.8942800000000002</v>
      </c>
    </row>
    <row r="120" spans="1:13">
      <c r="A120" s="245">
        <v>110</v>
      </c>
      <c r="B120" s="428" t="s">
        <v>84</v>
      </c>
      <c r="C120" s="425">
        <v>1669.55</v>
      </c>
      <c r="D120" s="426">
        <v>1674.8500000000001</v>
      </c>
      <c r="E120" s="426">
        <v>1659.7000000000003</v>
      </c>
      <c r="F120" s="426">
        <v>1649.8500000000001</v>
      </c>
      <c r="G120" s="426">
        <v>1634.7000000000003</v>
      </c>
      <c r="H120" s="426">
        <v>1684.7000000000003</v>
      </c>
      <c r="I120" s="426">
        <v>1699.8500000000004</v>
      </c>
      <c r="J120" s="426">
        <v>1709.7000000000003</v>
      </c>
      <c r="K120" s="425">
        <v>1690</v>
      </c>
      <c r="L120" s="425">
        <v>1665</v>
      </c>
      <c r="M120" s="425">
        <v>5.1244899999999998</v>
      </c>
    </row>
    <row r="121" spans="1:13">
      <c r="A121" s="245">
        <v>111</v>
      </c>
      <c r="B121" s="428" t="s">
        <v>85</v>
      </c>
      <c r="C121" s="425">
        <v>694.3</v>
      </c>
      <c r="D121" s="426">
        <v>698.01666666666677</v>
      </c>
      <c r="E121" s="426">
        <v>688.78333333333353</v>
      </c>
      <c r="F121" s="426">
        <v>683.26666666666677</v>
      </c>
      <c r="G121" s="426">
        <v>674.03333333333353</v>
      </c>
      <c r="H121" s="426">
        <v>703.53333333333353</v>
      </c>
      <c r="I121" s="426">
        <v>712.76666666666688</v>
      </c>
      <c r="J121" s="426">
        <v>718.28333333333353</v>
      </c>
      <c r="K121" s="425">
        <v>707.25</v>
      </c>
      <c r="L121" s="425">
        <v>692.5</v>
      </c>
      <c r="M121" s="425">
        <v>5.1736700000000004</v>
      </c>
    </row>
    <row r="122" spans="1:13">
      <c r="A122" s="245">
        <v>112</v>
      </c>
      <c r="B122" s="428" t="s">
        <v>232</v>
      </c>
      <c r="C122" s="425">
        <v>898.6</v>
      </c>
      <c r="D122" s="426">
        <v>905.41666666666663</v>
      </c>
      <c r="E122" s="426">
        <v>887.2833333333333</v>
      </c>
      <c r="F122" s="426">
        <v>875.9666666666667</v>
      </c>
      <c r="G122" s="426">
        <v>857.83333333333337</v>
      </c>
      <c r="H122" s="426">
        <v>916.73333333333323</v>
      </c>
      <c r="I122" s="426">
        <v>934.86666666666667</v>
      </c>
      <c r="J122" s="426">
        <v>946.18333333333317</v>
      </c>
      <c r="K122" s="425">
        <v>923.55</v>
      </c>
      <c r="L122" s="425">
        <v>894.1</v>
      </c>
      <c r="M122" s="425">
        <v>3.4118200000000001</v>
      </c>
    </row>
    <row r="123" spans="1:13">
      <c r="A123" s="245">
        <v>113</v>
      </c>
      <c r="B123" s="428" t="s">
        <v>337</v>
      </c>
      <c r="C123" s="425">
        <v>756.6</v>
      </c>
      <c r="D123" s="426">
        <v>755.05000000000007</v>
      </c>
      <c r="E123" s="426">
        <v>750.00000000000011</v>
      </c>
      <c r="F123" s="426">
        <v>743.40000000000009</v>
      </c>
      <c r="G123" s="426">
        <v>738.35000000000014</v>
      </c>
      <c r="H123" s="426">
        <v>761.65000000000009</v>
      </c>
      <c r="I123" s="426">
        <v>766.7</v>
      </c>
      <c r="J123" s="426">
        <v>773.30000000000007</v>
      </c>
      <c r="K123" s="425">
        <v>760.1</v>
      </c>
      <c r="L123" s="425">
        <v>748.45</v>
      </c>
      <c r="M123" s="425">
        <v>4.4773899999999998</v>
      </c>
    </row>
    <row r="124" spans="1:13">
      <c r="A124" s="245">
        <v>114</v>
      </c>
      <c r="B124" s="428" t="s">
        <v>233</v>
      </c>
      <c r="C124" s="425">
        <v>421.95</v>
      </c>
      <c r="D124" s="426">
        <v>423.73333333333335</v>
      </c>
      <c r="E124" s="426">
        <v>413.9666666666667</v>
      </c>
      <c r="F124" s="426">
        <v>405.98333333333335</v>
      </c>
      <c r="G124" s="426">
        <v>396.2166666666667</v>
      </c>
      <c r="H124" s="426">
        <v>431.7166666666667</v>
      </c>
      <c r="I124" s="426">
        <v>441.48333333333335</v>
      </c>
      <c r="J124" s="426">
        <v>449.4666666666667</v>
      </c>
      <c r="K124" s="425">
        <v>433.5</v>
      </c>
      <c r="L124" s="425">
        <v>415.75</v>
      </c>
      <c r="M124" s="425">
        <v>14.174759999999999</v>
      </c>
    </row>
    <row r="125" spans="1:13">
      <c r="A125" s="245">
        <v>115</v>
      </c>
      <c r="B125" s="428" t="s">
        <v>86</v>
      </c>
      <c r="C125" s="425">
        <v>850.95</v>
      </c>
      <c r="D125" s="426">
        <v>857.25</v>
      </c>
      <c r="E125" s="426">
        <v>835.25</v>
      </c>
      <c r="F125" s="426">
        <v>819.55</v>
      </c>
      <c r="G125" s="426">
        <v>797.55</v>
      </c>
      <c r="H125" s="426">
        <v>872.95</v>
      </c>
      <c r="I125" s="426">
        <v>894.95</v>
      </c>
      <c r="J125" s="426">
        <v>910.65000000000009</v>
      </c>
      <c r="K125" s="425">
        <v>879.25</v>
      </c>
      <c r="L125" s="425">
        <v>841.55</v>
      </c>
      <c r="M125" s="425">
        <v>9.5093999999999994</v>
      </c>
    </row>
    <row r="126" spans="1:13">
      <c r="A126" s="245">
        <v>116</v>
      </c>
      <c r="B126" s="428" t="s">
        <v>338</v>
      </c>
      <c r="C126" s="425">
        <v>845.45</v>
      </c>
      <c r="D126" s="426">
        <v>848.2166666666667</v>
      </c>
      <c r="E126" s="426">
        <v>820.43333333333339</v>
      </c>
      <c r="F126" s="426">
        <v>795.41666666666674</v>
      </c>
      <c r="G126" s="426">
        <v>767.63333333333344</v>
      </c>
      <c r="H126" s="426">
        <v>873.23333333333335</v>
      </c>
      <c r="I126" s="426">
        <v>901.01666666666665</v>
      </c>
      <c r="J126" s="426">
        <v>926.0333333333333</v>
      </c>
      <c r="K126" s="425">
        <v>876</v>
      </c>
      <c r="L126" s="425">
        <v>823.2</v>
      </c>
      <c r="M126" s="425">
        <v>1.2585599999999999</v>
      </c>
    </row>
    <row r="127" spans="1:13">
      <c r="A127" s="245">
        <v>117</v>
      </c>
      <c r="B127" s="428" t="s">
        <v>339</v>
      </c>
      <c r="C127" s="425">
        <v>102.45</v>
      </c>
      <c r="D127" s="426">
        <v>103.60000000000001</v>
      </c>
      <c r="E127" s="426">
        <v>99.850000000000023</v>
      </c>
      <c r="F127" s="426">
        <v>97.250000000000014</v>
      </c>
      <c r="G127" s="426">
        <v>93.500000000000028</v>
      </c>
      <c r="H127" s="426">
        <v>106.20000000000002</v>
      </c>
      <c r="I127" s="426">
        <v>109.94999999999999</v>
      </c>
      <c r="J127" s="426">
        <v>112.55000000000001</v>
      </c>
      <c r="K127" s="425">
        <v>107.35</v>
      </c>
      <c r="L127" s="425">
        <v>101</v>
      </c>
      <c r="M127" s="425">
        <v>4.7082100000000002</v>
      </c>
    </row>
    <row r="128" spans="1:13">
      <c r="A128" s="245">
        <v>118</v>
      </c>
      <c r="B128" s="428" t="s">
        <v>340</v>
      </c>
      <c r="C128" s="425">
        <v>104.7</v>
      </c>
      <c r="D128" s="426">
        <v>105.28333333333335</v>
      </c>
      <c r="E128" s="426">
        <v>103.91666666666669</v>
      </c>
      <c r="F128" s="426">
        <v>103.13333333333334</v>
      </c>
      <c r="G128" s="426">
        <v>101.76666666666668</v>
      </c>
      <c r="H128" s="426">
        <v>106.06666666666669</v>
      </c>
      <c r="I128" s="426">
        <v>107.43333333333334</v>
      </c>
      <c r="J128" s="426">
        <v>108.2166666666667</v>
      </c>
      <c r="K128" s="425">
        <v>106.65</v>
      </c>
      <c r="L128" s="425">
        <v>104.5</v>
      </c>
      <c r="M128" s="425">
        <v>9.5259499999999999</v>
      </c>
    </row>
    <row r="129" spans="1:13">
      <c r="A129" s="245">
        <v>119</v>
      </c>
      <c r="B129" s="428" t="s">
        <v>341</v>
      </c>
      <c r="C129" s="425">
        <v>880.6</v>
      </c>
      <c r="D129" s="426">
        <v>887.1</v>
      </c>
      <c r="E129" s="426">
        <v>860.5</v>
      </c>
      <c r="F129" s="426">
        <v>840.4</v>
      </c>
      <c r="G129" s="426">
        <v>813.8</v>
      </c>
      <c r="H129" s="426">
        <v>907.2</v>
      </c>
      <c r="I129" s="426">
        <v>933.80000000000018</v>
      </c>
      <c r="J129" s="426">
        <v>953.90000000000009</v>
      </c>
      <c r="K129" s="425">
        <v>913.7</v>
      </c>
      <c r="L129" s="425">
        <v>867</v>
      </c>
      <c r="M129" s="425">
        <v>10.0221</v>
      </c>
    </row>
    <row r="130" spans="1:13">
      <c r="A130" s="245">
        <v>120</v>
      </c>
      <c r="B130" s="428" t="s">
        <v>92</v>
      </c>
      <c r="C130" s="425">
        <v>287.2</v>
      </c>
      <c r="D130" s="426">
        <v>289.51666666666665</v>
      </c>
      <c r="E130" s="426">
        <v>282.68333333333328</v>
      </c>
      <c r="F130" s="426">
        <v>278.16666666666663</v>
      </c>
      <c r="G130" s="426">
        <v>271.33333333333326</v>
      </c>
      <c r="H130" s="426">
        <v>294.0333333333333</v>
      </c>
      <c r="I130" s="426">
        <v>300.86666666666667</v>
      </c>
      <c r="J130" s="426">
        <v>305.38333333333333</v>
      </c>
      <c r="K130" s="425">
        <v>296.35000000000002</v>
      </c>
      <c r="L130" s="425">
        <v>285</v>
      </c>
      <c r="M130" s="425">
        <v>79.692149999999998</v>
      </c>
    </row>
    <row r="131" spans="1:13">
      <c r="A131" s="245">
        <v>121</v>
      </c>
      <c r="B131" s="428" t="s">
        <v>87</v>
      </c>
      <c r="C131" s="425">
        <v>567.35</v>
      </c>
      <c r="D131" s="426">
        <v>566.46666666666658</v>
      </c>
      <c r="E131" s="426">
        <v>562.43333333333317</v>
      </c>
      <c r="F131" s="426">
        <v>557.51666666666654</v>
      </c>
      <c r="G131" s="426">
        <v>553.48333333333312</v>
      </c>
      <c r="H131" s="426">
        <v>571.38333333333321</v>
      </c>
      <c r="I131" s="426">
        <v>575.41666666666674</v>
      </c>
      <c r="J131" s="426">
        <v>580.33333333333326</v>
      </c>
      <c r="K131" s="425">
        <v>570.5</v>
      </c>
      <c r="L131" s="425">
        <v>561.54999999999995</v>
      </c>
      <c r="M131" s="425">
        <v>17.615690000000001</v>
      </c>
    </row>
    <row r="132" spans="1:13">
      <c r="A132" s="245">
        <v>122</v>
      </c>
      <c r="B132" s="428" t="s">
        <v>234</v>
      </c>
      <c r="C132" s="425">
        <v>1874.15</v>
      </c>
      <c r="D132" s="426">
        <v>1872.1166666666668</v>
      </c>
      <c r="E132" s="426">
        <v>1856.2333333333336</v>
      </c>
      <c r="F132" s="426">
        <v>1838.3166666666668</v>
      </c>
      <c r="G132" s="426">
        <v>1822.4333333333336</v>
      </c>
      <c r="H132" s="426">
        <v>1890.0333333333335</v>
      </c>
      <c r="I132" s="426">
        <v>1905.9166666666667</v>
      </c>
      <c r="J132" s="426">
        <v>1923.8333333333335</v>
      </c>
      <c r="K132" s="425">
        <v>1888</v>
      </c>
      <c r="L132" s="425">
        <v>1854.2</v>
      </c>
      <c r="M132" s="425">
        <v>0.68306999999999995</v>
      </c>
    </row>
    <row r="133" spans="1:13">
      <c r="A133" s="245">
        <v>123</v>
      </c>
      <c r="B133" s="428" t="s">
        <v>342</v>
      </c>
      <c r="C133" s="425">
        <v>1760.3</v>
      </c>
      <c r="D133" s="426">
        <v>1765.9333333333332</v>
      </c>
      <c r="E133" s="426">
        <v>1741.9666666666662</v>
      </c>
      <c r="F133" s="426">
        <v>1723.633333333333</v>
      </c>
      <c r="G133" s="426">
        <v>1699.6666666666661</v>
      </c>
      <c r="H133" s="426">
        <v>1784.2666666666664</v>
      </c>
      <c r="I133" s="426">
        <v>1808.2333333333331</v>
      </c>
      <c r="J133" s="426">
        <v>1826.5666666666666</v>
      </c>
      <c r="K133" s="425">
        <v>1789.9</v>
      </c>
      <c r="L133" s="425">
        <v>1747.6</v>
      </c>
      <c r="M133" s="425">
        <v>6.4706000000000001</v>
      </c>
    </row>
    <row r="134" spans="1:13">
      <c r="A134" s="245">
        <v>124</v>
      </c>
      <c r="B134" s="428" t="s">
        <v>343</v>
      </c>
      <c r="C134" s="425">
        <v>178.65</v>
      </c>
      <c r="D134" s="426">
        <v>179.86666666666667</v>
      </c>
      <c r="E134" s="426">
        <v>177.03333333333336</v>
      </c>
      <c r="F134" s="426">
        <v>175.41666666666669</v>
      </c>
      <c r="G134" s="426">
        <v>172.58333333333337</v>
      </c>
      <c r="H134" s="426">
        <v>181.48333333333335</v>
      </c>
      <c r="I134" s="426">
        <v>184.31666666666666</v>
      </c>
      <c r="J134" s="426">
        <v>185.93333333333334</v>
      </c>
      <c r="K134" s="425">
        <v>182.7</v>
      </c>
      <c r="L134" s="425">
        <v>178.25</v>
      </c>
      <c r="M134" s="425">
        <v>9.4960599999999999</v>
      </c>
    </row>
    <row r="135" spans="1:13">
      <c r="A135" s="245">
        <v>125</v>
      </c>
      <c r="B135" s="428" t="s">
        <v>828</v>
      </c>
      <c r="C135" s="425">
        <v>177.05</v>
      </c>
      <c r="D135" s="426">
        <v>178.66666666666666</v>
      </c>
      <c r="E135" s="426">
        <v>172.98333333333332</v>
      </c>
      <c r="F135" s="426">
        <v>168.91666666666666</v>
      </c>
      <c r="G135" s="426">
        <v>163.23333333333332</v>
      </c>
      <c r="H135" s="426">
        <v>182.73333333333332</v>
      </c>
      <c r="I135" s="426">
        <v>188.41666666666666</v>
      </c>
      <c r="J135" s="426">
        <v>192.48333333333332</v>
      </c>
      <c r="K135" s="425">
        <v>184.35</v>
      </c>
      <c r="L135" s="425">
        <v>174.6</v>
      </c>
      <c r="M135" s="425">
        <v>26.708079999999999</v>
      </c>
    </row>
    <row r="136" spans="1:13">
      <c r="A136" s="245">
        <v>126</v>
      </c>
      <c r="B136" s="428" t="s">
        <v>740</v>
      </c>
      <c r="C136" s="425">
        <v>954.1</v>
      </c>
      <c r="D136" s="426">
        <v>959.0333333333333</v>
      </c>
      <c r="E136" s="426">
        <v>946.06666666666661</v>
      </c>
      <c r="F136" s="426">
        <v>938.0333333333333</v>
      </c>
      <c r="G136" s="426">
        <v>925.06666666666661</v>
      </c>
      <c r="H136" s="426">
        <v>967.06666666666661</v>
      </c>
      <c r="I136" s="426">
        <v>980.0333333333333</v>
      </c>
      <c r="J136" s="426">
        <v>988.06666666666661</v>
      </c>
      <c r="K136" s="425">
        <v>972</v>
      </c>
      <c r="L136" s="425">
        <v>951</v>
      </c>
      <c r="M136" s="425">
        <v>0.74492999999999998</v>
      </c>
    </row>
    <row r="137" spans="1:13">
      <c r="A137" s="245">
        <v>127</v>
      </c>
      <c r="B137" s="428" t="s">
        <v>345</v>
      </c>
      <c r="C137" s="425">
        <v>546.70000000000005</v>
      </c>
      <c r="D137" s="426">
        <v>549.61666666666667</v>
      </c>
      <c r="E137" s="426">
        <v>541.2833333333333</v>
      </c>
      <c r="F137" s="426">
        <v>535.86666666666667</v>
      </c>
      <c r="G137" s="426">
        <v>527.5333333333333</v>
      </c>
      <c r="H137" s="426">
        <v>555.0333333333333</v>
      </c>
      <c r="I137" s="426">
        <v>563.36666666666656</v>
      </c>
      <c r="J137" s="426">
        <v>568.7833333333333</v>
      </c>
      <c r="K137" s="425">
        <v>557.95000000000005</v>
      </c>
      <c r="L137" s="425">
        <v>544.20000000000005</v>
      </c>
      <c r="M137" s="425">
        <v>1.5946800000000001</v>
      </c>
    </row>
    <row r="138" spans="1:13">
      <c r="A138" s="245">
        <v>128</v>
      </c>
      <c r="B138" s="428" t="s">
        <v>89</v>
      </c>
      <c r="C138" s="425">
        <v>13.95</v>
      </c>
      <c r="D138" s="426">
        <v>14.116666666666667</v>
      </c>
      <c r="E138" s="426">
        <v>13.733333333333334</v>
      </c>
      <c r="F138" s="426">
        <v>13.516666666666667</v>
      </c>
      <c r="G138" s="426">
        <v>13.133333333333335</v>
      </c>
      <c r="H138" s="426">
        <v>14.333333333333334</v>
      </c>
      <c r="I138" s="426">
        <v>14.716666666666667</v>
      </c>
      <c r="J138" s="426">
        <v>14.933333333333334</v>
      </c>
      <c r="K138" s="425">
        <v>14.5</v>
      </c>
      <c r="L138" s="425">
        <v>13.9</v>
      </c>
      <c r="M138" s="425">
        <v>73.312399999999997</v>
      </c>
    </row>
    <row r="139" spans="1:13">
      <c r="A139" s="245">
        <v>129</v>
      </c>
      <c r="B139" s="428" t="s">
        <v>346</v>
      </c>
      <c r="C139" s="425">
        <v>211.45</v>
      </c>
      <c r="D139" s="426">
        <v>213.08333333333334</v>
      </c>
      <c r="E139" s="426">
        <v>207.36666666666667</v>
      </c>
      <c r="F139" s="426">
        <v>203.28333333333333</v>
      </c>
      <c r="G139" s="426">
        <v>197.56666666666666</v>
      </c>
      <c r="H139" s="426">
        <v>217.16666666666669</v>
      </c>
      <c r="I139" s="426">
        <v>222.88333333333333</v>
      </c>
      <c r="J139" s="426">
        <v>226.9666666666667</v>
      </c>
      <c r="K139" s="425">
        <v>218.8</v>
      </c>
      <c r="L139" s="425">
        <v>209</v>
      </c>
      <c r="M139" s="425">
        <v>16.528700000000001</v>
      </c>
    </row>
    <row r="140" spans="1:13">
      <c r="A140" s="245">
        <v>130</v>
      </c>
      <c r="B140" s="428" t="s">
        <v>90</v>
      </c>
      <c r="C140" s="425">
        <v>4356.1499999999996</v>
      </c>
      <c r="D140" s="426">
        <v>4341.8833333333332</v>
      </c>
      <c r="E140" s="426">
        <v>4314.2666666666664</v>
      </c>
      <c r="F140" s="426">
        <v>4272.3833333333332</v>
      </c>
      <c r="G140" s="426">
        <v>4244.7666666666664</v>
      </c>
      <c r="H140" s="426">
        <v>4383.7666666666664</v>
      </c>
      <c r="I140" s="426">
        <v>4411.3833333333332</v>
      </c>
      <c r="J140" s="426">
        <v>4453.2666666666664</v>
      </c>
      <c r="K140" s="425">
        <v>4369.5</v>
      </c>
      <c r="L140" s="425">
        <v>4300</v>
      </c>
      <c r="M140" s="425">
        <v>3.7433399999999999</v>
      </c>
    </row>
    <row r="141" spans="1:13">
      <c r="A141" s="245">
        <v>131</v>
      </c>
      <c r="B141" s="428" t="s">
        <v>347</v>
      </c>
      <c r="C141" s="425">
        <v>4477.75</v>
      </c>
      <c r="D141" s="426">
        <v>4490.25</v>
      </c>
      <c r="E141" s="426">
        <v>4438.5</v>
      </c>
      <c r="F141" s="426">
        <v>4399.25</v>
      </c>
      <c r="G141" s="426">
        <v>4347.5</v>
      </c>
      <c r="H141" s="426">
        <v>4529.5</v>
      </c>
      <c r="I141" s="426">
        <v>4581.25</v>
      </c>
      <c r="J141" s="426">
        <v>4620.5</v>
      </c>
      <c r="K141" s="425">
        <v>4542</v>
      </c>
      <c r="L141" s="425">
        <v>4451</v>
      </c>
      <c r="M141" s="425">
        <v>0.92225999999999997</v>
      </c>
    </row>
    <row r="142" spans="1:13">
      <c r="A142" s="245">
        <v>132</v>
      </c>
      <c r="B142" s="428" t="s">
        <v>348</v>
      </c>
      <c r="C142" s="425">
        <v>3184.25</v>
      </c>
      <c r="D142" s="426">
        <v>3181.6999999999994</v>
      </c>
      <c r="E142" s="426">
        <v>3149.4999999999986</v>
      </c>
      <c r="F142" s="426">
        <v>3114.7499999999991</v>
      </c>
      <c r="G142" s="426">
        <v>3082.5499999999984</v>
      </c>
      <c r="H142" s="426">
        <v>3216.4499999999989</v>
      </c>
      <c r="I142" s="426">
        <v>3248.6499999999996</v>
      </c>
      <c r="J142" s="426">
        <v>3283.3999999999992</v>
      </c>
      <c r="K142" s="425">
        <v>3213.9</v>
      </c>
      <c r="L142" s="425">
        <v>3146.95</v>
      </c>
      <c r="M142" s="425">
        <v>2.9203700000000001</v>
      </c>
    </row>
    <row r="143" spans="1:13">
      <c r="A143" s="245">
        <v>133</v>
      </c>
      <c r="B143" s="428" t="s">
        <v>93</v>
      </c>
      <c r="C143" s="425">
        <v>5433.1</v>
      </c>
      <c r="D143" s="426">
        <v>5422.6833333333334</v>
      </c>
      <c r="E143" s="426">
        <v>5390.416666666667</v>
      </c>
      <c r="F143" s="426">
        <v>5347.7333333333336</v>
      </c>
      <c r="G143" s="426">
        <v>5315.4666666666672</v>
      </c>
      <c r="H143" s="426">
        <v>5465.3666666666668</v>
      </c>
      <c r="I143" s="426">
        <v>5497.6333333333332</v>
      </c>
      <c r="J143" s="426">
        <v>5540.3166666666666</v>
      </c>
      <c r="K143" s="425">
        <v>5454.95</v>
      </c>
      <c r="L143" s="425">
        <v>5380</v>
      </c>
      <c r="M143" s="425">
        <v>5.7626099999999996</v>
      </c>
    </row>
    <row r="144" spans="1:13">
      <c r="A144" s="245">
        <v>134</v>
      </c>
      <c r="B144" s="428" t="s">
        <v>349</v>
      </c>
      <c r="C144" s="425">
        <v>445.5</v>
      </c>
      <c r="D144" s="426">
        <v>450.36666666666662</v>
      </c>
      <c r="E144" s="426">
        <v>432.13333333333321</v>
      </c>
      <c r="F144" s="426">
        <v>418.76666666666659</v>
      </c>
      <c r="G144" s="426">
        <v>400.53333333333319</v>
      </c>
      <c r="H144" s="426">
        <v>463.73333333333323</v>
      </c>
      <c r="I144" s="426">
        <v>481.9666666666667</v>
      </c>
      <c r="J144" s="426">
        <v>495.33333333333326</v>
      </c>
      <c r="K144" s="425">
        <v>468.6</v>
      </c>
      <c r="L144" s="425">
        <v>437</v>
      </c>
      <c r="M144" s="425">
        <v>15.13808</v>
      </c>
    </row>
    <row r="145" spans="1:13">
      <c r="A145" s="245">
        <v>135</v>
      </c>
      <c r="B145" s="428" t="s">
        <v>350</v>
      </c>
      <c r="C145" s="425">
        <v>111.7</v>
      </c>
      <c r="D145" s="426">
        <v>112.86666666666667</v>
      </c>
      <c r="E145" s="426">
        <v>110.03333333333335</v>
      </c>
      <c r="F145" s="426">
        <v>108.36666666666667</v>
      </c>
      <c r="G145" s="426">
        <v>105.53333333333335</v>
      </c>
      <c r="H145" s="426">
        <v>114.53333333333335</v>
      </c>
      <c r="I145" s="426">
        <v>117.36666666666666</v>
      </c>
      <c r="J145" s="426">
        <v>119.03333333333335</v>
      </c>
      <c r="K145" s="425">
        <v>115.7</v>
      </c>
      <c r="L145" s="425">
        <v>111.2</v>
      </c>
      <c r="M145" s="425">
        <v>3.9432700000000001</v>
      </c>
    </row>
    <row r="146" spans="1:13">
      <c r="A146" s="245">
        <v>136</v>
      </c>
      <c r="B146" s="428" t="s">
        <v>829</v>
      </c>
      <c r="C146" s="425">
        <v>280.39999999999998</v>
      </c>
      <c r="D146" s="426">
        <v>277.21666666666664</v>
      </c>
      <c r="E146" s="426">
        <v>273.18333333333328</v>
      </c>
      <c r="F146" s="426">
        <v>265.96666666666664</v>
      </c>
      <c r="G146" s="426">
        <v>261.93333333333328</v>
      </c>
      <c r="H146" s="426">
        <v>284.43333333333328</v>
      </c>
      <c r="I146" s="426">
        <v>288.4666666666667</v>
      </c>
      <c r="J146" s="426">
        <v>295.68333333333328</v>
      </c>
      <c r="K146" s="425">
        <v>281.25</v>
      </c>
      <c r="L146" s="425">
        <v>270</v>
      </c>
      <c r="M146" s="425">
        <v>9.91432</v>
      </c>
    </row>
    <row r="147" spans="1:13">
      <c r="A147" s="245">
        <v>137</v>
      </c>
      <c r="B147" s="428" t="s">
        <v>742</v>
      </c>
      <c r="C147" s="425">
        <v>1858.45</v>
      </c>
      <c r="D147" s="426">
        <v>1874.3333333333333</v>
      </c>
      <c r="E147" s="426">
        <v>1827.2166666666665</v>
      </c>
      <c r="F147" s="426">
        <v>1795.9833333333331</v>
      </c>
      <c r="G147" s="426">
        <v>1748.8666666666663</v>
      </c>
      <c r="H147" s="426">
        <v>1905.5666666666666</v>
      </c>
      <c r="I147" s="426">
        <v>1952.6833333333334</v>
      </c>
      <c r="J147" s="426">
        <v>1983.9166666666667</v>
      </c>
      <c r="K147" s="425">
        <v>1921.45</v>
      </c>
      <c r="L147" s="425">
        <v>1843.1</v>
      </c>
      <c r="M147" s="425">
        <v>9.0219999999999995E-2</v>
      </c>
    </row>
    <row r="148" spans="1:13">
      <c r="A148" s="245">
        <v>138</v>
      </c>
      <c r="B148" s="428" t="s">
        <v>235</v>
      </c>
      <c r="C148" s="425">
        <v>72.2</v>
      </c>
      <c r="D148" s="426">
        <v>72.683333333333337</v>
      </c>
      <c r="E148" s="426">
        <v>71.466666666666669</v>
      </c>
      <c r="F148" s="426">
        <v>70.733333333333334</v>
      </c>
      <c r="G148" s="426">
        <v>69.516666666666666</v>
      </c>
      <c r="H148" s="426">
        <v>73.416666666666671</v>
      </c>
      <c r="I148" s="426">
        <v>74.63333333333334</v>
      </c>
      <c r="J148" s="426">
        <v>75.366666666666674</v>
      </c>
      <c r="K148" s="425">
        <v>73.900000000000006</v>
      </c>
      <c r="L148" s="425">
        <v>71.95</v>
      </c>
      <c r="M148" s="425">
        <v>12.69472</v>
      </c>
    </row>
    <row r="149" spans="1:13">
      <c r="A149" s="245">
        <v>139</v>
      </c>
      <c r="B149" s="428" t="s">
        <v>94</v>
      </c>
      <c r="C149" s="425">
        <v>2705.1</v>
      </c>
      <c r="D149" s="426">
        <v>2718.0333333333333</v>
      </c>
      <c r="E149" s="426">
        <v>2687.0666666666666</v>
      </c>
      <c r="F149" s="426">
        <v>2669.0333333333333</v>
      </c>
      <c r="G149" s="426">
        <v>2638.0666666666666</v>
      </c>
      <c r="H149" s="426">
        <v>2736.0666666666666</v>
      </c>
      <c r="I149" s="426">
        <v>2767.0333333333328</v>
      </c>
      <c r="J149" s="426">
        <v>2785.0666666666666</v>
      </c>
      <c r="K149" s="425">
        <v>2749</v>
      </c>
      <c r="L149" s="425">
        <v>2700</v>
      </c>
      <c r="M149" s="425">
        <v>2.9013599999999999</v>
      </c>
    </row>
    <row r="150" spans="1:13">
      <c r="A150" s="245">
        <v>140</v>
      </c>
      <c r="B150" s="428" t="s">
        <v>351</v>
      </c>
      <c r="C150" s="425">
        <v>210.5</v>
      </c>
      <c r="D150" s="426">
        <v>211.25</v>
      </c>
      <c r="E150" s="426">
        <v>209.25</v>
      </c>
      <c r="F150" s="426">
        <v>208</v>
      </c>
      <c r="G150" s="426">
        <v>206</v>
      </c>
      <c r="H150" s="426">
        <v>212.5</v>
      </c>
      <c r="I150" s="426">
        <v>214.5</v>
      </c>
      <c r="J150" s="426">
        <v>215.75</v>
      </c>
      <c r="K150" s="425">
        <v>213.25</v>
      </c>
      <c r="L150" s="425">
        <v>210</v>
      </c>
      <c r="M150" s="425">
        <v>0.38347999999999999</v>
      </c>
    </row>
    <row r="151" spans="1:13">
      <c r="A151" s="245">
        <v>141</v>
      </c>
      <c r="B151" s="428" t="s">
        <v>236</v>
      </c>
      <c r="C151" s="425">
        <v>549.9</v>
      </c>
      <c r="D151" s="426">
        <v>547.41666666666663</v>
      </c>
      <c r="E151" s="426">
        <v>542.83333333333326</v>
      </c>
      <c r="F151" s="426">
        <v>535.76666666666665</v>
      </c>
      <c r="G151" s="426">
        <v>531.18333333333328</v>
      </c>
      <c r="H151" s="426">
        <v>554.48333333333323</v>
      </c>
      <c r="I151" s="426">
        <v>559.06666666666649</v>
      </c>
      <c r="J151" s="426">
        <v>566.13333333333321</v>
      </c>
      <c r="K151" s="425">
        <v>552</v>
      </c>
      <c r="L151" s="425">
        <v>540.35</v>
      </c>
      <c r="M151" s="425">
        <v>2.7632300000000001</v>
      </c>
    </row>
    <row r="152" spans="1:13">
      <c r="A152" s="245">
        <v>142</v>
      </c>
      <c r="B152" s="428" t="s">
        <v>237</v>
      </c>
      <c r="C152" s="425">
        <v>1593.35</v>
      </c>
      <c r="D152" s="426">
        <v>1581.2166666666665</v>
      </c>
      <c r="E152" s="426">
        <v>1557.4333333333329</v>
      </c>
      <c r="F152" s="426">
        <v>1521.5166666666664</v>
      </c>
      <c r="G152" s="426">
        <v>1497.7333333333329</v>
      </c>
      <c r="H152" s="426">
        <v>1617.133333333333</v>
      </c>
      <c r="I152" s="426">
        <v>1640.9166666666663</v>
      </c>
      <c r="J152" s="426">
        <v>1676.833333333333</v>
      </c>
      <c r="K152" s="425">
        <v>1605</v>
      </c>
      <c r="L152" s="425">
        <v>1545.3</v>
      </c>
      <c r="M152" s="425">
        <v>1.76827</v>
      </c>
    </row>
    <row r="153" spans="1:13">
      <c r="A153" s="245">
        <v>143</v>
      </c>
      <c r="B153" s="428" t="s">
        <v>238</v>
      </c>
      <c r="C153" s="425">
        <v>80.55</v>
      </c>
      <c r="D153" s="426">
        <v>80.833333333333329</v>
      </c>
      <c r="E153" s="426">
        <v>79.966666666666654</v>
      </c>
      <c r="F153" s="426">
        <v>79.383333333333326</v>
      </c>
      <c r="G153" s="426">
        <v>78.516666666666652</v>
      </c>
      <c r="H153" s="426">
        <v>81.416666666666657</v>
      </c>
      <c r="I153" s="426">
        <v>82.283333333333331</v>
      </c>
      <c r="J153" s="426">
        <v>82.86666666666666</v>
      </c>
      <c r="K153" s="425">
        <v>81.7</v>
      </c>
      <c r="L153" s="425">
        <v>80.25</v>
      </c>
      <c r="M153" s="425">
        <v>14.543200000000001</v>
      </c>
    </row>
    <row r="154" spans="1:13">
      <c r="A154" s="245">
        <v>144</v>
      </c>
      <c r="B154" s="428" t="s">
        <v>95</v>
      </c>
      <c r="C154" s="425">
        <v>94.95</v>
      </c>
      <c r="D154" s="426">
        <v>94.383333333333326</v>
      </c>
      <c r="E154" s="426">
        <v>93.266666666666652</v>
      </c>
      <c r="F154" s="426">
        <v>91.583333333333329</v>
      </c>
      <c r="G154" s="426">
        <v>90.466666666666654</v>
      </c>
      <c r="H154" s="426">
        <v>96.066666666666649</v>
      </c>
      <c r="I154" s="426">
        <v>97.183333333333323</v>
      </c>
      <c r="J154" s="426">
        <v>98.866666666666646</v>
      </c>
      <c r="K154" s="425">
        <v>95.5</v>
      </c>
      <c r="L154" s="425">
        <v>92.7</v>
      </c>
      <c r="M154" s="425">
        <v>19.47232</v>
      </c>
    </row>
    <row r="155" spans="1:13">
      <c r="A155" s="245">
        <v>145</v>
      </c>
      <c r="B155" s="428" t="s">
        <v>352</v>
      </c>
      <c r="C155" s="425">
        <v>696.4</v>
      </c>
      <c r="D155" s="426">
        <v>698.6</v>
      </c>
      <c r="E155" s="426">
        <v>687.80000000000007</v>
      </c>
      <c r="F155" s="426">
        <v>679.2</v>
      </c>
      <c r="G155" s="426">
        <v>668.40000000000009</v>
      </c>
      <c r="H155" s="426">
        <v>707.2</v>
      </c>
      <c r="I155" s="426">
        <v>718</v>
      </c>
      <c r="J155" s="426">
        <v>726.6</v>
      </c>
      <c r="K155" s="425">
        <v>709.4</v>
      </c>
      <c r="L155" s="425">
        <v>690</v>
      </c>
      <c r="M155" s="425">
        <v>0.38880999999999999</v>
      </c>
    </row>
    <row r="156" spans="1:13">
      <c r="A156" s="245">
        <v>146</v>
      </c>
      <c r="B156" s="428" t="s">
        <v>96</v>
      </c>
      <c r="C156" s="425">
        <v>1195.3499999999999</v>
      </c>
      <c r="D156" s="426">
        <v>1199.9000000000001</v>
      </c>
      <c r="E156" s="426">
        <v>1184.8500000000001</v>
      </c>
      <c r="F156" s="426">
        <v>1174.3500000000001</v>
      </c>
      <c r="G156" s="426">
        <v>1159.3000000000002</v>
      </c>
      <c r="H156" s="426">
        <v>1210.4000000000001</v>
      </c>
      <c r="I156" s="426">
        <v>1225.4500000000003</v>
      </c>
      <c r="J156" s="426">
        <v>1235.95</v>
      </c>
      <c r="K156" s="425">
        <v>1214.95</v>
      </c>
      <c r="L156" s="425">
        <v>1189.4000000000001</v>
      </c>
      <c r="M156" s="425">
        <v>9.5089900000000007</v>
      </c>
    </row>
    <row r="157" spans="1:13">
      <c r="A157" s="245">
        <v>147</v>
      </c>
      <c r="B157" s="428" t="s">
        <v>97</v>
      </c>
      <c r="C157" s="425">
        <v>182.85</v>
      </c>
      <c r="D157" s="426">
        <v>183.29999999999998</v>
      </c>
      <c r="E157" s="426">
        <v>181.64999999999998</v>
      </c>
      <c r="F157" s="426">
        <v>180.45</v>
      </c>
      <c r="G157" s="426">
        <v>178.79999999999998</v>
      </c>
      <c r="H157" s="426">
        <v>184.49999999999997</v>
      </c>
      <c r="I157" s="426">
        <v>186.15</v>
      </c>
      <c r="J157" s="426">
        <v>187.34999999999997</v>
      </c>
      <c r="K157" s="425">
        <v>184.95</v>
      </c>
      <c r="L157" s="425">
        <v>182.1</v>
      </c>
      <c r="M157" s="425">
        <v>20.052160000000001</v>
      </c>
    </row>
    <row r="158" spans="1:13">
      <c r="A158" s="245">
        <v>148</v>
      </c>
      <c r="B158" s="428" t="s">
        <v>354</v>
      </c>
      <c r="C158" s="425">
        <v>354.35</v>
      </c>
      <c r="D158" s="426">
        <v>355.51666666666665</v>
      </c>
      <c r="E158" s="426">
        <v>351.33333333333331</v>
      </c>
      <c r="F158" s="426">
        <v>348.31666666666666</v>
      </c>
      <c r="G158" s="426">
        <v>344.13333333333333</v>
      </c>
      <c r="H158" s="426">
        <v>358.5333333333333</v>
      </c>
      <c r="I158" s="426">
        <v>362.7166666666667</v>
      </c>
      <c r="J158" s="426">
        <v>365.73333333333329</v>
      </c>
      <c r="K158" s="425">
        <v>359.7</v>
      </c>
      <c r="L158" s="425">
        <v>352.5</v>
      </c>
      <c r="M158" s="425">
        <v>1.3262</v>
      </c>
    </row>
    <row r="159" spans="1:13">
      <c r="A159" s="245">
        <v>149</v>
      </c>
      <c r="B159" s="428" t="s">
        <v>98</v>
      </c>
      <c r="C159" s="425">
        <v>86.5</v>
      </c>
      <c r="D159" s="426">
        <v>86.75</v>
      </c>
      <c r="E159" s="426">
        <v>85.75</v>
      </c>
      <c r="F159" s="426">
        <v>85</v>
      </c>
      <c r="G159" s="426">
        <v>84</v>
      </c>
      <c r="H159" s="426">
        <v>87.5</v>
      </c>
      <c r="I159" s="426">
        <v>88.5</v>
      </c>
      <c r="J159" s="426">
        <v>89.25</v>
      </c>
      <c r="K159" s="425">
        <v>87.75</v>
      </c>
      <c r="L159" s="425">
        <v>86</v>
      </c>
      <c r="M159" s="425">
        <v>171.0026</v>
      </c>
    </row>
    <row r="160" spans="1:13">
      <c r="A160" s="245">
        <v>150</v>
      </c>
      <c r="B160" s="428" t="s">
        <v>355</v>
      </c>
      <c r="C160" s="425">
        <v>2871.75</v>
      </c>
      <c r="D160" s="426">
        <v>2882.25</v>
      </c>
      <c r="E160" s="426">
        <v>2840.5</v>
      </c>
      <c r="F160" s="426">
        <v>2809.25</v>
      </c>
      <c r="G160" s="426">
        <v>2767.5</v>
      </c>
      <c r="H160" s="426">
        <v>2913.5</v>
      </c>
      <c r="I160" s="426">
        <v>2955.25</v>
      </c>
      <c r="J160" s="426">
        <v>2986.5</v>
      </c>
      <c r="K160" s="425">
        <v>2924</v>
      </c>
      <c r="L160" s="425">
        <v>2851</v>
      </c>
      <c r="M160" s="425">
        <v>0.22586999999999999</v>
      </c>
    </row>
    <row r="161" spans="1:13">
      <c r="A161" s="245">
        <v>151</v>
      </c>
      <c r="B161" s="428" t="s">
        <v>356</v>
      </c>
      <c r="C161" s="425">
        <v>514.4</v>
      </c>
      <c r="D161" s="426">
        <v>518.55000000000007</v>
      </c>
      <c r="E161" s="426">
        <v>507.20000000000016</v>
      </c>
      <c r="F161" s="426">
        <v>500.00000000000011</v>
      </c>
      <c r="G161" s="426">
        <v>488.6500000000002</v>
      </c>
      <c r="H161" s="426">
        <v>525.75000000000011</v>
      </c>
      <c r="I161" s="426">
        <v>537.1</v>
      </c>
      <c r="J161" s="426">
        <v>544.30000000000007</v>
      </c>
      <c r="K161" s="425">
        <v>529.9</v>
      </c>
      <c r="L161" s="425">
        <v>511.35</v>
      </c>
      <c r="M161" s="425">
        <v>3.1406800000000001</v>
      </c>
    </row>
    <row r="162" spans="1:13">
      <c r="A162" s="245">
        <v>152</v>
      </c>
      <c r="B162" s="428" t="s">
        <v>357</v>
      </c>
      <c r="C162" s="425">
        <v>179.85</v>
      </c>
      <c r="D162" s="426">
        <v>181.38333333333333</v>
      </c>
      <c r="E162" s="426">
        <v>176.06666666666666</v>
      </c>
      <c r="F162" s="426">
        <v>172.28333333333333</v>
      </c>
      <c r="G162" s="426">
        <v>166.96666666666667</v>
      </c>
      <c r="H162" s="426">
        <v>185.16666666666666</v>
      </c>
      <c r="I162" s="426">
        <v>190.48333333333332</v>
      </c>
      <c r="J162" s="426">
        <v>194.26666666666665</v>
      </c>
      <c r="K162" s="425">
        <v>186.7</v>
      </c>
      <c r="L162" s="425">
        <v>177.6</v>
      </c>
      <c r="M162" s="425">
        <v>22.91555</v>
      </c>
    </row>
    <row r="163" spans="1:13">
      <c r="A163" s="245">
        <v>153</v>
      </c>
      <c r="B163" s="428" t="s">
        <v>358</v>
      </c>
      <c r="C163" s="425">
        <v>188.45</v>
      </c>
      <c r="D163" s="426">
        <v>189.65</v>
      </c>
      <c r="E163" s="426">
        <v>173.8</v>
      </c>
      <c r="F163" s="426">
        <v>159.15</v>
      </c>
      <c r="G163" s="426">
        <v>143.30000000000001</v>
      </c>
      <c r="H163" s="426">
        <v>204.3</v>
      </c>
      <c r="I163" s="426">
        <v>220.14999999999998</v>
      </c>
      <c r="J163" s="426">
        <v>234.8</v>
      </c>
      <c r="K163" s="425">
        <v>205.5</v>
      </c>
      <c r="L163" s="425">
        <v>175</v>
      </c>
      <c r="M163" s="425">
        <v>422.36207999999999</v>
      </c>
    </row>
    <row r="164" spans="1:13">
      <c r="A164" s="245">
        <v>154</v>
      </c>
      <c r="B164" s="428" t="s">
        <v>359</v>
      </c>
      <c r="C164" s="425">
        <v>240.3</v>
      </c>
      <c r="D164" s="426">
        <v>240.56666666666669</v>
      </c>
      <c r="E164" s="426">
        <v>235.78333333333339</v>
      </c>
      <c r="F164" s="426">
        <v>231.26666666666671</v>
      </c>
      <c r="G164" s="426">
        <v>226.48333333333341</v>
      </c>
      <c r="H164" s="426">
        <v>245.08333333333337</v>
      </c>
      <c r="I164" s="426">
        <v>249.86666666666667</v>
      </c>
      <c r="J164" s="426">
        <v>254.38333333333335</v>
      </c>
      <c r="K164" s="425">
        <v>245.35</v>
      </c>
      <c r="L164" s="425">
        <v>236.05</v>
      </c>
      <c r="M164" s="425">
        <v>35.679969999999997</v>
      </c>
    </row>
    <row r="165" spans="1:13">
      <c r="A165" s="245">
        <v>155</v>
      </c>
      <c r="B165" s="428" t="s">
        <v>239</v>
      </c>
      <c r="C165" s="425">
        <v>9.35</v>
      </c>
      <c r="D165" s="426">
        <v>9.4500000000000011</v>
      </c>
      <c r="E165" s="426">
        <v>9.2500000000000018</v>
      </c>
      <c r="F165" s="426">
        <v>9.15</v>
      </c>
      <c r="G165" s="426">
        <v>8.9500000000000011</v>
      </c>
      <c r="H165" s="426">
        <v>9.5500000000000025</v>
      </c>
      <c r="I165" s="426">
        <v>9.7500000000000018</v>
      </c>
      <c r="J165" s="426">
        <v>9.8500000000000032</v>
      </c>
      <c r="K165" s="425">
        <v>9.65</v>
      </c>
      <c r="L165" s="425">
        <v>9.35</v>
      </c>
      <c r="M165" s="425">
        <v>79.124449999999996</v>
      </c>
    </row>
    <row r="166" spans="1:13">
      <c r="A166" s="245">
        <v>156</v>
      </c>
      <c r="B166" s="428" t="s">
        <v>240</v>
      </c>
      <c r="C166" s="425">
        <v>63.7</v>
      </c>
      <c r="D166" s="426">
        <v>64.350000000000009</v>
      </c>
      <c r="E166" s="426">
        <v>62.750000000000014</v>
      </c>
      <c r="F166" s="426">
        <v>61.800000000000004</v>
      </c>
      <c r="G166" s="426">
        <v>60.20000000000001</v>
      </c>
      <c r="H166" s="426">
        <v>65.300000000000011</v>
      </c>
      <c r="I166" s="426">
        <v>66.900000000000006</v>
      </c>
      <c r="J166" s="426">
        <v>67.850000000000023</v>
      </c>
      <c r="K166" s="425">
        <v>65.95</v>
      </c>
      <c r="L166" s="425">
        <v>63.4</v>
      </c>
      <c r="M166" s="425">
        <v>18.185700000000001</v>
      </c>
    </row>
    <row r="167" spans="1:13">
      <c r="A167" s="245">
        <v>157</v>
      </c>
      <c r="B167" s="428" t="s">
        <v>99</v>
      </c>
      <c r="C167" s="425">
        <v>152</v>
      </c>
      <c r="D167" s="426">
        <v>152.36666666666667</v>
      </c>
      <c r="E167" s="426">
        <v>150.98333333333335</v>
      </c>
      <c r="F167" s="426">
        <v>149.96666666666667</v>
      </c>
      <c r="G167" s="426">
        <v>148.58333333333334</v>
      </c>
      <c r="H167" s="426">
        <v>153.38333333333335</v>
      </c>
      <c r="I167" s="426">
        <v>154.76666666666668</v>
      </c>
      <c r="J167" s="426">
        <v>155.78333333333336</v>
      </c>
      <c r="K167" s="425">
        <v>153.75</v>
      </c>
      <c r="L167" s="425">
        <v>151.35</v>
      </c>
      <c r="M167" s="425">
        <v>64.093580000000003</v>
      </c>
    </row>
    <row r="168" spans="1:13">
      <c r="A168" s="245">
        <v>158</v>
      </c>
      <c r="B168" s="428" t="s">
        <v>360</v>
      </c>
      <c r="C168" s="425">
        <v>339.5</v>
      </c>
      <c r="D168" s="426">
        <v>339.25</v>
      </c>
      <c r="E168" s="426">
        <v>333.55</v>
      </c>
      <c r="F168" s="426">
        <v>327.60000000000002</v>
      </c>
      <c r="G168" s="426">
        <v>321.90000000000003</v>
      </c>
      <c r="H168" s="426">
        <v>345.2</v>
      </c>
      <c r="I168" s="426">
        <v>350.90000000000003</v>
      </c>
      <c r="J168" s="426">
        <v>356.84999999999997</v>
      </c>
      <c r="K168" s="425">
        <v>344.95</v>
      </c>
      <c r="L168" s="425">
        <v>333.3</v>
      </c>
      <c r="M168" s="425">
        <v>4.01553</v>
      </c>
    </row>
    <row r="169" spans="1:13">
      <c r="A169" s="245">
        <v>159</v>
      </c>
      <c r="B169" s="428" t="s">
        <v>361</v>
      </c>
      <c r="C169" s="425">
        <v>268.55</v>
      </c>
      <c r="D169" s="426">
        <v>270.06666666666666</v>
      </c>
      <c r="E169" s="426">
        <v>263.98333333333335</v>
      </c>
      <c r="F169" s="426">
        <v>259.41666666666669</v>
      </c>
      <c r="G169" s="426">
        <v>253.33333333333337</v>
      </c>
      <c r="H169" s="426">
        <v>274.63333333333333</v>
      </c>
      <c r="I169" s="426">
        <v>280.7166666666667</v>
      </c>
      <c r="J169" s="426">
        <v>285.2833333333333</v>
      </c>
      <c r="K169" s="425">
        <v>276.14999999999998</v>
      </c>
      <c r="L169" s="425">
        <v>265.5</v>
      </c>
      <c r="M169" s="425">
        <v>1.2789600000000001</v>
      </c>
    </row>
    <row r="170" spans="1:13">
      <c r="A170" s="245">
        <v>160</v>
      </c>
      <c r="B170" s="428" t="s">
        <v>744</v>
      </c>
      <c r="C170" s="425">
        <v>4577</v>
      </c>
      <c r="D170" s="426">
        <v>4593.8833333333332</v>
      </c>
      <c r="E170" s="426">
        <v>4548.1166666666668</v>
      </c>
      <c r="F170" s="426">
        <v>4519.2333333333336</v>
      </c>
      <c r="G170" s="426">
        <v>4473.4666666666672</v>
      </c>
      <c r="H170" s="426">
        <v>4622.7666666666664</v>
      </c>
      <c r="I170" s="426">
        <v>4668.5333333333328</v>
      </c>
      <c r="J170" s="426">
        <v>4697.4166666666661</v>
      </c>
      <c r="K170" s="425">
        <v>4639.6499999999996</v>
      </c>
      <c r="L170" s="425">
        <v>4565</v>
      </c>
      <c r="M170" s="425">
        <v>0.18099999999999999</v>
      </c>
    </row>
    <row r="171" spans="1:13">
      <c r="A171" s="245">
        <v>161</v>
      </c>
      <c r="B171" s="428" t="s">
        <v>102</v>
      </c>
      <c r="C171" s="425">
        <v>30.7</v>
      </c>
      <c r="D171" s="426">
        <v>30.95</v>
      </c>
      <c r="E171" s="426">
        <v>30.25</v>
      </c>
      <c r="F171" s="426">
        <v>29.8</v>
      </c>
      <c r="G171" s="426">
        <v>29.1</v>
      </c>
      <c r="H171" s="426">
        <v>31.4</v>
      </c>
      <c r="I171" s="426">
        <v>32.099999999999994</v>
      </c>
      <c r="J171" s="426">
        <v>32.549999999999997</v>
      </c>
      <c r="K171" s="425">
        <v>31.65</v>
      </c>
      <c r="L171" s="425">
        <v>30.5</v>
      </c>
      <c r="M171" s="425">
        <v>520.48148000000003</v>
      </c>
    </row>
    <row r="172" spans="1:13">
      <c r="A172" s="245">
        <v>162</v>
      </c>
      <c r="B172" s="428" t="s">
        <v>362</v>
      </c>
      <c r="C172" s="425">
        <v>3014.8</v>
      </c>
      <c r="D172" s="426">
        <v>3022.2666666666664</v>
      </c>
      <c r="E172" s="426">
        <v>2995.5333333333328</v>
      </c>
      <c r="F172" s="426">
        <v>2976.2666666666664</v>
      </c>
      <c r="G172" s="426">
        <v>2949.5333333333328</v>
      </c>
      <c r="H172" s="426">
        <v>3041.5333333333328</v>
      </c>
      <c r="I172" s="426">
        <v>3068.2666666666664</v>
      </c>
      <c r="J172" s="426">
        <v>3087.5333333333328</v>
      </c>
      <c r="K172" s="425">
        <v>3049</v>
      </c>
      <c r="L172" s="425">
        <v>3003</v>
      </c>
      <c r="M172" s="425">
        <v>0.24959999999999999</v>
      </c>
    </row>
    <row r="173" spans="1:13">
      <c r="A173" s="245">
        <v>163</v>
      </c>
      <c r="B173" s="428" t="s">
        <v>745</v>
      </c>
      <c r="C173" s="425">
        <v>208.45</v>
      </c>
      <c r="D173" s="426">
        <v>208.08333333333334</v>
      </c>
      <c r="E173" s="426">
        <v>203.2166666666667</v>
      </c>
      <c r="F173" s="426">
        <v>197.98333333333335</v>
      </c>
      <c r="G173" s="426">
        <v>193.1166666666667</v>
      </c>
      <c r="H173" s="426">
        <v>213.31666666666669</v>
      </c>
      <c r="I173" s="426">
        <v>218.18333333333331</v>
      </c>
      <c r="J173" s="426">
        <v>223.41666666666669</v>
      </c>
      <c r="K173" s="425">
        <v>212.95</v>
      </c>
      <c r="L173" s="425">
        <v>202.85</v>
      </c>
      <c r="M173" s="425">
        <v>5.46875</v>
      </c>
    </row>
    <row r="174" spans="1:13">
      <c r="A174" s="245">
        <v>164</v>
      </c>
      <c r="B174" s="428" t="s">
        <v>363</v>
      </c>
      <c r="C174" s="425">
        <v>3399.5</v>
      </c>
      <c r="D174" s="426">
        <v>3406.5833333333335</v>
      </c>
      <c r="E174" s="426">
        <v>3358.166666666667</v>
      </c>
      <c r="F174" s="426">
        <v>3316.8333333333335</v>
      </c>
      <c r="G174" s="426">
        <v>3268.416666666667</v>
      </c>
      <c r="H174" s="426">
        <v>3447.916666666667</v>
      </c>
      <c r="I174" s="426">
        <v>3496.3333333333339</v>
      </c>
      <c r="J174" s="426">
        <v>3537.666666666667</v>
      </c>
      <c r="K174" s="425">
        <v>3455</v>
      </c>
      <c r="L174" s="425">
        <v>3365.25</v>
      </c>
      <c r="M174" s="425">
        <v>0.16414999999999999</v>
      </c>
    </row>
    <row r="175" spans="1:13">
      <c r="A175" s="245">
        <v>165</v>
      </c>
      <c r="B175" s="428" t="s">
        <v>241</v>
      </c>
      <c r="C175" s="425">
        <v>204.3</v>
      </c>
      <c r="D175" s="426">
        <v>203.6</v>
      </c>
      <c r="E175" s="426">
        <v>199.45</v>
      </c>
      <c r="F175" s="426">
        <v>194.6</v>
      </c>
      <c r="G175" s="426">
        <v>190.45</v>
      </c>
      <c r="H175" s="426">
        <v>208.45</v>
      </c>
      <c r="I175" s="426">
        <v>212.60000000000002</v>
      </c>
      <c r="J175" s="426">
        <v>217.45</v>
      </c>
      <c r="K175" s="425">
        <v>207.75</v>
      </c>
      <c r="L175" s="425">
        <v>198.75</v>
      </c>
      <c r="M175" s="425">
        <v>25.898610000000001</v>
      </c>
    </row>
    <row r="176" spans="1:13">
      <c r="A176" s="245">
        <v>166</v>
      </c>
      <c r="B176" s="428" t="s">
        <v>364</v>
      </c>
      <c r="C176" s="425">
        <v>5703.6</v>
      </c>
      <c r="D176" s="426">
        <v>5717.2</v>
      </c>
      <c r="E176" s="426">
        <v>5676.4</v>
      </c>
      <c r="F176" s="426">
        <v>5649.2</v>
      </c>
      <c r="G176" s="426">
        <v>5608.4</v>
      </c>
      <c r="H176" s="426">
        <v>5744.4</v>
      </c>
      <c r="I176" s="426">
        <v>5785.2000000000007</v>
      </c>
      <c r="J176" s="426">
        <v>5812.4</v>
      </c>
      <c r="K176" s="425">
        <v>5758</v>
      </c>
      <c r="L176" s="425">
        <v>5690</v>
      </c>
      <c r="M176" s="425">
        <v>2.4709999999999999E-2</v>
      </c>
    </row>
    <row r="177" spans="1:13">
      <c r="A177" s="245">
        <v>167</v>
      </c>
      <c r="B177" s="428" t="s">
        <v>365</v>
      </c>
      <c r="C177" s="425">
        <v>1516.15</v>
      </c>
      <c r="D177" s="426">
        <v>1520.8499999999997</v>
      </c>
      <c r="E177" s="426">
        <v>1505.6499999999994</v>
      </c>
      <c r="F177" s="426">
        <v>1495.1499999999996</v>
      </c>
      <c r="G177" s="426">
        <v>1479.9499999999994</v>
      </c>
      <c r="H177" s="426">
        <v>1531.3499999999995</v>
      </c>
      <c r="I177" s="426">
        <v>1546.5499999999997</v>
      </c>
      <c r="J177" s="426">
        <v>1557.0499999999995</v>
      </c>
      <c r="K177" s="425">
        <v>1536.05</v>
      </c>
      <c r="L177" s="425">
        <v>1510.35</v>
      </c>
      <c r="M177" s="425">
        <v>0.28227999999999998</v>
      </c>
    </row>
    <row r="178" spans="1:13">
      <c r="A178" s="245">
        <v>168</v>
      </c>
      <c r="B178" s="428" t="s">
        <v>100</v>
      </c>
      <c r="C178" s="425">
        <v>655.20000000000005</v>
      </c>
      <c r="D178" s="426">
        <v>659.83333333333337</v>
      </c>
      <c r="E178" s="426">
        <v>648.36666666666679</v>
      </c>
      <c r="F178" s="426">
        <v>641.53333333333342</v>
      </c>
      <c r="G178" s="426">
        <v>630.06666666666683</v>
      </c>
      <c r="H178" s="426">
        <v>666.66666666666674</v>
      </c>
      <c r="I178" s="426">
        <v>678.13333333333321</v>
      </c>
      <c r="J178" s="426">
        <v>684.9666666666667</v>
      </c>
      <c r="K178" s="425">
        <v>671.3</v>
      </c>
      <c r="L178" s="425">
        <v>653</v>
      </c>
      <c r="M178" s="425">
        <v>14.33644</v>
      </c>
    </row>
    <row r="179" spans="1:13">
      <c r="A179" s="245">
        <v>169</v>
      </c>
      <c r="B179" s="428" t="s">
        <v>366</v>
      </c>
      <c r="C179" s="425">
        <v>1006.85</v>
      </c>
      <c r="D179" s="426">
        <v>1012.1999999999999</v>
      </c>
      <c r="E179" s="426">
        <v>997.64999999999986</v>
      </c>
      <c r="F179" s="426">
        <v>988.44999999999993</v>
      </c>
      <c r="G179" s="426">
        <v>973.89999999999986</v>
      </c>
      <c r="H179" s="426">
        <v>1021.3999999999999</v>
      </c>
      <c r="I179" s="426">
        <v>1035.9499999999998</v>
      </c>
      <c r="J179" s="426">
        <v>1045.1499999999999</v>
      </c>
      <c r="K179" s="425">
        <v>1026.75</v>
      </c>
      <c r="L179" s="425">
        <v>1003</v>
      </c>
      <c r="M179" s="425">
        <v>1.57358</v>
      </c>
    </row>
    <row r="180" spans="1:13">
      <c r="A180" s="245">
        <v>170</v>
      </c>
      <c r="B180" s="428" t="s">
        <v>242</v>
      </c>
      <c r="C180" s="425">
        <v>638.4</v>
      </c>
      <c r="D180" s="426">
        <v>632.08333333333337</v>
      </c>
      <c r="E180" s="426">
        <v>615.31666666666672</v>
      </c>
      <c r="F180" s="426">
        <v>592.23333333333335</v>
      </c>
      <c r="G180" s="426">
        <v>575.4666666666667</v>
      </c>
      <c r="H180" s="426">
        <v>655.16666666666674</v>
      </c>
      <c r="I180" s="426">
        <v>671.93333333333339</v>
      </c>
      <c r="J180" s="426">
        <v>695.01666666666677</v>
      </c>
      <c r="K180" s="425">
        <v>648.85</v>
      </c>
      <c r="L180" s="425">
        <v>609</v>
      </c>
      <c r="M180" s="425">
        <v>18.552589999999999</v>
      </c>
    </row>
    <row r="181" spans="1:13">
      <c r="A181" s="245">
        <v>171</v>
      </c>
      <c r="B181" s="428" t="s">
        <v>103</v>
      </c>
      <c r="C181" s="425">
        <v>877.8</v>
      </c>
      <c r="D181" s="426">
        <v>886.2833333333333</v>
      </c>
      <c r="E181" s="426">
        <v>864.56666666666661</v>
      </c>
      <c r="F181" s="426">
        <v>851.33333333333326</v>
      </c>
      <c r="G181" s="426">
        <v>829.61666666666656</v>
      </c>
      <c r="H181" s="426">
        <v>899.51666666666665</v>
      </c>
      <c r="I181" s="426">
        <v>921.23333333333335</v>
      </c>
      <c r="J181" s="426">
        <v>934.4666666666667</v>
      </c>
      <c r="K181" s="425">
        <v>908</v>
      </c>
      <c r="L181" s="425">
        <v>873.05</v>
      </c>
      <c r="M181" s="425">
        <v>42.068240000000003</v>
      </c>
    </row>
    <row r="182" spans="1:13">
      <c r="A182" s="245">
        <v>172</v>
      </c>
      <c r="B182" s="428" t="s">
        <v>243</v>
      </c>
      <c r="C182" s="425">
        <v>583.6</v>
      </c>
      <c r="D182" s="426">
        <v>583.93333333333328</v>
      </c>
      <c r="E182" s="426">
        <v>570.86666666666656</v>
      </c>
      <c r="F182" s="426">
        <v>558.13333333333333</v>
      </c>
      <c r="G182" s="426">
        <v>545.06666666666661</v>
      </c>
      <c r="H182" s="426">
        <v>596.66666666666652</v>
      </c>
      <c r="I182" s="426">
        <v>609.73333333333335</v>
      </c>
      <c r="J182" s="426">
        <v>622.46666666666647</v>
      </c>
      <c r="K182" s="425">
        <v>597</v>
      </c>
      <c r="L182" s="425">
        <v>571.20000000000005</v>
      </c>
      <c r="M182" s="425">
        <v>8.1914099999999994</v>
      </c>
    </row>
    <row r="183" spans="1:13">
      <c r="A183" s="245">
        <v>173</v>
      </c>
      <c r="B183" s="428" t="s">
        <v>244</v>
      </c>
      <c r="C183" s="425">
        <v>1406.05</v>
      </c>
      <c r="D183" s="426">
        <v>1404.55</v>
      </c>
      <c r="E183" s="426">
        <v>1395.4499999999998</v>
      </c>
      <c r="F183" s="426">
        <v>1384.85</v>
      </c>
      <c r="G183" s="426">
        <v>1375.7499999999998</v>
      </c>
      <c r="H183" s="426">
        <v>1415.1499999999999</v>
      </c>
      <c r="I183" s="426">
        <v>1424.2499999999998</v>
      </c>
      <c r="J183" s="426">
        <v>1434.85</v>
      </c>
      <c r="K183" s="425">
        <v>1413.65</v>
      </c>
      <c r="L183" s="425">
        <v>1393.95</v>
      </c>
      <c r="M183" s="425">
        <v>3.0432100000000002</v>
      </c>
    </row>
    <row r="184" spans="1:13">
      <c r="A184" s="245">
        <v>174</v>
      </c>
      <c r="B184" s="428" t="s">
        <v>367</v>
      </c>
      <c r="C184" s="425">
        <v>324.8</v>
      </c>
      <c r="D184" s="426">
        <v>322.7166666666667</v>
      </c>
      <c r="E184" s="426">
        <v>318.63333333333338</v>
      </c>
      <c r="F184" s="426">
        <v>312.4666666666667</v>
      </c>
      <c r="G184" s="426">
        <v>308.38333333333338</v>
      </c>
      <c r="H184" s="426">
        <v>328.88333333333338</v>
      </c>
      <c r="I184" s="426">
        <v>332.96666666666664</v>
      </c>
      <c r="J184" s="426">
        <v>339.13333333333338</v>
      </c>
      <c r="K184" s="425">
        <v>326.8</v>
      </c>
      <c r="L184" s="425">
        <v>316.55</v>
      </c>
      <c r="M184" s="425">
        <v>39.111710000000002</v>
      </c>
    </row>
    <row r="185" spans="1:13">
      <c r="A185" s="245">
        <v>175</v>
      </c>
      <c r="B185" s="428" t="s">
        <v>245</v>
      </c>
      <c r="C185" s="425">
        <v>631.5</v>
      </c>
      <c r="D185" s="426">
        <v>632.83333333333337</v>
      </c>
      <c r="E185" s="426">
        <v>617.66666666666674</v>
      </c>
      <c r="F185" s="426">
        <v>603.83333333333337</v>
      </c>
      <c r="G185" s="426">
        <v>588.66666666666674</v>
      </c>
      <c r="H185" s="426">
        <v>646.66666666666674</v>
      </c>
      <c r="I185" s="426">
        <v>661.83333333333348</v>
      </c>
      <c r="J185" s="426">
        <v>675.66666666666674</v>
      </c>
      <c r="K185" s="425">
        <v>648</v>
      </c>
      <c r="L185" s="425">
        <v>619</v>
      </c>
      <c r="M185" s="425">
        <v>12.8788</v>
      </c>
    </row>
    <row r="186" spans="1:13">
      <c r="A186" s="245">
        <v>176</v>
      </c>
      <c r="B186" s="428" t="s">
        <v>104</v>
      </c>
      <c r="C186" s="425">
        <v>1503.3</v>
      </c>
      <c r="D186" s="426">
        <v>1508.5166666666667</v>
      </c>
      <c r="E186" s="426">
        <v>1493.7833333333333</v>
      </c>
      <c r="F186" s="426">
        <v>1484.2666666666667</v>
      </c>
      <c r="G186" s="426">
        <v>1469.5333333333333</v>
      </c>
      <c r="H186" s="426">
        <v>1518.0333333333333</v>
      </c>
      <c r="I186" s="426">
        <v>1532.7666666666664</v>
      </c>
      <c r="J186" s="426">
        <v>1542.2833333333333</v>
      </c>
      <c r="K186" s="425">
        <v>1523.25</v>
      </c>
      <c r="L186" s="425">
        <v>1499</v>
      </c>
      <c r="M186" s="425">
        <v>7.3435800000000002</v>
      </c>
    </row>
    <row r="187" spans="1:13">
      <c r="A187" s="245">
        <v>177</v>
      </c>
      <c r="B187" s="428" t="s">
        <v>368</v>
      </c>
      <c r="C187" s="425">
        <v>385.8</v>
      </c>
      <c r="D187" s="426">
        <v>388.4666666666667</v>
      </c>
      <c r="E187" s="426">
        <v>380.93333333333339</v>
      </c>
      <c r="F187" s="426">
        <v>376.06666666666672</v>
      </c>
      <c r="G187" s="426">
        <v>368.53333333333342</v>
      </c>
      <c r="H187" s="426">
        <v>393.33333333333337</v>
      </c>
      <c r="I187" s="426">
        <v>400.86666666666667</v>
      </c>
      <c r="J187" s="426">
        <v>405.73333333333335</v>
      </c>
      <c r="K187" s="425">
        <v>396</v>
      </c>
      <c r="L187" s="425">
        <v>383.6</v>
      </c>
      <c r="M187" s="425">
        <v>3.29033</v>
      </c>
    </row>
    <row r="188" spans="1:13">
      <c r="A188" s="245">
        <v>178</v>
      </c>
      <c r="B188" s="428" t="s">
        <v>369</v>
      </c>
      <c r="C188" s="425">
        <v>161.75</v>
      </c>
      <c r="D188" s="426">
        <v>163.75</v>
      </c>
      <c r="E188" s="426">
        <v>158.80000000000001</v>
      </c>
      <c r="F188" s="426">
        <v>155.85000000000002</v>
      </c>
      <c r="G188" s="426">
        <v>150.90000000000003</v>
      </c>
      <c r="H188" s="426">
        <v>166.7</v>
      </c>
      <c r="I188" s="426">
        <v>171.64999999999998</v>
      </c>
      <c r="J188" s="426">
        <v>174.59999999999997</v>
      </c>
      <c r="K188" s="425">
        <v>168.7</v>
      </c>
      <c r="L188" s="425">
        <v>160.80000000000001</v>
      </c>
      <c r="M188" s="425">
        <v>32.111919999999998</v>
      </c>
    </row>
    <row r="189" spans="1:13">
      <c r="A189" s="245">
        <v>179</v>
      </c>
      <c r="B189" s="428" t="s">
        <v>370</v>
      </c>
      <c r="C189" s="425">
        <v>1242.2</v>
      </c>
      <c r="D189" s="426">
        <v>1228.95</v>
      </c>
      <c r="E189" s="426">
        <v>1203.3000000000002</v>
      </c>
      <c r="F189" s="426">
        <v>1164.4000000000001</v>
      </c>
      <c r="G189" s="426">
        <v>1138.7500000000002</v>
      </c>
      <c r="H189" s="426">
        <v>1267.8500000000001</v>
      </c>
      <c r="I189" s="426">
        <v>1293.5000000000002</v>
      </c>
      <c r="J189" s="426">
        <v>1332.4</v>
      </c>
      <c r="K189" s="425">
        <v>1254.5999999999999</v>
      </c>
      <c r="L189" s="425">
        <v>1190.05</v>
      </c>
      <c r="M189" s="425">
        <v>2.1594500000000001</v>
      </c>
    </row>
    <row r="190" spans="1:13">
      <c r="A190" s="245">
        <v>180</v>
      </c>
      <c r="B190" s="428" t="s">
        <v>371</v>
      </c>
      <c r="C190" s="425">
        <v>407.9</v>
      </c>
      <c r="D190" s="426">
        <v>409.7833333333333</v>
      </c>
      <c r="E190" s="426">
        <v>403.56666666666661</v>
      </c>
      <c r="F190" s="426">
        <v>399.23333333333329</v>
      </c>
      <c r="G190" s="426">
        <v>393.01666666666659</v>
      </c>
      <c r="H190" s="426">
        <v>414.11666666666662</v>
      </c>
      <c r="I190" s="426">
        <v>420.33333333333331</v>
      </c>
      <c r="J190" s="426">
        <v>424.66666666666663</v>
      </c>
      <c r="K190" s="425">
        <v>416</v>
      </c>
      <c r="L190" s="425">
        <v>405.45</v>
      </c>
      <c r="M190" s="425">
        <v>2.7876699999999999</v>
      </c>
    </row>
    <row r="191" spans="1:13">
      <c r="A191" s="245">
        <v>181</v>
      </c>
      <c r="B191" s="428" t="s">
        <v>743</v>
      </c>
      <c r="C191" s="425">
        <v>170.85</v>
      </c>
      <c r="D191" s="426">
        <v>172.15</v>
      </c>
      <c r="E191" s="426">
        <v>168.3</v>
      </c>
      <c r="F191" s="426">
        <v>165.75</v>
      </c>
      <c r="G191" s="426">
        <v>161.9</v>
      </c>
      <c r="H191" s="426">
        <v>174.70000000000002</v>
      </c>
      <c r="I191" s="426">
        <v>178.54999999999998</v>
      </c>
      <c r="J191" s="426">
        <v>181.10000000000002</v>
      </c>
      <c r="K191" s="425">
        <v>176</v>
      </c>
      <c r="L191" s="425">
        <v>169.6</v>
      </c>
      <c r="M191" s="425">
        <v>3.2860900000000002</v>
      </c>
    </row>
    <row r="192" spans="1:13">
      <c r="A192" s="245">
        <v>182</v>
      </c>
      <c r="B192" s="428" t="s">
        <v>773</v>
      </c>
      <c r="C192" s="425">
        <v>1034.1500000000001</v>
      </c>
      <c r="D192" s="426">
        <v>1049.05</v>
      </c>
      <c r="E192" s="426">
        <v>1010.1999999999998</v>
      </c>
      <c r="F192" s="426">
        <v>986.24999999999977</v>
      </c>
      <c r="G192" s="426">
        <v>947.39999999999964</v>
      </c>
      <c r="H192" s="426">
        <v>1073</v>
      </c>
      <c r="I192" s="426">
        <v>1111.8499999999999</v>
      </c>
      <c r="J192" s="426">
        <v>1135.8000000000002</v>
      </c>
      <c r="K192" s="425">
        <v>1087.9000000000001</v>
      </c>
      <c r="L192" s="425">
        <v>1025.0999999999999</v>
      </c>
      <c r="M192" s="425">
        <v>0.63153999999999999</v>
      </c>
    </row>
    <row r="193" spans="1:13">
      <c r="A193" s="245">
        <v>183</v>
      </c>
      <c r="B193" s="428" t="s">
        <v>372</v>
      </c>
      <c r="C193" s="425">
        <v>662.45</v>
      </c>
      <c r="D193" s="426">
        <v>667.81666666666661</v>
      </c>
      <c r="E193" s="426">
        <v>652.73333333333323</v>
      </c>
      <c r="F193" s="426">
        <v>643.01666666666665</v>
      </c>
      <c r="G193" s="426">
        <v>627.93333333333328</v>
      </c>
      <c r="H193" s="426">
        <v>677.53333333333319</v>
      </c>
      <c r="I193" s="426">
        <v>692.61666666666667</v>
      </c>
      <c r="J193" s="426">
        <v>702.33333333333314</v>
      </c>
      <c r="K193" s="425">
        <v>682.9</v>
      </c>
      <c r="L193" s="425">
        <v>658.1</v>
      </c>
      <c r="M193" s="425">
        <v>28.724170000000001</v>
      </c>
    </row>
    <row r="194" spans="1:13">
      <c r="A194" s="245">
        <v>184</v>
      </c>
      <c r="B194" s="428" t="s">
        <v>373</v>
      </c>
      <c r="C194" s="425">
        <v>71.849999999999994</v>
      </c>
      <c r="D194" s="426">
        <v>73.083333333333329</v>
      </c>
      <c r="E194" s="426">
        <v>69.416666666666657</v>
      </c>
      <c r="F194" s="426">
        <v>66.983333333333334</v>
      </c>
      <c r="G194" s="426">
        <v>63.316666666666663</v>
      </c>
      <c r="H194" s="426">
        <v>75.516666666666652</v>
      </c>
      <c r="I194" s="426">
        <v>79.183333333333309</v>
      </c>
      <c r="J194" s="426">
        <v>81.616666666666646</v>
      </c>
      <c r="K194" s="425">
        <v>76.75</v>
      </c>
      <c r="L194" s="425">
        <v>70.650000000000006</v>
      </c>
      <c r="M194" s="425">
        <v>31.011990000000001</v>
      </c>
    </row>
    <row r="195" spans="1:13">
      <c r="A195" s="245">
        <v>185</v>
      </c>
      <c r="B195" s="428" t="s">
        <v>374</v>
      </c>
      <c r="C195" s="425">
        <v>373.65</v>
      </c>
      <c r="D195" s="426">
        <v>372.43333333333334</v>
      </c>
      <c r="E195" s="426">
        <v>366.2166666666667</v>
      </c>
      <c r="F195" s="426">
        <v>358.78333333333336</v>
      </c>
      <c r="G195" s="426">
        <v>352.56666666666672</v>
      </c>
      <c r="H195" s="426">
        <v>379.86666666666667</v>
      </c>
      <c r="I195" s="426">
        <v>386.08333333333326</v>
      </c>
      <c r="J195" s="426">
        <v>393.51666666666665</v>
      </c>
      <c r="K195" s="425">
        <v>378.65</v>
      </c>
      <c r="L195" s="425">
        <v>365</v>
      </c>
      <c r="M195" s="425">
        <v>9.7681400000000007</v>
      </c>
    </row>
    <row r="196" spans="1:13">
      <c r="A196" s="245">
        <v>186</v>
      </c>
      <c r="B196" s="428" t="s">
        <v>375</v>
      </c>
      <c r="C196" s="425">
        <v>115</v>
      </c>
      <c r="D196" s="426">
        <v>115.68333333333334</v>
      </c>
      <c r="E196" s="426">
        <v>112.56666666666668</v>
      </c>
      <c r="F196" s="426">
        <v>110.13333333333334</v>
      </c>
      <c r="G196" s="426">
        <v>107.01666666666668</v>
      </c>
      <c r="H196" s="426">
        <v>118.11666666666667</v>
      </c>
      <c r="I196" s="426">
        <v>121.23333333333335</v>
      </c>
      <c r="J196" s="426">
        <v>123.66666666666667</v>
      </c>
      <c r="K196" s="425">
        <v>118.8</v>
      </c>
      <c r="L196" s="425">
        <v>113.25</v>
      </c>
      <c r="M196" s="425">
        <v>30.991299999999999</v>
      </c>
    </row>
    <row r="197" spans="1:13">
      <c r="A197" s="245">
        <v>187</v>
      </c>
      <c r="B197" s="428" t="s">
        <v>376</v>
      </c>
      <c r="C197" s="425">
        <v>113.55</v>
      </c>
      <c r="D197" s="426">
        <v>113.55</v>
      </c>
      <c r="E197" s="426">
        <v>111.5</v>
      </c>
      <c r="F197" s="426">
        <v>109.45</v>
      </c>
      <c r="G197" s="426">
        <v>107.4</v>
      </c>
      <c r="H197" s="426">
        <v>115.6</v>
      </c>
      <c r="I197" s="426">
        <v>117.64999999999998</v>
      </c>
      <c r="J197" s="426">
        <v>119.69999999999999</v>
      </c>
      <c r="K197" s="425">
        <v>115.6</v>
      </c>
      <c r="L197" s="425">
        <v>111.5</v>
      </c>
      <c r="M197" s="425">
        <v>15.668469999999999</v>
      </c>
    </row>
    <row r="198" spans="1:13">
      <c r="A198" s="245">
        <v>188</v>
      </c>
      <c r="B198" s="428" t="s">
        <v>246</v>
      </c>
      <c r="C198" s="425">
        <v>335.2</v>
      </c>
      <c r="D198" s="426">
        <v>333.56666666666666</v>
      </c>
      <c r="E198" s="426">
        <v>330.73333333333335</v>
      </c>
      <c r="F198" s="426">
        <v>326.26666666666671</v>
      </c>
      <c r="G198" s="426">
        <v>323.43333333333339</v>
      </c>
      <c r="H198" s="426">
        <v>338.0333333333333</v>
      </c>
      <c r="I198" s="426">
        <v>340.86666666666667</v>
      </c>
      <c r="J198" s="426">
        <v>345.33333333333326</v>
      </c>
      <c r="K198" s="425">
        <v>336.4</v>
      </c>
      <c r="L198" s="425">
        <v>329.1</v>
      </c>
      <c r="M198" s="425">
        <v>4.9272600000000004</v>
      </c>
    </row>
    <row r="199" spans="1:13">
      <c r="A199" s="245">
        <v>189</v>
      </c>
      <c r="B199" s="428" t="s">
        <v>377</v>
      </c>
      <c r="C199" s="425">
        <v>690.3</v>
      </c>
      <c r="D199" s="426">
        <v>696.11666666666667</v>
      </c>
      <c r="E199" s="426">
        <v>678.23333333333335</v>
      </c>
      <c r="F199" s="426">
        <v>666.16666666666663</v>
      </c>
      <c r="G199" s="426">
        <v>648.2833333333333</v>
      </c>
      <c r="H199" s="426">
        <v>708.18333333333339</v>
      </c>
      <c r="I199" s="426">
        <v>726.06666666666683</v>
      </c>
      <c r="J199" s="426">
        <v>738.13333333333344</v>
      </c>
      <c r="K199" s="425">
        <v>714</v>
      </c>
      <c r="L199" s="425">
        <v>684.05</v>
      </c>
      <c r="M199" s="425">
        <v>2.4942500000000001</v>
      </c>
    </row>
    <row r="200" spans="1:13">
      <c r="A200" s="245">
        <v>190</v>
      </c>
      <c r="B200" s="428" t="s">
        <v>247</v>
      </c>
      <c r="C200" s="425">
        <v>2191.85</v>
      </c>
      <c r="D200" s="426">
        <v>2206.1</v>
      </c>
      <c r="E200" s="426">
        <v>2171.75</v>
      </c>
      <c r="F200" s="426">
        <v>2151.65</v>
      </c>
      <c r="G200" s="426">
        <v>2117.3000000000002</v>
      </c>
      <c r="H200" s="426">
        <v>2226.1999999999998</v>
      </c>
      <c r="I200" s="426">
        <v>2260.5499999999993</v>
      </c>
      <c r="J200" s="426">
        <v>2280.6499999999996</v>
      </c>
      <c r="K200" s="425">
        <v>2240.4499999999998</v>
      </c>
      <c r="L200" s="425">
        <v>2186</v>
      </c>
      <c r="M200" s="425">
        <v>1.00457</v>
      </c>
    </row>
    <row r="201" spans="1:13">
      <c r="A201" s="245">
        <v>191</v>
      </c>
      <c r="B201" s="428" t="s">
        <v>107</v>
      </c>
      <c r="C201" s="425">
        <v>983.6</v>
      </c>
      <c r="D201" s="426">
        <v>986</v>
      </c>
      <c r="E201" s="426">
        <v>978.1</v>
      </c>
      <c r="F201" s="426">
        <v>972.6</v>
      </c>
      <c r="G201" s="426">
        <v>964.7</v>
      </c>
      <c r="H201" s="426">
        <v>991.5</v>
      </c>
      <c r="I201" s="426">
        <v>999.40000000000009</v>
      </c>
      <c r="J201" s="426">
        <v>1004.9</v>
      </c>
      <c r="K201" s="425">
        <v>993.9</v>
      </c>
      <c r="L201" s="425">
        <v>980.5</v>
      </c>
      <c r="M201" s="425">
        <v>18.951699999999999</v>
      </c>
    </row>
    <row r="202" spans="1:13">
      <c r="A202" s="245">
        <v>192</v>
      </c>
      <c r="B202" s="428" t="s">
        <v>248</v>
      </c>
      <c r="C202" s="425">
        <v>2944</v>
      </c>
      <c r="D202" s="426">
        <v>2950.2999999999997</v>
      </c>
      <c r="E202" s="426">
        <v>2923.6999999999994</v>
      </c>
      <c r="F202" s="426">
        <v>2903.3999999999996</v>
      </c>
      <c r="G202" s="426">
        <v>2876.7999999999993</v>
      </c>
      <c r="H202" s="426">
        <v>2970.5999999999995</v>
      </c>
      <c r="I202" s="426">
        <v>2997.2</v>
      </c>
      <c r="J202" s="426">
        <v>3017.4999999999995</v>
      </c>
      <c r="K202" s="425">
        <v>2976.9</v>
      </c>
      <c r="L202" s="425">
        <v>2930</v>
      </c>
      <c r="M202" s="425">
        <v>2.26803</v>
      </c>
    </row>
    <row r="203" spans="1:13">
      <c r="A203" s="245">
        <v>193</v>
      </c>
      <c r="B203" s="428" t="s">
        <v>109</v>
      </c>
      <c r="C203" s="425">
        <v>1502.05</v>
      </c>
      <c r="D203" s="426">
        <v>1500.8</v>
      </c>
      <c r="E203" s="426">
        <v>1493.3999999999999</v>
      </c>
      <c r="F203" s="426">
        <v>1484.75</v>
      </c>
      <c r="G203" s="426">
        <v>1477.35</v>
      </c>
      <c r="H203" s="426">
        <v>1509.4499999999998</v>
      </c>
      <c r="I203" s="426">
        <v>1516.85</v>
      </c>
      <c r="J203" s="426">
        <v>1525.4999999999998</v>
      </c>
      <c r="K203" s="425">
        <v>1508.2</v>
      </c>
      <c r="L203" s="425">
        <v>1492.15</v>
      </c>
      <c r="M203" s="425">
        <v>54.858460000000001</v>
      </c>
    </row>
    <row r="204" spans="1:13">
      <c r="A204" s="245">
        <v>194</v>
      </c>
      <c r="B204" s="428" t="s">
        <v>249</v>
      </c>
      <c r="C204" s="425">
        <v>686.5</v>
      </c>
      <c r="D204" s="426">
        <v>689.68333333333339</v>
      </c>
      <c r="E204" s="426">
        <v>676.86666666666679</v>
      </c>
      <c r="F204" s="426">
        <v>667.23333333333335</v>
      </c>
      <c r="G204" s="426">
        <v>654.41666666666674</v>
      </c>
      <c r="H204" s="426">
        <v>699.31666666666683</v>
      </c>
      <c r="I204" s="426">
        <v>712.13333333333344</v>
      </c>
      <c r="J204" s="426">
        <v>721.76666666666688</v>
      </c>
      <c r="K204" s="425">
        <v>702.5</v>
      </c>
      <c r="L204" s="425">
        <v>680.05</v>
      </c>
      <c r="M204" s="425">
        <v>308.20343000000003</v>
      </c>
    </row>
    <row r="205" spans="1:13">
      <c r="A205" s="245">
        <v>195</v>
      </c>
      <c r="B205" s="428" t="s">
        <v>382</v>
      </c>
      <c r="C205" s="425">
        <v>67.2</v>
      </c>
      <c r="D205" s="426">
        <v>67.433333333333337</v>
      </c>
      <c r="E205" s="426">
        <v>66.066666666666677</v>
      </c>
      <c r="F205" s="426">
        <v>64.933333333333337</v>
      </c>
      <c r="G205" s="426">
        <v>63.566666666666677</v>
      </c>
      <c r="H205" s="426">
        <v>68.566666666666677</v>
      </c>
      <c r="I205" s="426">
        <v>69.933333333333351</v>
      </c>
      <c r="J205" s="426">
        <v>71.066666666666677</v>
      </c>
      <c r="K205" s="425">
        <v>68.8</v>
      </c>
      <c r="L205" s="425">
        <v>66.3</v>
      </c>
      <c r="M205" s="425">
        <v>151.16249999999999</v>
      </c>
    </row>
    <row r="206" spans="1:13">
      <c r="A206" s="245">
        <v>196</v>
      </c>
      <c r="B206" s="428" t="s">
        <v>378</v>
      </c>
      <c r="C206" s="425">
        <v>26.2</v>
      </c>
      <c r="D206" s="426">
        <v>26.366666666666664</v>
      </c>
      <c r="E206" s="426">
        <v>25.933333333333326</v>
      </c>
      <c r="F206" s="426">
        <v>25.666666666666664</v>
      </c>
      <c r="G206" s="426">
        <v>25.233333333333327</v>
      </c>
      <c r="H206" s="426">
        <v>26.633333333333326</v>
      </c>
      <c r="I206" s="426">
        <v>27.066666666666663</v>
      </c>
      <c r="J206" s="426">
        <v>27.333333333333325</v>
      </c>
      <c r="K206" s="425">
        <v>26.8</v>
      </c>
      <c r="L206" s="425">
        <v>26.1</v>
      </c>
      <c r="M206" s="425">
        <v>69.6143</v>
      </c>
    </row>
    <row r="207" spans="1:13">
      <c r="A207" s="245">
        <v>197</v>
      </c>
      <c r="B207" s="428" t="s">
        <v>379</v>
      </c>
      <c r="C207" s="425">
        <v>906.35</v>
      </c>
      <c r="D207" s="426">
        <v>907.7166666666667</v>
      </c>
      <c r="E207" s="426">
        <v>899.78333333333342</v>
      </c>
      <c r="F207" s="426">
        <v>893.2166666666667</v>
      </c>
      <c r="G207" s="426">
        <v>885.28333333333342</v>
      </c>
      <c r="H207" s="426">
        <v>914.28333333333342</v>
      </c>
      <c r="I207" s="426">
        <v>922.21666666666681</v>
      </c>
      <c r="J207" s="426">
        <v>928.78333333333342</v>
      </c>
      <c r="K207" s="425">
        <v>915.65</v>
      </c>
      <c r="L207" s="425">
        <v>901.15</v>
      </c>
      <c r="M207" s="425">
        <v>0.17296</v>
      </c>
    </row>
    <row r="208" spans="1:13">
      <c r="A208" s="245">
        <v>198</v>
      </c>
      <c r="B208" s="428" t="s">
        <v>105</v>
      </c>
      <c r="C208" s="425">
        <v>978.8</v>
      </c>
      <c r="D208" s="426">
        <v>984.15</v>
      </c>
      <c r="E208" s="426">
        <v>971.65</v>
      </c>
      <c r="F208" s="426">
        <v>964.5</v>
      </c>
      <c r="G208" s="426">
        <v>952</v>
      </c>
      <c r="H208" s="426">
        <v>991.3</v>
      </c>
      <c r="I208" s="426">
        <v>1003.8</v>
      </c>
      <c r="J208" s="426">
        <v>1010.9499999999999</v>
      </c>
      <c r="K208" s="425">
        <v>996.65</v>
      </c>
      <c r="L208" s="425">
        <v>977</v>
      </c>
      <c r="M208" s="425">
        <v>11.048450000000001</v>
      </c>
    </row>
    <row r="209" spans="1:13">
      <c r="A209" s="245">
        <v>199</v>
      </c>
      <c r="B209" s="428" t="s">
        <v>380</v>
      </c>
      <c r="C209" s="425">
        <v>251.5</v>
      </c>
      <c r="D209" s="426">
        <v>251.93333333333331</v>
      </c>
      <c r="E209" s="426">
        <v>250.06666666666661</v>
      </c>
      <c r="F209" s="426">
        <v>248.6333333333333</v>
      </c>
      <c r="G209" s="426">
        <v>246.76666666666659</v>
      </c>
      <c r="H209" s="426">
        <v>253.36666666666662</v>
      </c>
      <c r="I209" s="426">
        <v>255.23333333333335</v>
      </c>
      <c r="J209" s="426">
        <v>256.66666666666663</v>
      </c>
      <c r="K209" s="425">
        <v>253.8</v>
      </c>
      <c r="L209" s="425">
        <v>250.5</v>
      </c>
      <c r="M209" s="425">
        <v>1.4874099999999999</v>
      </c>
    </row>
    <row r="210" spans="1:13">
      <c r="A210" s="245">
        <v>200</v>
      </c>
      <c r="B210" s="428" t="s">
        <v>381</v>
      </c>
      <c r="C210" s="425">
        <v>429.95</v>
      </c>
      <c r="D210" s="426">
        <v>423.25</v>
      </c>
      <c r="E210" s="426">
        <v>407.7</v>
      </c>
      <c r="F210" s="426">
        <v>385.45</v>
      </c>
      <c r="G210" s="426">
        <v>369.9</v>
      </c>
      <c r="H210" s="426">
        <v>445.5</v>
      </c>
      <c r="I210" s="426">
        <v>461.04999999999995</v>
      </c>
      <c r="J210" s="426">
        <v>483.3</v>
      </c>
      <c r="K210" s="425">
        <v>438.8</v>
      </c>
      <c r="L210" s="425">
        <v>401</v>
      </c>
      <c r="M210" s="425">
        <v>13.038819999999999</v>
      </c>
    </row>
    <row r="211" spans="1:13">
      <c r="A211" s="245">
        <v>201</v>
      </c>
      <c r="B211" s="428" t="s">
        <v>110</v>
      </c>
      <c r="C211" s="425">
        <v>2927.5</v>
      </c>
      <c r="D211" s="426">
        <v>2933.35</v>
      </c>
      <c r="E211" s="426">
        <v>2909.1499999999996</v>
      </c>
      <c r="F211" s="426">
        <v>2890.7999999999997</v>
      </c>
      <c r="G211" s="426">
        <v>2866.5999999999995</v>
      </c>
      <c r="H211" s="426">
        <v>2951.7</v>
      </c>
      <c r="I211" s="426">
        <v>2975.8999999999996</v>
      </c>
      <c r="J211" s="426">
        <v>2994.25</v>
      </c>
      <c r="K211" s="425">
        <v>2957.55</v>
      </c>
      <c r="L211" s="425">
        <v>2915</v>
      </c>
      <c r="M211" s="425">
        <v>4.7033699999999996</v>
      </c>
    </row>
    <row r="212" spans="1:13">
      <c r="A212" s="245">
        <v>202</v>
      </c>
      <c r="B212" s="428" t="s">
        <v>383</v>
      </c>
      <c r="C212" s="425">
        <v>59.05</v>
      </c>
      <c r="D212" s="426">
        <v>59.449999999999996</v>
      </c>
      <c r="E212" s="426">
        <v>57.899999999999991</v>
      </c>
      <c r="F212" s="426">
        <v>56.749999999999993</v>
      </c>
      <c r="G212" s="426">
        <v>55.199999999999989</v>
      </c>
      <c r="H212" s="426">
        <v>60.599999999999994</v>
      </c>
      <c r="I212" s="426">
        <v>62.149999999999991</v>
      </c>
      <c r="J212" s="426">
        <v>63.3</v>
      </c>
      <c r="K212" s="425">
        <v>61</v>
      </c>
      <c r="L212" s="425">
        <v>58.3</v>
      </c>
      <c r="M212" s="425">
        <v>153.67131000000001</v>
      </c>
    </row>
    <row r="213" spans="1:13">
      <c r="A213" s="245">
        <v>203</v>
      </c>
      <c r="B213" s="428" t="s">
        <v>112</v>
      </c>
      <c r="C213" s="425">
        <v>374.25</v>
      </c>
      <c r="D213" s="426">
        <v>376.81666666666666</v>
      </c>
      <c r="E213" s="426">
        <v>370.13333333333333</v>
      </c>
      <c r="F213" s="426">
        <v>366.01666666666665</v>
      </c>
      <c r="G213" s="426">
        <v>359.33333333333331</v>
      </c>
      <c r="H213" s="426">
        <v>380.93333333333334</v>
      </c>
      <c r="I213" s="426">
        <v>387.61666666666662</v>
      </c>
      <c r="J213" s="426">
        <v>391.73333333333335</v>
      </c>
      <c r="K213" s="425">
        <v>383.5</v>
      </c>
      <c r="L213" s="425">
        <v>372.7</v>
      </c>
      <c r="M213" s="425">
        <v>91.060370000000006</v>
      </c>
    </row>
    <row r="214" spans="1:13">
      <c r="A214" s="245">
        <v>204</v>
      </c>
      <c r="B214" s="428" t="s">
        <v>384</v>
      </c>
      <c r="C214" s="425">
        <v>1036.3</v>
      </c>
      <c r="D214" s="426">
        <v>1043.7666666666667</v>
      </c>
      <c r="E214" s="426">
        <v>1020.5333333333333</v>
      </c>
      <c r="F214" s="426">
        <v>1004.7666666666667</v>
      </c>
      <c r="G214" s="426">
        <v>981.5333333333333</v>
      </c>
      <c r="H214" s="426">
        <v>1059.5333333333333</v>
      </c>
      <c r="I214" s="426">
        <v>1082.7666666666664</v>
      </c>
      <c r="J214" s="426">
        <v>1098.5333333333333</v>
      </c>
      <c r="K214" s="425">
        <v>1067</v>
      </c>
      <c r="L214" s="425">
        <v>1028</v>
      </c>
      <c r="M214" s="425">
        <v>3.4853000000000001</v>
      </c>
    </row>
    <row r="215" spans="1:13">
      <c r="A215" s="245">
        <v>205</v>
      </c>
      <c r="B215" s="428" t="s">
        <v>385</v>
      </c>
      <c r="C215" s="425">
        <v>146.25</v>
      </c>
      <c r="D215" s="426">
        <v>147.38333333333335</v>
      </c>
      <c r="E215" s="426">
        <v>144.16666666666671</v>
      </c>
      <c r="F215" s="426">
        <v>142.08333333333337</v>
      </c>
      <c r="G215" s="426">
        <v>138.86666666666673</v>
      </c>
      <c r="H215" s="426">
        <v>149.4666666666667</v>
      </c>
      <c r="I215" s="426">
        <v>152.68333333333334</v>
      </c>
      <c r="J215" s="426">
        <v>154.76666666666668</v>
      </c>
      <c r="K215" s="425">
        <v>150.6</v>
      </c>
      <c r="L215" s="425">
        <v>145.30000000000001</v>
      </c>
      <c r="M215" s="425">
        <v>25.373439999999999</v>
      </c>
    </row>
    <row r="216" spans="1:13">
      <c r="A216" s="245">
        <v>206</v>
      </c>
      <c r="B216" s="428" t="s">
        <v>113</v>
      </c>
      <c r="C216" s="425">
        <v>292.55</v>
      </c>
      <c r="D216" s="426">
        <v>294.23333333333335</v>
      </c>
      <c r="E216" s="426">
        <v>289.06666666666672</v>
      </c>
      <c r="F216" s="426">
        <v>285.58333333333337</v>
      </c>
      <c r="G216" s="426">
        <v>280.41666666666674</v>
      </c>
      <c r="H216" s="426">
        <v>297.7166666666667</v>
      </c>
      <c r="I216" s="426">
        <v>302.88333333333333</v>
      </c>
      <c r="J216" s="426">
        <v>306.36666666666667</v>
      </c>
      <c r="K216" s="425">
        <v>299.39999999999998</v>
      </c>
      <c r="L216" s="425">
        <v>290.75</v>
      </c>
      <c r="M216" s="425">
        <v>42.922550000000001</v>
      </c>
    </row>
    <row r="217" spans="1:13">
      <c r="A217" s="245">
        <v>207</v>
      </c>
      <c r="B217" s="428" t="s">
        <v>114</v>
      </c>
      <c r="C217" s="425">
        <v>2492.5500000000002</v>
      </c>
      <c r="D217" s="426">
        <v>2478.35</v>
      </c>
      <c r="E217" s="426">
        <v>2459.1999999999998</v>
      </c>
      <c r="F217" s="426">
        <v>2425.85</v>
      </c>
      <c r="G217" s="426">
        <v>2406.6999999999998</v>
      </c>
      <c r="H217" s="426">
        <v>2511.6999999999998</v>
      </c>
      <c r="I217" s="426">
        <v>2530.8500000000004</v>
      </c>
      <c r="J217" s="426">
        <v>2564.1999999999998</v>
      </c>
      <c r="K217" s="425">
        <v>2497.5</v>
      </c>
      <c r="L217" s="425">
        <v>2445</v>
      </c>
      <c r="M217" s="425">
        <v>13.54397</v>
      </c>
    </row>
    <row r="218" spans="1:13">
      <c r="A218" s="245">
        <v>208</v>
      </c>
      <c r="B218" s="428" t="s">
        <v>250</v>
      </c>
      <c r="C218" s="425">
        <v>340.1</v>
      </c>
      <c r="D218" s="426">
        <v>338.8</v>
      </c>
      <c r="E218" s="426">
        <v>336.6</v>
      </c>
      <c r="F218" s="426">
        <v>333.1</v>
      </c>
      <c r="G218" s="426">
        <v>330.90000000000003</v>
      </c>
      <c r="H218" s="426">
        <v>342.3</v>
      </c>
      <c r="I218" s="426">
        <v>344.49999999999994</v>
      </c>
      <c r="J218" s="426">
        <v>348</v>
      </c>
      <c r="K218" s="425">
        <v>341</v>
      </c>
      <c r="L218" s="425">
        <v>335.3</v>
      </c>
      <c r="M218" s="425">
        <v>6.4740700000000002</v>
      </c>
    </row>
    <row r="219" spans="1:13">
      <c r="A219" s="245">
        <v>209</v>
      </c>
      <c r="B219" s="428" t="s">
        <v>386</v>
      </c>
      <c r="C219" s="425">
        <v>40010.400000000001</v>
      </c>
      <c r="D219" s="426">
        <v>39848.416666666664</v>
      </c>
      <c r="E219" s="426">
        <v>39511.98333333333</v>
      </c>
      <c r="F219" s="426">
        <v>39013.566666666666</v>
      </c>
      <c r="G219" s="426">
        <v>38677.133333333331</v>
      </c>
      <c r="H219" s="426">
        <v>40346.833333333328</v>
      </c>
      <c r="I219" s="426">
        <v>40683.266666666663</v>
      </c>
      <c r="J219" s="426">
        <v>41181.683333333327</v>
      </c>
      <c r="K219" s="425">
        <v>40184.85</v>
      </c>
      <c r="L219" s="425">
        <v>39350</v>
      </c>
      <c r="M219" s="425">
        <v>0.12792999999999999</v>
      </c>
    </row>
    <row r="220" spans="1:13">
      <c r="A220" s="245">
        <v>210</v>
      </c>
      <c r="B220" s="428" t="s">
        <v>251</v>
      </c>
      <c r="C220" s="425">
        <v>55.15</v>
      </c>
      <c r="D220" s="426">
        <v>55.45000000000001</v>
      </c>
      <c r="E220" s="426">
        <v>54.15000000000002</v>
      </c>
      <c r="F220" s="426">
        <v>53.150000000000013</v>
      </c>
      <c r="G220" s="426">
        <v>51.850000000000023</v>
      </c>
      <c r="H220" s="426">
        <v>56.450000000000017</v>
      </c>
      <c r="I220" s="426">
        <v>57.750000000000014</v>
      </c>
      <c r="J220" s="426">
        <v>58.750000000000014</v>
      </c>
      <c r="K220" s="425">
        <v>56.75</v>
      </c>
      <c r="L220" s="425">
        <v>54.45</v>
      </c>
      <c r="M220" s="425">
        <v>67.052070000000001</v>
      </c>
    </row>
    <row r="221" spans="1:13">
      <c r="A221" s="245">
        <v>211</v>
      </c>
      <c r="B221" s="428" t="s">
        <v>108</v>
      </c>
      <c r="C221" s="425">
        <v>2501.1999999999998</v>
      </c>
      <c r="D221" s="426">
        <v>2496.0333333333333</v>
      </c>
      <c r="E221" s="426">
        <v>2482.0666666666666</v>
      </c>
      <c r="F221" s="426">
        <v>2462.9333333333334</v>
      </c>
      <c r="G221" s="426">
        <v>2448.9666666666667</v>
      </c>
      <c r="H221" s="426">
        <v>2515.1666666666665</v>
      </c>
      <c r="I221" s="426">
        <v>2529.1333333333328</v>
      </c>
      <c r="J221" s="426">
        <v>2548.2666666666664</v>
      </c>
      <c r="K221" s="425">
        <v>2510</v>
      </c>
      <c r="L221" s="425">
        <v>2476.9</v>
      </c>
      <c r="M221" s="425">
        <v>26.716080000000002</v>
      </c>
    </row>
    <row r="222" spans="1:13">
      <c r="A222" s="245">
        <v>212</v>
      </c>
      <c r="B222" s="428" t="s">
        <v>830</v>
      </c>
      <c r="C222" s="425">
        <v>293.8</v>
      </c>
      <c r="D222" s="426">
        <v>295.41666666666669</v>
      </c>
      <c r="E222" s="426">
        <v>290.88333333333338</v>
      </c>
      <c r="F222" s="426">
        <v>287.9666666666667</v>
      </c>
      <c r="G222" s="426">
        <v>283.43333333333339</v>
      </c>
      <c r="H222" s="426">
        <v>298.33333333333337</v>
      </c>
      <c r="I222" s="426">
        <v>302.86666666666667</v>
      </c>
      <c r="J222" s="426">
        <v>305.78333333333336</v>
      </c>
      <c r="K222" s="425">
        <v>299.95</v>
      </c>
      <c r="L222" s="425">
        <v>292.5</v>
      </c>
      <c r="M222" s="425">
        <v>0.87585999999999997</v>
      </c>
    </row>
    <row r="223" spans="1:13">
      <c r="A223" s="245">
        <v>213</v>
      </c>
      <c r="B223" s="428" t="s">
        <v>116</v>
      </c>
      <c r="C223" s="425">
        <v>640.1</v>
      </c>
      <c r="D223" s="426">
        <v>641.76666666666665</v>
      </c>
      <c r="E223" s="426">
        <v>634.7833333333333</v>
      </c>
      <c r="F223" s="426">
        <v>629.4666666666667</v>
      </c>
      <c r="G223" s="426">
        <v>622.48333333333335</v>
      </c>
      <c r="H223" s="426">
        <v>647.08333333333326</v>
      </c>
      <c r="I223" s="426">
        <v>654.06666666666661</v>
      </c>
      <c r="J223" s="426">
        <v>659.38333333333321</v>
      </c>
      <c r="K223" s="425">
        <v>648.75</v>
      </c>
      <c r="L223" s="425">
        <v>636.45000000000005</v>
      </c>
      <c r="M223" s="425">
        <v>122.2547</v>
      </c>
    </row>
    <row r="224" spans="1:13">
      <c r="A224" s="245">
        <v>214</v>
      </c>
      <c r="B224" s="428" t="s">
        <v>252</v>
      </c>
      <c r="C224" s="425">
        <v>1581.9</v>
      </c>
      <c r="D224" s="426">
        <v>1587.6333333333332</v>
      </c>
      <c r="E224" s="426">
        <v>1567.2666666666664</v>
      </c>
      <c r="F224" s="426">
        <v>1552.6333333333332</v>
      </c>
      <c r="G224" s="426">
        <v>1532.2666666666664</v>
      </c>
      <c r="H224" s="426">
        <v>1602.2666666666664</v>
      </c>
      <c r="I224" s="426">
        <v>1622.6333333333332</v>
      </c>
      <c r="J224" s="426">
        <v>1637.2666666666664</v>
      </c>
      <c r="K224" s="425">
        <v>1608</v>
      </c>
      <c r="L224" s="425">
        <v>1573</v>
      </c>
      <c r="M224" s="425">
        <v>5.7566199999999998</v>
      </c>
    </row>
    <row r="225" spans="1:13">
      <c r="A225" s="245">
        <v>215</v>
      </c>
      <c r="B225" s="428" t="s">
        <v>117</v>
      </c>
      <c r="C225" s="425">
        <v>614.70000000000005</v>
      </c>
      <c r="D225" s="426">
        <v>614.9</v>
      </c>
      <c r="E225" s="426">
        <v>610.79999999999995</v>
      </c>
      <c r="F225" s="426">
        <v>606.9</v>
      </c>
      <c r="G225" s="426">
        <v>602.79999999999995</v>
      </c>
      <c r="H225" s="426">
        <v>618.79999999999995</v>
      </c>
      <c r="I225" s="426">
        <v>622.90000000000009</v>
      </c>
      <c r="J225" s="426">
        <v>626.79999999999995</v>
      </c>
      <c r="K225" s="425">
        <v>619</v>
      </c>
      <c r="L225" s="425">
        <v>611</v>
      </c>
      <c r="M225" s="425">
        <v>13.27365</v>
      </c>
    </row>
    <row r="226" spans="1:13">
      <c r="A226" s="245">
        <v>216</v>
      </c>
      <c r="B226" s="428" t="s">
        <v>387</v>
      </c>
      <c r="C226" s="425">
        <v>636.20000000000005</v>
      </c>
      <c r="D226" s="426">
        <v>638.73333333333335</v>
      </c>
      <c r="E226" s="426">
        <v>624.7166666666667</v>
      </c>
      <c r="F226" s="426">
        <v>613.23333333333335</v>
      </c>
      <c r="G226" s="426">
        <v>599.2166666666667</v>
      </c>
      <c r="H226" s="426">
        <v>650.2166666666667</v>
      </c>
      <c r="I226" s="426">
        <v>664.23333333333335</v>
      </c>
      <c r="J226" s="426">
        <v>675.7166666666667</v>
      </c>
      <c r="K226" s="425">
        <v>652.75</v>
      </c>
      <c r="L226" s="425">
        <v>627.25</v>
      </c>
      <c r="M226" s="425">
        <v>6.0934299999999997</v>
      </c>
    </row>
    <row r="227" spans="1:13">
      <c r="A227" s="245">
        <v>217</v>
      </c>
      <c r="B227" s="428" t="s">
        <v>388</v>
      </c>
      <c r="C227" s="425">
        <v>3243.95</v>
      </c>
      <c r="D227" s="426">
        <v>3253.3166666666671</v>
      </c>
      <c r="E227" s="426">
        <v>3215.6333333333341</v>
      </c>
      <c r="F227" s="426">
        <v>3187.3166666666671</v>
      </c>
      <c r="G227" s="426">
        <v>3149.6333333333341</v>
      </c>
      <c r="H227" s="426">
        <v>3281.6333333333341</v>
      </c>
      <c r="I227" s="426">
        <v>3319.3166666666675</v>
      </c>
      <c r="J227" s="426">
        <v>3347.6333333333341</v>
      </c>
      <c r="K227" s="425">
        <v>3291</v>
      </c>
      <c r="L227" s="425">
        <v>3225</v>
      </c>
      <c r="M227" s="425">
        <v>2.3400000000000001E-2</v>
      </c>
    </row>
    <row r="228" spans="1:13">
      <c r="A228" s="245">
        <v>218</v>
      </c>
      <c r="B228" s="428" t="s">
        <v>253</v>
      </c>
      <c r="C228" s="425">
        <v>38.25</v>
      </c>
      <c r="D228" s="426">
        <v>38.533333333333331</v>
      </c>
      <c r="E228" s="426">
        <v>37.816666666666663</v>
      </c>
      <c r="F228" s="426">
        <v>37.383333333333333</v>
      </c>
      <c r="G228" s="426">
        <v>36.666666666666664</v>
      </c>
      <c r="H228" s="426">
        <v>38.966666666666661</v>
      </c>
      <c r="I228" s="426">
        <v>39.68333333333333</v>
      </c>
      <c r="J228" s="426">
        <v>40.11666666666666</v>
      </c>
      <c r="K228" s="425">
        <v>39.25</v>
      </c>
      <c r="L228" s="425">
        <v>38.1</v>
      </c>
      <c r="M228" s="425">
        <v>108.56807999999999</v>
      </c>
    </row>
    <row r="229" spans="1:13">
      <c r="A229" s="245">
        <v>219</v>
      </c>
      <c r="B229" s="428" t="s">
        <v>119</v>
      </c>
      <c r="C229" s="425">
        <v>55.85</v>
      </c>
      <c r="D229" s="426">
        <v>56.316666666666663</v>
      </c>
      <c r="E229" s="426">
        <v>55.283333333333324</v>
      </c>
      <c r="F229" s="426">
        <v>54.716666666666661</v>
      </c>
      <c r="G229" s="426">
        <v>53.683333333333323</v>
      </c>
      <c r="H229" s="426">
        <v>56.883333333333326</v>
      </c>
      <c r="I229" s="426">
        <v>57.916666666666657</v>
      </c>
      <c r="J229" s="426">
        <v>58.483333333333327</v>
      </c>
      <c r="K229" s="425">
        <v>57.35</v>
      </c>
      <c r="L229" s="425">
        <v>55.75</v>
      </c>
      <c r="M229" s="425">
        <v>347.93173999999999</v>
      </c>
    </row>
    <row r="230" spans="1:13">
      <c r="A230" s="245">
        <v>220</v>
      </c>
      <c r="B230" s="428" t="s">
        <v>389</v>
      </c>
      <c r="C230" s="425">
        <v>55.15</v>
      </c>
      <c r="D230" s="426">
        <v>55.383333333333333</v>
      </c>
      <c r="E230" s="426">
        <v>54.516666666666666</v>
      </c>
      <c r="F230" s="426">
        <v>53.883333333333333</v>
      </c>
      <c r="G230" s="426">
        <v>53.016666666666666</v>
      </c>
      <c r="H230" s="426">
        <v>56.016666666666666</v>
      </c>
      <c r="I230" s="426">
        <v>56.883333333333326</v>
      </c>
      <c r="J230" s="426">
        <v>57.516666666666666</v>
      </c>
      <c r="K230" s="425">
        <v>56.25</v>
      </c>
      <c r="L230" s="425">
        <v>54.75</v>
      </c>
      <c r="M230" s="425">
        <v>32.346060000000001</v>
      </c>
    </row>
    <row r="231" spans="1:13">
      <c r="A231" s="245">
        <v>221</v>
      </c>
      <c r="B231" s="428" t="s">
        <v>390</v>
      </c>
      <c r="C231" s="425">
        <v>1044.4000000000001</v>
      </c>
      <c r="D231" s="426">
        <v>1051.8500000000001</v>
      </c>
      <c r="E231" s="426">
        <v>1032.5500000000002</v>
      </c>
      <c r="F231" s="426">
        <v>1020.7</v>
      </c>
      <c r="G231" s="426">
        <v>1001.4000000000001</v>
      </c>
      <c r="H231" s="426">
        <v>1063.7000000000003</v>
      </c>
      <c r="I231" s="426">
        <v>1083</v>
      </c>
      <c r="J231" s="426">
        <v>1094.8500000000004</v>
      </c>
      <c r="K231" s="425">
        <v>1071.1500000000001</v>
      </c>
      <c r="L231" s="425">
        <v>1040</v>
      </c>
      <c r="M231" s="425">
        <v>0.34260000000000002</v>
      </c>
    </row>
    <row r="232" spans="1:13">
      <c r="A232" s="245">
        <v>222</v>
      </c>
      <c r="B232" s="428" t="s">
        <v>391</v>
      </c>
      <c r="C232" s="425">
        <v>242.3</v>
      </c>
      <c r="D232" s="426">
        <v>243.66666666666666</v>
      </c>
      <c r="E232" s="426">
        <v>238.33333333333331</v>
      </c>
      <c r="F232" s="426">
        <v>234.36666666666665</v>
      </c>
      <c r="G232" s="426">
        <v>229.0333333333333</v>
      </c>
      <c r="H232" s="426">
        <v>247.63333333333333</v>
      </c>
      <c r="I232" s="426">
        <v>252.96666666666664</v>
      </c>
      <c r="J232" s="426">
        <v>256.93333333333334</v>
      </c>
      <c r="K232" s="425">
        <v>249</v>
      </c>
      <c r="L232" s="425">
        <v>239.7</v>
      </c>
      <c r="M232" s="425">
        <v>0.55783000000000005</v>
      </c>
    </row>
    <row r="233" spans="1:13">
      <c r="A233" s="245">
        <v>223</v>
      </c>
      <c r="B233" s="428" t="s">
        <v>746</v>
      </c>
      <c r="C233" s="425">
        <v>1129.7</v>
      </c>
      <c r="D233" s="426">
        <v>1130.4666666666669</v>
      </c>
      <c r="E233" s="426">
        <v>1119.7833333333338</v>
      </c>
      <c r="F233" s="426">
        <v>1109.8666666666668</v>
      </c>
      <c r="G233" s="426">
        <v>1099.1833333333336</v>
      </c>
      <c r="H233" s="426">
        <v>1140.3833333333339</v>
      </c>
      <c r="I233" s="426">
        <v>1151.0666666666668</v>
      </c>
      <c r="J233" s="426">
        <v>1160.983333333334</v>
      </c>
      <c r="K233" s="425">
        <v>1141.1500000000001</v>
      </c>
      <c r="L233" s="425">
        <v>1120.55</v>
      </c>
      <c r="M233" s="425">
        <v>0.33949000000000001</v>
      </c>
    </row>
    <row r="234" spans="1:13">
      <c r="A234" s="245">
        <v>224</v>
      </c>
      <c r="B234" s="428" t="s">
        <v>750</v>
      </c>
      <c r="C234" s="425">
        <v>612.4</v>
      </c>
      <c r="D234" s="426">
        <v>616.2166666666667</v>
      </c>
      <c r="E234" s="426">
        <v>606.18333333333339</v>
      </c>
      <c r="F234" s="426">
        <v>599.9666666666667</v>
      </c>
      <c r="G234" s="426">
        <v>589.93333333333339</v>
      </c>
      <c r="H234" s="426">
        <v>622.43333333333339</v>
      </c>
      <c r="I234" s="426">
        <v>632.4666666666667</v>
      </c>
      <c r="J234" s="426">
        <v>638.68333333333339</v>
      </c>
      <c r="K234" s="425">
        <v>626.25</v>
      </c>
      <c r="L234" s="425">
        <v>610</v>
      </c>
      <c r="M234" s="425">
        <v>2.5074399999999999</v>
      </c>
    </row>
    <row r="235" spans="1:13">
      <c r="A235" s="245">
        <v>225</v>
      </c>
      <c r="B235" s="428" t="s">
        <v>392</v>
      </c>
      <c r="C235" s="425">
        <v>156.35</v>
      </c>
      <c r="D235" s="426">
        <v>157.93333333333334</v>
      </c>
      <c r="E235" s="426">
        <v>152.96666666666667</v>
      </c>
      <c r="F235" s="426">
        <v>149.58333333333334</v>
      </c>
      <c r="G235" s="426">
        <v>144.61666666666667</v>
      </c>
      <c r="H235" s="426">
        <v>161.31666666666666</v>
      </c>
      <c r="I235" s="426">
        <v>166.28333333333336</v>
      </c>
      <c r="J235" s="426">
        <v>169.66666666666666</v>
      </c>
      <c r="K235" s="425">
        <v>162.9</v>
      </c>
      <c r="L235" s="425">
        <v>154.55000000000001</v>
      </c>
      <c r="M235" s="425">
        <v>41.186709999999998</v>
      </c>
    </row>
    <row r="236" spans="1:13">
      <c r="A236" s="245">
        <v>226</v>
      </c>
      <c r="B236" s="428" t="s">
        <v>393</v>
      </c>
      <c r="C236" s="425">
        <v>47.9</v>
      </c>
      <c r="D236" s="426">
        <v>48.166666666666664</v>
      </c>
      <c r="E236" s="426">
        <v>47.383333333333326</v>
      </c>
      <c r="F236" s="426">
        <v>46.86666666666666</v>
      </c>
      <c r="G236" s="426">
        <v>46.083333333333321</v>
      </c>
      <c r="H236" s="426">
        <v>48.68333333333333</v>
      </c>
      <c r="I236" s="426">
        <v>49.466666666666676</v>
      </c>
      <c r="J236" s="426">
        <v>49.983333333333334</v>
      </c>
      <c r="K236" s="425">
        <v>48.95</v>
      </c>
      <c r="L236" s="425">
        <v>47.65</v>
      </c>
      <c r="M236" s="425">
        <v>27.882259999999999</v>
      </c>
    </row>
    <row r="237" spans="1:13">
      <c r="A237" s="245">
        <v>227</v>
      </c>
      <c r="B237" s="428" t="s">
        <v>126</v>
      </c>
      <c r="C237" s="425">
        <v>203.3</v>
      </c>
      <c r="D237" s="426">
        <v>203.91666666666666</v>
      </c>
      <c r="E237" s="426">
        <v>202.5333333333333</v>
      </c>
      <c r="F237" s="426">
        <v>201.76666666666665</v>
      </c>
      <c r="G237" s="426">
        <v>200.3833333333333</v>
      </c>
      <c r="H237" s="426">
        <v>204.68333333333331</v>
      </c>
      <c r="I237" s="426">
        <v>206.06666666666669</v>
      </c>
      <c r="J237" s="426">
        <v>206.83333333333331</v>
      </c>
      <c r="K237" s="425">
        <v>205.3</v>
      </c>
      <c r="L237" s="425">
        <v>203.15</v>
      </c>
      <c r="M237" s="425">
        <v>133.26068000000001</v>
      </c>
    </row>
    <row r="238" spans="1:13">
      <c r="A238" s="245">
        <v>228</v>
      </c>
      <c r="B238" s="428" t="s">
        <v>395</v>
      </c>
      <c r="C238" s="425">
        <v>127.95</v>
      </c>
      <c r="D238" s="426">
        <v>128.25</v>
      </c>
      <c r="E238" s="426">
        <v>127.05000000000001</v>
      </c>
      <c r="F238" s="426">
        <v>126.15</v>
      </c>
      <c r="G238" s="426">
        <v>124.95000000000002</v>
      </c>
      <c r="H238" s="426">
        <v>129.15</v>
      </c>
      <c r="I238" s="426">
        <v>130.35</v>
      </c>
      <c r="J238" s="426">
        <v>131.25</v>
      </c>
      <c r="K238" s="425">
        <v>129.44999999999999</v>
      </c>
      <c r="L238" s="425">
        <v>127.35</v>
      </c>
      <c r="M238" s="425">
        <v>3.6724199999999998</v>
      </c>
    </row>
    <row r="239" spans="1:13">
      <c r="A239" s="245">
        <v>229</v>
      </c>
      <c r="B239" s="428" t="s">
        <v>396</v>
      </c>
      <c r="C239" s="425">
        <v>189.75</v>
      </c>
      <c r="D239" s="426">
        <v>190.48333333333335</v>
      </c>
      <c r="E239" s="426">
        <v>188.3666666666667</v>
      </c>
      <c r="F239" s="426">
        <v>186.98333333333335</v>
      </c>
      <c r="G239" s="426">
        <v>184.8666666666667</v>
      </c>
      <c r="H239" s="426">
        <v>191.8666666666667</v>
      </c>
      <c r="I239" s="426">
        <v>193.98333333333338</v>
      </c>
      <c r="J239" s="426">
        <v>195.3666666666667</v>
      </c>
      <c r="K239" s="425">
        <v>192.6</v>
      </c>
      <c r="L239" s="425">
        <v>189.1</v>
      </c>
      <c r="M239" s="425">
        <v>9.8927899999999998</v>
      </c>
    </row>
    <row r="240" spans="1:13">
      <c r="A240" s="245">
        <v>230</v>
      </c>
      <c r="B240" s="428" t="s">
        <v>115</v>
      </c>
      <c r="C240" s="425">
        <v>264</v>
      </c>
      <c r="D240" s="426">
        <v>265.63333333333333</v>
      </c>
      <c r="E240" s="426">
        <v>260.36666666666667</v>
      </c>
      <c r="F240" s="426">
        <v>256.73333333333335</v>
      </c>
      <c r="G240" s="426">
        <v>251.4666666666667</v>
      </c>
      <c r="H240" s="426">
        <v>269.26666666666665</v>
      </c>
      <c r="I240" s="426">
        <v>274.5333333333333</v>
      </c>
      <c r="J240" s="426">
        <v>278.16666666666663</v>
      </c>
      <c r="K240" s="425">
        <v>270.89999999999998</v>
      </c>
      <c r="L240" s="425">
        <v>262</v>
      </c>
      <c r="M240" s="425">
        <v>122.29931999999999</v>
      </c>
    </row>
    <row r="241" spans="1:13">
      <c r="A241" s="245">
        <v>231</v>
      </c>
      <c r="B241" s="428" t="s">
        <v>397</v>
      </c>
      <c r="C241" s="425">
        <v>115.1</v>
      </c>
      <c r="D241" s="426">
        <v>115.15000000000002</v>
      </c>
      <c r="E241" s="426">
        <v>112.60000000000004</v>
      </c>
      <c r="F241" s="426">
        <v>110.10000000000002</v>
      </c>
      <c r="G241" s="426">
        <v>107.55000000000004</v>
      </c>
      <c r="H241" s="426">
        <v>117.65000000000003</v>
      </c>
      <c r="I241" s="426">
        <v>120.20000000000002</v>
      </c>
      <c r="J241" s="426">
        <v>122.70000000000003</v>
      </c>
      <c r="K241" s="425">
        <v>117.7</v>
      </c>
      <c r="L241" s="425">
        <v>112.65</v>
      </c>
      <c r="M241" s="425">
        <v>132.20545999999999</v>
      </c>
    </row>
    <row r="242" spans="1:13">
      <c r="A242" s="245">
        <v>232</v>
      </c>
      <c r="B242" s="428" t="s">
        <v>747</v>
      </c>
      <c r="C242" s="425">
        <v>6993.9</v>
      </c>
      <c r="D242" s="426">
        <v>7017.6333333333341</v>
      </c>
      <c r="E242" s="426">
        <v>6956.2666666666682</v>
      </c>
      <c r="F242" s="426">
        <v>6918.6333333333341</v>
      </c>
      <c r="G242" s="426">
        <v>6857.2666666666682</v>
      </c>
      <c r="H242" s="426">
        <v>7055.2666666666682</v>
      </c>
      <c r="I242" s="426">
        <v>7116.633333333335</v>
      </c>
      <c r="J242" s="426">
        <v>7154.2666666666682</v>
      </c>
      <c r="K242" s="425">
        <v>7079</v>
      </c>
      <c r="L242" s="425">
        <v>6980</v>
      </c>
      <c r="M242" s="425">
        <v>0.40889999999999999</v>
      </c>
    </row>
    <row r="243" spans="1:13">
      <c r="A243" s="245">
        <v>233</v>
      </c>
      <c r="B243" s="428" t="s">
        <v>254</v>
      </c>
      <c r="C243" s="425">
        <v>144.80000000000001</v>
      </c>
      <c r="D243" s="426">
        <v>144.68333333333334</v>
      </c>
      <c r="E243" s="426">
        <v>141.36666666666667</v>
      </c>
      <c r="F243" s="426">
        <v>137.93333333333334</v>
      </c>
      <c r="G243" s="426">
        <v>134.61666666666667</v>
      </c>
      <c r="H243" s="426">
        <v>148.11666666666667</v>
      </c>
      <c r="I243" s="426">
        <v>151.43333333333334</v>
      </c>
      <c r="J243" s="426">
        <v>154.86666666666667</v>
      </c>
      <c r="K243" s="425">
        <v>148</v>
      </c>
      <c r="L243" s="425">
        <v>141.25</v>
      </c>
      <c r="M243" s="425">
        <v>201.82494</v>
      </c>
    </row>
    <row r="244" spans="1:13">
      <c r="A244" s="245">
        <v>234</v>
      </c>
      <c r="B244" s="428" t="s">
        <v>398</v>
      </c>
      <c r="C244" s="425">
        <v>379.05</v>
      </c>
      <c r="D244" s="426">
        <v>380.91666666666669</v>
      </c>
      <c r="E244" s="426">
        <v>374.33333333333337</v>
      </c>
      <c r="F244" s="426">
        <v>369.61666666666667</v>
      </c>
      <c r="G244" s="426">
        <v>363.03333333333336</v>
      </c>
      <c r="H244" s="426">
        <v>385.63333333333338</v>
      </c>
      <c r="I244" s="426">
        <v>392.21666666666675</v>
      </c>
      <c r="J244" s="426">
        <v>396.93333333333339</v>
      </c>
      <c r="K244" s="425">
        <v>387.5</v>
      </c>
      <c r="L244" s="425">
        <v>376.2</v>
      </c>
      <c r="M244" s="425">
        <v>11.101889999999999</v>
      </c>
    </row>
    <row r="245" spans="1:13">
      <c r="A245" s="245">
        <v>235</v>
      </c>
      <c r="B245" s="428" t="s">
        <v>255</v>
      </c>
      <c r="C245" s="425">
        <v>142.44999999999999</v>
      </c>
      <c r="D245" s="426">
        <v>144</v>
      </c>
      <c r="E245" s="426">
        <v>140.44999999999999</v>
      </c>
      <c r="F245" s="426">
        <v>138.44999999999999</v>
      </c>
      <c r="G245" s="426">
        <v>134.89999999999998</v>
      </c>
      <c r="H245" s="426">
        <v>146</v>
      </c>
      <c r="I245" s="426">
        <v>149.55000000000001</v>
      </c>
      <c r="J245" s="426">
        <v>151.55000000000001</v>
      </c>
      <c r="K245" s="425">
        <v>147.55000000000001</v>
      </c>
      <c r="L245" s="425">
        <v>142</v>
      </c>
      <c r="M245" s="425">
        <v>34.092309999999998</v>
      </c>
    </row>
    <row r="246" spans="1:13">
      <c r="A246" s="245">
        <v>236</v>
      </c>
      <c r="B246" s="428" t="s">
        <v>125</v>
      </c>
      <c r="C246" s="425">
        <v>108.15</v>
      </c>
      <c r="D246" s="426">
        <v>109.28333333333335</v>
      </c>
      <c r="E246" s="426">
        <v>106.66666666666669</v>
      </c>
      <c r="F246" s="426">
        <v>105.18333333333334</v>
      </c>
      <c r="G246" s="426">
        <v>102.56666666666668</v>
      </c>
      <c r="H246" s="426">
        <v>110.76666666666669</v>
      </c>
      <c r="I246" s="426">
        <v>113.38333333333334</v>
      </c>
      <c r="J246" s="426">
        <v>114.8666666666667</v>
      </c>
      <c r="K246" s="425">
        <v>111.9</v>
      </c>
      <c r="L246" s="425">
        <v>107.8</v>
      </c>
      <c r="M246" s="425">
        <v>151.90047000000001</v>
      </c>
    </row>
    <row r="247" spans="1:13">
      <c r="A247" s="245">
        <v>237</v>
      </c>
      <c r="B247" s="428" t="s">
        <v>399</v>
      </c>
      <c r="C247" s="425">
        <v>25.8</v>
      </c>
      <c r="D247" s="426">
        <v>26.016666666666666</v>
      </c>
      <c r="E247" s="426">
        <v>25.333333333333332</v>
      </c>
      <c r="F247" s="426">
        <v>24.866666666666667</v>
      </c>
      <c r="G247" s="426">
        <v>24.183333333333334</v>
      </c>
      <c r="H247" s="426">
        <v>26.483333333333331</v>
      </c>
      <c r="I247" s="426">
        <v>27.166666666666668</v>
      </c>
      <c r="J247" s="426">
        <v>27.633333333333329</v>
      </c>
      <c r="K247" s="425">
        <v>26.7</v>
      </c>
      <c r="L247" s="425">
        <v>25.55</v>
      </c>
      <c r="M247" s="425">
        <v>255.72725</v>
      </c>
    </row>
    <row r="248" spans="1:13">
      <c r="A248" s="245">
        <v>238</v>
      </c>
      <c r="B248" s="428" t="s">
        <v>772</v>
      </c>
      <c r="C248" s="425">
        <v>2081.85</v>
      </c>
      <c r="D248" s="426">
        <v>2091.2666666666669</v>
      </c>
      <c r="E248" s="426">
        <v>2055.6333333333337</v>
      </c>
      <c r="F248" s="426">
        <v>2029.416666666667</v>
      </c>
      <c r="G248" s="426">
        <v>1993.7833333333338</v>
      </c>
      <c r="H248" s="426">
        <v>2117.4833333333336</v>
      </c>
      <c r="I248" s="426">
        <v>2153.1166666666668</v>
      </c>
      <c r="J248" s="426">
        <v>2179.3333333333335</v>
      </c>
      <c r="K248" s="425">
        <v>2126.9</v>
      </c>
      <c r="L248" s="425">
        <v>2065.0500000000002</v>
      </c>
      <c r="M248" s="425">
        <v>16.734770000000001</v>
      </c>
    </row>
    <row r="249" spans="1:13">
      <c r="A249" s="245">
        <v>239</v>
      </c>
      <c r="B249" s="428" t="s">
        <v>748</v>
      </c>
      <c r="C249" s="425">
        <v>394.8</v>
      </c>
      <c r="D249" s="426">
        <v>395.83333333333331</v>
      </c>
      <c r="E249" s="426">
        <v>391.01666666666665</v>
      </c>
      <c r="F249" s="426">
        <v>387.23333333333335</v>
      </c>
      <c r="G249" s="426">
        <v>382.41666666666669</v>
      </c>
      <c r="H249" s="426">
        <v>399.61666666666662</v>
      </c>
      <c r="I249" s="426">
        <v>404.43333333333334</v>
      </c>
      <c r="J249" s="426">
        <v>408.21666666666658</v>
      </c>
      <c r="K249" s="425">
        <v>400.65</v>
      </c>
      <c r="L249" s="425">
        <v>392.05</v>
      </c>
      <c r="M249" s="425">
        <v>3.1192500000000001</v>
      </c>
    </row>
    <row r="250" spans="1:13">
      <c r="A250" s="245">
        <v>240</v>
      </c>
      <c r="B250" s="428" t="s">
        <v>120</v>
      </c>
      <c r="C250" s="425">
        <v>549.95000000000005</v>
      </c>
      <c r="D250" s="426">
        <v>546.75</v>
      </c>
      <c r="E250" s="426">
        <v>535.5</v>
      </c>
      <c r="F250" s="426">
        <v>521.04999999999995</v>
      </c>
      <c r="G250" s="426">
        <v>509.79999999999995</v>
      </c>
      <c r="H250" s="426">
        <v>561.20000000000005</v>
      </c>
      <c r="I250" s="426">
        <v>572.45000000000005</v>
      </c>
      <c r="J250" s="426">
        <v>586.90000000000009</v>
      </c>
      <c r="K250" s="425">
        <v>558</v>
      </c>
      <c r="L250" s="425">
        <v>532.29999999999995</v>
      </c>
      <c r="M250" s="425">
        <v>86.820580000000007</v>
      </c>
    </row>
    <row r="251" spans="1:13">
      <c r="A251" s="245">
        <v>241</v>
      </c>
      <c r="B251" s="428" t="s">
        <v>822</v>
      </c>
      <c r="C251" s="425">
        <v>241.7</v>
      </c>
      <c r="D251" s="426">
        <v>242.53333333333333</v>
      </c>
      <c r="E251" s="426">
        <v>239.66666666666666</v>
      </c>
      <c r="F251" s="426">
        <v>237.63333333333333</v>
      </c>
      <c r="G251" s="426">
        <v>234.76666666666665</v>
      </c>
      <c r="H251" s="426">
        <v>244.56666666666666</v>
      </c>
      <c r="I251" s="426">
        <v>247.43333333333334</v>
      </c>
      <c r="J251" s="426">
        <v>249.46666666666667</v>
      </c>
      <c r="K251" s="425">
        <v>245.4</v>
      </c>
      <c r="L251" s="425">
        <v>240.5</v>
      </c>
      <c r="M251" s="425">
        <v>18.740120000000001</v>
      </c>
    </row>
    <row r="252" spans="1:13">
      <c r="A252" s="245">
        <v>242</v>
      </c>
      <c r="B252" s="428" t="s">
        <v>122</v>
      </c>
      <c r="C252" s="425">
        <v>1018.15</v>
      </c>
      <c r="D252" s="426">
        <v>1013.3833333333333</v>
      </c>
      <c r="E252" s="426">
        <v>1004.7666666666667</v>
      </c>
      <c r="F252" s="426">
        <v>991.38333333333333</v>
      </c>
      <c r="G252" s="426">
        <v>982.76666666666665</v>
      </c>
      <c r="H252" s="426">
        <v>1026.7666666666667</v>
      </c>
      <c r="I252" s="426">
        <v>1035.3833333333332</v>
      </c>
      <c r="J252" s="426">
        <v>1048.7666666666667</v>
      </c>
      <c r="K252" s="425">
        <v>1022</v>
      </c>
      <c r="L252" s="425">
        <v>1000</v>
      </c>
      <c r="M252" s="425">
        <v>45.436279999999996</v>
      </c>
    </row>
    <row r="253" spans="1:13">
      <c r="A253" s="245">
        <v>243</v>
      </c>
      <c r="B253" s="428" t="s">
        <v>256</v>
      </c>
      <c r="C253" s="425">
        <v>4952.8500000000004</v>
      </c>
      <c r="D253" s="426">
        <v>4958.95</v>
      </c>
      <c r="E253" s="426">
        <v>4910.0499999999993</v>
      </c>
      <c r="F253" s="426">
        <v>4867.2499999999991</v>
      </c>
      <c r="G253" s="426">
        <v>4818.3499999999985</v>
      </c>
      <c r="H253" s="426">
        <v>5001.75</v>
      </c>
      <c r="I253" s="426">
        <v>5050.6499999999996</v>
      </c>
      <c r="J253" s="426">
        <v>5093.4500000000007</v>
      </c>
      <c r="K253" s="425">
        <v>5007.8500000000004</v>
      </c>
      <c r="L253" s="425">
        <v>4916.1499999999996</v>
      </c>
      <c r="M253" s="425">
        <v>2.2291300000000001</v>
      </c>
    </row>
    <row r="254" spans="1:13">
      <c r="A254" s="245">
        <v>244</v>
      </c>
      <c r="B254" s="428" t="s">
        <v>124</v>
      </c>
      <c r="C254" s="425">
        <v>1563.05</v>
      </c>
      <c r="D254" s="426">
        <v>1565.3</v>
      </c>
      <c r="E254" s="426">
        <v>1556.9499999999998</v>
      </c>
      <c r="F254" s="426">
        <v>1550.85</v>
      </c>
      <c r="G254" s="426">
        <v>1542.4999999999998</v>
      </c>
      <c r="H254" s="426">
        <v>1571.3999999999999</v>
      </c>
      <c r="I254" s="426">
        <v>1579.7499999999998</v>
      </c>
      <c r="J254" s="426">
        <v>1585.85</v>
      </c>
      <c r="K254" s="425">
        <v>1573.65</v>
      </c>
      <c r="L254" s="425">
        <v>1559.2</v>
      </c>
      <c r="M254" s="425">
        <v>59.135669999999998</v>
      </c>
    </row>
    <row r="255" spans="1:13">
      <c r="A255" s="245">
        <v>245</v>
      </c>
      <c r="B255" s="428" t="s">
        <v>749</v>
      </c>
      <c r="C255" s="425">
        <v>1008.15</v>
      </c>
      <c r="D255" s="426">
        <v>1002.4</v>
      </c>
      <c r="E255" s="426">
        <v>985.8</v>
      </c>
      <c r="F255" s="426">
        <v>963.44999999999993</v>
      </c>
      <c r="G255" s="426">
        <v>946.84999999999991</v>
      </c>
      <c r="H255" s="426">
        <v>1024.75</v>
      </c>
      <c r="I255" s="426">
        <v>1041.3500000000001</v>
      </c>
      <c r="J255" s="426">
        <v>1063.7</v>
      </c>
      <c r="K255" s="425">
        <v>1019</v>
      </c>
      <c r="L255" s="425">
        <v>980.05</v>
      </c>
      <c r="M255" s="425">
        <v>0.66105999999999998</v>
      </c>
    </row>
    <row r="256" spans="1:13">
      <c r="A256" s="245">
        <v>246</v>
      </c>
      <c r="B256" s="428" t="s">
        <v>400</v>
      </c>
      <c r="C256" s="425">
        <v>308.8</v>
      </c>
      <c r="D256" s="426">
        <v>308.56666666666666</v>
      </c>
      <c r="E256" s="426">
        <v>305.88333333333333</v>
      </c>
      <c r="F256" s="426">
        <v>302.96666666666664</v>
      </c>
      <c r="G256" s="426">
        <v>300.2833333333333</v>
      </c>
      <c r="H256" s="426">
        <v>311.48333333333335</v>
      </c>
      <c r="I256" s="426">
        <v>314.16666666666663</v>
      </c>
      <c r="J256" s="426">
        <v>317.08333333333337</v>
      </c>
      <c r="K256" s="425">
        <v>311.25</v>
      </c>
      <c r="L256" s="425">
        <v>305.64999999999998</v>
      </c>
      <c r="M256" s="425">
        <v>2.5089299999999999</v>
      </c>
    </row>
    <row r="257" spans="1:13">
      <c r="A257" s="245">
        <v>247</v>
      </c>
      <c r="B257" s="428" t="s">
        <v>121</v>
      </c>
      <c r="C257" s="425">
        <v>1729.25</v>
      </c>
      <c r="D257" s="426">
        <v>1734.7333333333333</v>
      </c>
      <c r="E257" s="426">
        <v>1716.5166666666667</v>
      </c>
      <c r="F257" s="426">
        <v>1703.7833333333333</v>
      </c>
      <c r="G257" s="426">
        <v>1685.5666666666666</v>
      </c>
      <c r="H257" s="426">
        <v>1747.4666666666667</v>
      </c>
      <c r="I257" s="426">
        <v>1765.6833333333334</v>
      </c>
      <c r="J257" s="426">
        <v>1778.4166666666667</v>
      </c>
      <c r="K257" s="425">
        <v>1752.95</v>
      </c>
      <c r="L257" s="425">
        <v>1722</v>
      </c>
      <c r="M257" s="425">
        <v>3.5401600000000002</v>
      </c>
    </row>
    <row r="258" spans="1:13">
      <c r="A258" s="245">
        <v>248</v>
      </c>
      <c r="B258" s="428" t="s">
        <v>257</v>
      </c>
      <c r="C258" s="425">
        <v>2022.15</v>
      </c>
      <c r="D258" s="426">
        <v>2019.0666666666666</v>
      </c>
      <c r="E258" s="426">
        <v>1998.1333333333332</v>
      </c>
      <c r="F258" s="426">
        <v>1974.1166666666666</v>
      </c>
      <c r="G258" s="426">
        <v>1953.1833333333332</v>
      </c>
      <c r="H258" s="426">
        <v>2043.0833333333333</v>
      </c>
      <c r="I258" s="426">
        <v>2064.0166666666664</v>
      </c>
      <c r="J258" s="426">
        <v>2088.0333333333333</v>
      </c>
      <c r="K258" s="425">
        <v>2040</v>
      </c>
      <c r="L258" s="425">
        <v>1995.05</v>
      </c>
      <c r="M258" s="425">
        <v>1.3224199999999999</v>
      </c>
    </row>
    <row r="259" spans="1:13">
      <c r="A259" s="245">
        <v>249</v>
      </c>
      <c r="B259" s="428" t="s">
        <v>401</v>
      </c>
      <c r="C259" s="425">
        <v>1630.8</v>
      </c>
      <c r="D259" s="426">
        <v>1633</v>
      </c>
      <c r="E259" s="426">
        <v>1616</v>
      </c>
      <c r="F259" s="426">
        <v>1601.2</v>
      </c>
      <c r="G259" s="426">
        <v>1584.2</v>
      </c>
      <c r="H259" s="426">
        <v>1647.8</v>
      </c>
      <c r="I259" s="426">
        <v>1664.8</v>
      </c>
      <c r="J259" s="426">
        <v>1679.6</v>
      </c>
      <c r="K259" s="425">
        <v>1650</v>
      </c>
      <c r="L259" s="425">
        <v>1618.2</v>
      </c>
      <c r="M259" s="425">
        <v>0.95789000000000002</v>
      </c>
    </row>
    <row r="260" spans="1:13">
      <c r="A260" s="245">
        <v>250</v>
      </c>
      <c r="B260" s="428" t="s">
        <v>402</v>
      </c>
      <c r="C260" s="425">
        <v>2853.3</v>
      </c>
      <c r="D260" s="426">
        <v>2855.5666666666671</v>
      </c>
      <c r="E260" s="426">
        <v>2829.1333333333341</v>
      </c>
      <c r="F260" s="426">
        <v>2804.9666666666672</v>
      </c>
      <c r="G260" s="426">
        <v>2778.5333333333342</v>
      </c>
      <c r="H260" s="426">
        <v>2879.733333333334</v>
      </c>
      <c r="I260" s="426">
        <v>2906.1666666666674</v>
      </c>
      <c r="J260" s="426">
        <v>2930.3333333333339</v>
      </c>
      <c r="K260" s="425">
        <v>2882</v>
      </c>
      <c r="L260" s="425">
        <v>2831.4</v>
      </c>
      <c r="M260" s="425">
        <v>0.19785</v>
      </c>
    </row>
    <row r="261" spans="1:13">
      <c r="A261" s="245">
        <v>251</v>
      </c>
      <c r="B261" s="428" t="s">
        <v>403</v>
      </c>
      <c r="C261" s="425">
        <v>574</v>
      </c>
      <c r="D261" s="426">
        <v>573.83333333333337</v>
      </c>
      <c r="E261" s="426">
        <v>567.66666666666674</v>
      </c>
      <c r="F261" s="426">
        <v>561.33333333333337</v>
      </c>
      <c r="G261" s="426">
        <v>555.16666666666674</v>
      </c>
      <c r="H261" s="426">
        <v>580.16666666666674</v>
      </c>
      <c r="I261" s="426">
        <v>586.33333333333348</v>
      </c>
      <c r="J261" s="426">
        <v>592.66666666666674</v>
      </c>
      <c r="K261" s="425">
        <v>580</v>
      </c>
      <c r="L261" s="425">
        <v>567.5</v>
      </c>
      <c r="M261" s="425">
        <v>1.6108100000000001</v>
      </c>
    </row>
    <row r="262" spans="1:13">
      <c r="A262" s="245">
        <v>252</v>
      </c>
      <c r="B262" s="428" t="s">
        <v>404</v>
      </c>
      <c r="C262" s="425">
        <v>192.95</v>
      </c>
      <c r="D262" s="426">
        <v>194.23333333333335</v>
      </c>
      <c r="E262" s="426">
        <v>190.81666666666669</v>
      </c>
      <c r="F262" s="426">
        <v>188.68333333333334</v>
      </c>
      <c r="G262" s="426">
        <v>185.26666666666668</v>
      </c>
      <c r="H262" s="426">
        <v>196.3666666666667</v>
      </c>
      <c r="I262" s="426">
        <v>199.78333333333333</v>
      </c>
      <c r="J262" s="426">
        <v>201.91666666666671</v>
      </c>
      <c r="K262" s="425">
        <v>197.65</v>
      </c>
      <c r="L262" s="425">
        <v>192.1</v>
      </c>
      <c r="M262" s="425">
        <v>12.100519999999999</v>
      </c>
    </row>
    <row r="263" spans="1:13">
      <c r="A263" s="245">
        <v>253</v>
      </c>
      <c r="B263" s="428" t="s">
        <v>405</v>
      </c>
      <c r="C263" s="425">
        <v>138.55000000000001</v>
      </c>
      <c r="D263" s="426">
        <v>139.28333333333333</v>
      </c>
      <c r="E263" s="426">
        <v>137.06666666666666</v>
      </c>
      <c r="F263" s="426">
        <v>135.58333333333334</v>
      </c>
      <c r="G263" s="426">
        <v>133.36666666666667</v>
      </c>
      <c r="H263" s="426">
        <v>140.76666666666665</v>
      </c>
      <c r="I263" s="426">
        <v>142.98333333333329</v>
      </c>
      <c r="J263" s="426">
        <v>144.46666666666664</v>
      </c>
      <c r="K263" s="425">
        <v>141.5</v>
      </c>
      <c r="L263" s="425">
        <v>137.80000000000001</v>
      </c>
      <c r="M263" s="425">
        <v>11.14785</v>
      </c>
    </row>
    <row r="264" spans="1:13">
      <c r="A264" s="245">
        <v>254</v>
      </c>
      <c r="B264" s="428" t="s">
        <v>406</v>
      </c>
      <c r="C264" s="425">
        <v>89.35</v>
      </c>
      <c r="D264" s="426">
        <v>90.2</v>
      </c>
      <c r="E264" s="426">
        <v>88.050000000000011</v>
      </c>
      <c r="F264" s="426">
        <v>86.750000000000014</v>
      </c>
      <c r="G264" s="426">
        <v>84.600000000000023</v>
      </c>
      <c r="H264" s="426">
        <v>91.5</v>
      </c>
      <c r="I264" s="426">
        <v>93.65</v>
      </c>
      <c r="J264" s="426">
        <v>94.949999999999989</v>
      </c>
      <c r="K264" s="425">
        <v>92.35</v>
      </c>
      <c r="L264" s="425">
        <v>88.9</v>
      </c>
      <c r="M264" s="425">
        <v>8.3220799999999997</v>
      </c>
    </row>
    <row r="265" spans="1:13">
      <c r="A265" s="245">
        <v>255</v>
      </c>
      <c r="B265" s="428" t="s">
        <v>258</v>
      </c>
      <c r="C265" s="425">
        <v>162.65</v>
      </c>
      <c r="D265" s="426">
        <v>158.63333333333333</v>
      </c>
      <c r="E265" s="426">
        <v>152.26666666666665</v>
      </c>
      <c r="F265" s="426">
        <v>141.88333333333333</v>
      </c>
      <c r="G265" s="426">
        <v>135.51666666666665</v>
      </c>
      <c r="H265" s="426">
        <v>169.01666666666665</v>
      </c>
      <c r="I265" s="426">
        <v>175.38333333333333</v>
      </c>
      <c r="J265" s="426">
        <v>185.76666666666665</v>
      </c>
      <c r="K265" s="425">
        <v>165</v>
      </c>
      <c r="L265" s="425">
        <v>148.25</v>
      </c>
      <c r="M265" s="425">
        <v>61.905709999999999</v>
      </c>
    </row>
    <row r="266" spans="1:13">
      <c r="A266" s="245">
        <v>256</v>
      </c>
      <c r="B266" s="428" t="s">
        <v>128</v>
      </c>
      <c r="C266" s="425">
        <v>685.9</v>
      </c>
      <c r="D266" s="426">
        <v>688.66666666666663</v>
      </c>
      <c r="E266" s="426">
        <v>680.83333333333326</v>
      </c>
      <c r="F266" s="426">
        <v>675.76666666666665</v>
      </c>
      <c r="G266" s="426">
        <v>667.93333333333328</v>
      </c>
      <c r="H266" s="426">
        <v>693.73333333333323</v>
      </c>
      <c r="I266" s="426">
        <v>701.56666666666649</v>
      </c>
      <c r="J266" s="426">
        <v>706.63333333333321</v>
      </c>
      <c r="K266" s="425">
        <v>696.5</v>
      </c>
      <c r="L266" s="425">
        <v>683.6</v>
      </c>
      <c r="M266" s="425">
        <v>43.77422</v>
      </c>
    </row>
    <row r="267" spans="1:13">
      <c r="A267" s="245">
        <v>257</v>
      </c>
      <c r="B267" s="428" t="s">
        <v>751</v>
      </c>
      <c r="C267" s="425">
        <v>108.55</v>
      </c>
      <c r="D267" s="426">
        <v>108.64999999999999</v>
      </c>
      <c r="E267" s="426">
        <v>106.89999999999998</v>
      </c>
      <c r="F267" s="426">
        <v>105.24999999999999</v>
      </c>
      <c r="G267" s="426">
        <v>103.49999999999997</v>
      </c>
      <c r="H267" s="426">
        <v>110.29999999999998</v>
      </c>
      <c r="I267" s="426">
        <v>112.05000000000001</v>
      </c>
      <c r="J267" s="426">
        <v>113.69999999999999</v>
      </c>
      <c r="K267" s="425">
        <v>110.4</v>
      </c>
      <c r="L267" s="425">
        <v>107</v>
      </c>
      <c r="M267" s="425">
        <v>3.1174599999999999</v>
      </c>
    </row>
    <row r="268" spans="1:13">
      <c r="A268" s="245">
        <v>258</v>
      </c>
      <c r="B268" s="428" t="s">
        <v>407</v>
      </c>
      <c r="C268" s="425">
        <v>63.35</v>
      </c>
      <c r="D268" s="426">
        <v>63.75</v>
      </c>
      <c r="E268" s="426">
        <v>62.3</v>
      </c>
      <c r="F268" s="426">
        <v>61.25</v>
      </c>
      <c r="G268" s="426">
        <v>59.8</v>
      </c>
      <c r="H268" s="426">
        <v>64.8</v>
      </c>
      <c r="I268" s="426">
        <v>66.249999999999986</v>
      </c>
      <c r="J268" s="426">
        <v>67.3</v>
      </c>
      <c r="K268" s="425">
        <v>65.2</v>
      </c>
      <c r="L268" s="425">
        <v>62.7</v>
      </c>
      <c r="M268" s="425">
        <v>5.7185199999999998</v>
      </c>
    </row>
    <row r="269" spans="1:13">
      <c r="A269" s="245">
        <v>259</v>
      </c>
      <c r="B269" s="428" t="s">
        <v>408</v>
      </c>
      <c r="C269" s="425">
        <v>157.5</v>
      </c>
      <c r="D269" s="426">
        <v>158.28333333333333</v>
      </c>
      <c r="E269" s="426">
        <v>154.56666666666666</v>
      </c>
      <c r="F269" s="426">
        <v>151.63333333333333</v>
      </c>
      <c r="G269" s="426">
        <v>147.91666666666666</v>
      </c>
      <c r="H269" s="426">
        <v>161.21666666666667</v>
      </c>
      <c r="I269" s="426">
        <v>164.93333333333331</v>
      </c>
      <c r="J269" s="426">
        <v>167.86666666666667</v>
      </c>
      <c r="K269" s="425">
        <v>162</v>
      </c>
      <c r="L269" s="425">
        <v>155.35</v>
      </c>
      <c r="M269" s="425">
        <v>21.640429999999999</v>
      </c>
    </row>
    <row r="270" spans="1:13">
      <c r="A270" s="245">
        <v>260</v>
      </c>
      <c r="B270" s="428" t="s">
        <v>409</v>
      </c>
      <c r="C270" s="425">
        <v>40.15</v>
      </c>
      <c r="D270" s="426">
        <v>40.6</v>
      </c>
      <c r="E270" s="426">
        <v>39.6</v>
      </c>
      <c r="F270" s="426">
        <v>39.049999999999997</v>
      </c>
      <c r="G270" s="426">
        <v>38.049999999999997</v>
      </c>
      <c r="H270" s="426">
        <v>41.150000000000006</v>
      </c>
      <c r="I270" s="426">
        <v>42.150000000000006</v>
      </c>
      <c r="J270" s="426">
        <v>42.70000000000001</v>
      </c>
      <c r="K270" s="425">
        <v>41.6</v>
      </c>
      <c r="L270" s="425">
        <v>40.049999999999997</v>
      </c>
      <c r="M270" s="425">
        <v>56.64273</v>
      </c>
    </row>
    <row r="271" spans="1:13">
      <c r="A271" s="245">
        <v>261</v>
      </c>
      <c r="B271" s="428" t="s">
        <v>410</v>
      </c>
      <c r="C271" s="425">
        <v>81.95</v>
      </c>
      <c r="D271" s="426">
        <v>81.850000000000009</v>
      </c>
      <c r="E271" s="426">
        <v>80.550000000000011</v>
      </c>
      <c r="F271" s="426">
        <v>79.150000000000006</v>
      </c>
      <c r="G271" s="426">
        <v>77.850000000000009</v>
      </c>
      <c r="H271" s="426">
        <v>83.250000000000014</v>
      </c>
      <c r="I271" s="426">
        <v>84.55</v>
      </c>
      <c r="J271" s="426">
        <v>85.950000000000017</v>
      </c>
      <c r="K271" s="425">
        <v>83.15</v>
      </c>
      <c r="L271" s="425">
        <v>80.45</v>
      </c>
      <c r="M271" s="425">
        <v>4.3071599999999997</v>
      </c>
    </row>
    <row r="272" spans="1:13">
      <c r="A272" s="245">
        <v>262</v>
      </c>
      <c r="B272" s="428" t="s">
        <v>411</v>
      </c>
      <c r="C272" s="425">
        <v>115.9</v>
      </c>
      <c r="D272" s="426">
        <v>115.03333333333335</v>
      </c>
      <c r="E272" s="426">
        <v>112.86666666666669</v>
      </c>
      <c r="F272" s="426">
        <v>109.83333333333334</v>
      </c>
      <c r="G272" s="426">
        <v>107.66666666666669</v>
      </c>
      <c r="H272" s="426">
        <v>118.06666666666669</v>
      </c>
      <c r="I272" s="426">
        <v>120.23333333333335</v>
      </c>
      <c r="J272" s="426">
        <v>123.26666666666669</v>
      </c>
      <c r="K272" s="425">
        <v>117.2</v>
      </c>
      <c r="L272" s="425">
        <v>112</v>
      </c>
      <c r="M272" s="425">
        <v>64.550709999999995</v>
      </c>
    </row>
    <row r="273" spans="1:13">
      <c r="A273" s="245">
        <v>263</v>
      </c>
      <c r="B273" s="428" t="s">
        <v>412</v>
      </c>
      <c r="C273" s="425">
        <v>208.1</v>
      </c>
      <c r="D273" s="426">
        <v>206.4666666666667</v>
      </c>
      <c r="E273" s="426">
        <v>203.43333333333339</v>
      </c>
      <c r="F273" s="426">
        <v>198.76666666666671</v>
      </c>
      <c r="G273" s="426">
        <v>195.73333333333341</v>
      </c>
      <c r="H273" s="426">
        <v>211.13333333333338</v>
      </c>
      <c r="I273" s="426">
        <v>214.16666666666669</v>
      </c>
      <c r="J273" s="426">
        <v>218.83333333333337</v>
      </c>
      <c r="K273" s="425">
        <v>209.5</v>
      </c>
      <c r="L273" s="425">
        <v>201.8</v>
      </c>
      <c r="M273" s="425">
        <v>7.3101000000000003</v>
      </c>
    </row>
    <row r="274" spans="1:13">
      <c r="A274" s="245">
        <v>264</v>
      </c>
      <c r="B274" s="428" t="s">
        <v>413</v>
      </c>
      <c r="C274" s="425">
        <v>107.4</v>
      </c>
      <c r="D274" s="426">
        <v>107.75</v>
      </c>
      <c r="E274" s="426">
        <v>105.7</v>
      </c>
      <c r="F274" s="426">
        <v>104</v>
      </c>
      <c r="G274" s="426">
        <v>101.95</v>
      </c>
      <c r="H274" s="426">
        <v>109.45</v>
      </c>
      <c r="I274" s="426">
        <v>111.50000000000001</v>
      </c>
      <c r="J274" s="426">
        <v>113.2</v>
      </c>
      <c r="K274" s="425">
        <v>109.8</v>
      </c>
      <c r="L274" s="425">
        <v>106.05</v>
      </c>
      <c r="M274" s="425">
        <v>19.659739999999999</v>
      </c>
    </row>
    <row r="275" spans="1:13">
      <c r="A275" s="245">
        <v>265</v>
      </c>
      <c r="B275" s="428" t="s">
        <v>127</v>
      </c>
      <c r="C275" s="425">
        <v>398.95</v>
      </c>
      <c r="D275" s="426">
        <v>402.2833333333333</v>
      </c>
      <c r="E275" s="426">
        <v>393.86666666666662</v>
      </c>
      <c r="F275" s="426">
        <v>388.7833333333333</v>
      </c>
      <c r="G275" s="426">
        <v>380.36666666666662</v>
      </c>
      <c r="H275" s="426">
        <v>407.36666666666662</v>
      </c>
      <c r="I275" s="426">
        <v>415.78333333333336</v>
      </c>
      <c r="J275" s="426">
        <v>420.86666666666662</v>
      </c>
      <c r="K275" s="425">
        <v>410.7</v>
      </c>
      <c r="L275" s="425">
        <v>397.2</v>
      </c>
      <c r="M275" s="425">
        <v>71.620500000000007</v>
      </c>
    </row>
    <row r="276" spans="1:13">
      <c r="A276" s="245">
        <v>266</v>
      </c>
      <c r="B276" s="428" t="s">
        <v>414</v>
      </c>
      <c r="C276" s="425">
        <v>2232.9499999999998</v>
      </c>
      <c r="D276" s="426">
        <v>2242.65</v>
      </c>
      <c r="E276" s="426">
        <v>2218.3000000000002</v>
      </c>
      <c r="F276" s="426">
        <v>2203.65</v>
      </c>
      <c r="G276" s="426">
        <v>2179.3000000000002</v>
      </c>
      <c r="H276" s="426">
        <v>2257.3000000000002</v>
      </c>
      <c r="I276" s="426">
        <v>2281.6499999999996</v>
      </c>
      <c r="J276" s="426">
        <v>2296.3000000000002</v>
      </c>
      <c r="K276" s="425">
        <v>2267</v>
      </c>
      <c r="L276" s="425">
        <v>2228</v>
      </c>
      <c r="M276" s="425">
        <v>0.12321</v>
      </c>
    </row>
    <row r="277" spans="1:13">
      <c r="A277" s="245">
        <v>267</v>
      </c>
      <c r="B277" s="428" t="s">
        <v>129</v>
      </c>
      <c r="C277" s="425">
        <v>3108.7</v>
      </c>
      <c r="D277" s="426">
        <v>3120.9</v>
      </c>
      <c r="E277" s="426">
        <v>3084.15</v>
      </c>
      <c r="F277" s="426">
        <v>3059.6</v>
      </c>
      <c r="G277" s="426">
        <v>3022.85</v>
      </c>
      <c r="H277" s="426">
        <v>3145.4500000000003</v>
      </c>
      <c r="I277" s="426">
        <v>3182.2000000000003</v>
      </c>
      <c r="J277" s="426">
        <v>3206.7500000000005</v>
      </c>
      <c r="K277" s="425">
        <v>3157.65</v>
      </c>
      <c r="L277" s="425">
        <v>3096.35</v>
      </c>
      <c r="M277" s="425">
        <v>3.8472499999999998</v>
      </c>
    </row>
    <row r="278" spans="1:13">
      <c r="A278" s="245">
        <v>268</v>
      </c>
      <c r="B278" s="428" t="s">
        <v>130</v>
      </c>
      <c r="C278" s="425">
        <v>975.55</v>
      </c>
      <c r="D278" s="426">
        <v>980.44999999999993</v>
      </c>
      <c r="E278" s="426">
        <v>961.89999999999986</v>
      </c>
      <c r="F278" s="426">
        <v>948.24999999999989</v>
      </c>
      <c r="G278" s="426">
        <v>929.69999999999982</v>
      </c>
      <c r="H278" s="426">
        <v>994.09999999999991</v>
      </c>
      <c r="I278" s="426">
        <v>1012.6499999999999</v>
      </c>
      <c r="J278" s="426">
        <v>1026.3</v>
      </c>
      <c r="K278" s="425">
        <v>999</v>
      </c>
      <c r="L278" s="425">
        <v>966.8</v>
      </c>
      <c r="M278" s="425">
        <v>17.995200000000001</v>
      </c>
    </row>
    <row r="279" spans="1:13">
      <c r="A279" s="245">
        <v>269</v>
      </c>
      <c r="B279" s="428" t="s">
        <v>415</v>
      </c>
      <c r="C279" s="425">
        <v>152.30000000000001</v>
      </c>
      <c r="D279" s="426">
        <v>153.31666666666669</v>
      </c>
      <c r="E279" s="426">
        <v>150.73333333333338</v>
      </c>
      <c r="F279" s="426">
        <v>149.16666666666669</v>
      </c>
      <c r="G279" s="426">
        <v>146.58333333333337</v>
      </c>
      <c r="H279" s="426">
        <v>154.88333333333338</v>
      </c>
      <c r="I279" s="426">
        <v>157.4666666666667</v>
      </c>
      <c r="J279" s="426">
        <v>159.03333333333339</v>
      </c>
      <c r="K279" s="425">
        <v>155.9</v>
      </c>
      <c r="L279" s="425">
        <v>151.75</v>
      </c>
      <c r="M279" s="425">
        <v>4.9866000000000001</v>
      </c>
    </row>
    <row r="280" spans="1:13">
      <c r="A280" s="245">
        <v>270</v>
      </c>
      <c r="B280" s="428" t="s">
        <v>417</v>
      </c>
      <c r="C280" s="425">
        <v>696.15</v>
      </c>
      <c r="D280" s="426">
        <v>702.65</v>
      </c>
      <c r="E280" s="426">
        <v>685.5</v>
      </c>
      <c r="F280" s="426">
        <v>674.85</v>
      </c>
      <c r="G280" s="426">
        <v>657.7</v>
      </c>
      <c r="H280" s="426">
        <v>713.3</v>
      </c>
      <c r="I280" s="426">
        <v>730.44999999999982</v>
      </c>
      <c r="J280" s="426">
        <v>741.09999999999991</v>
      </c>
      <c r="K280" s="425">
        <v>719.8</v>
      </c>
      <c r="L280" s="425">
        <v>692</v>
      </c>
      <c r="M280" s="425">
        <v>8.4222400000000004</v>
      </c>
    </row>
    <row r="281" spans="1:13">
      <c r="A281" s="245">
        <v>271</v>
      </c>
      <c r="B281" s="428" t="s">
        <v>418</v>
      </c>
      <c r="C281" s="425">
        <v>226.15</v>
      </c>
      <c r="D281" s="426">
        <v>224.79999999999998</v>
      </c>
      <c r="E281" s="426">
        <v>221.34999999999997</v>
      </c>
      <c r="F281" s="426">
        <v>216.54999999999998</v>
      </c>
      <c r="G281" s="426">
        <v>213.09999999999997</v>
      </c>
      <c r="H281" s="426">
        <v>229.59999999999997</v>
      </c>
      <c r="I281" s="426">
        <v>233.04999999999995</v>
      </c>
      <c r="J281" s="426">
        <v>237.84999999999997</v>
      </c>
      <c r="K281" s="425">
        <v>228.25</v>
      </c>
      <c r="L281" s="425">
        <v>220</v>
      </c>
      <c r="M281" s="425">
        <v>7.7115</v>
      </c>
    </row>
    <row r="282" spans="1:13">
      <c r="A282" s="245">
        <v>272</v>
      </c>
      <c r="B282" s="428" t="s">
        <v>419</v>
      </c>
      <c r="C282" s="425">
        <v>247.85</v>
      </c>
      <c r="D282" s="426">
        <v>251.36666666666665</v>
      </c>
      <c r="E282" s="426">
        <v>243.0333333333333</v>
      </c>
      <c r="F282" s="426">
        <v>238.21666666666667</v>
      </c>
      <c r="G282" s="426">
        <v>229.88333333333333</v>
      </c>
      <c r="H282" s="426">
        <v>256.18333333333328</v>
      </c>
      <c r="I282" s="426">
        <v>264.51666666666659</v>
      </c>
      <c r="J282" s="426">
        <v>269.33333333333326</v>
      </c>
      <c r="K282" s="425">
        <v>259.7</v>
      </c>
      <c r="L282" s="425">
        <v>246.55</v>
      </c>
      <c r="M282" s="425">
        <v>15.971019999999999</v>
      </c>
    </row>
    <row r="283" spans="1:13">
      <c r="A283" s="245">
        <v>273</v>
      </c>
      <c r="B283" s="428" t="s">
        <v>752</v>
      </c>
      <c r="C283" s="425">
        <v>999.7</v>
      </c>
      <c r="D283" s="426">
        <v>981.63333333333333</v>
      </c>
      <c r="E283" s="426">
        <v>952.26666666666665</v>
      </c>
      <c r="F283" s="426">
        <v>904.83333333333337</v>
      </c>
      <c r="G283" s="426">
        <v>875.4666666666667</v>
      </c>
      <c r="H283" s="426">
        <v>1029.0666666666666</v>
      </c>
      <c r="I283" s="426">
        <v>1058.4333333333332</v>
      </c>
      <c r="J283" s="426">
        <v>1105.8666666666666</v>
      </c>
      <c r="K283" s="425">
        <v>1011</v>
      </c>
      <c r="L283" s="425">
        <v>934.2</v>
      </c>
      <c r="M283" s="425">
        <v>6.1369300000000004</v>
      </c>
    </row>
    <row r="284" spans="1:13">
      <c r="A284" s="245">
        <v>274</v>
      </c>
      <c r="B284" s="428" t="s">
        <v>420</v>
      </c>
      <c r="C284" s="425">
        <v>979.9</v>
      </c>
      <c r="D284" s="426">
        <v>982.58333333333337</v>
      </c>
      <c r="E284" s="426">
        <v>967.31666666666672</v>
      </c>
      <c r="F284" s="426">
        <v>954.73333333333335</v>
      </c>
      <c r="G284" s="426">
        <v>939.4666666666667</v>
      </c>
      <c r="H284" s="426">
        <v>995.16666666666674</v>
      </c>
      <c r="I284" s="426">
        <v>1010.4333333333334</v>
      </c>
      <c r="J284" s="426">
        <v>1023.0166666666668</v>
      </c>
      <c r="K284" s="425">
        <v>997.85</v>
      </c>
      <c r="L284" s="425">
        <v>970</v>
      </c>
      <c r="M284" s="425">
        <v>1.67998</v>
      </c>
    </row>
    <row r="285" spans="1:13">
      <c r="A285" s="245">
        <v>275</v>
      </c>
      <c r="B285" s="428" t="s">
        <v>421</v>
      </c>
      <c r="C285" s="425">
        <v>413.9</v>
      </c>
      <c r="D285" s="426">
        <v>416.63333333333327</v>
      </c>
      <c r="E285" s="426">
        <v>408.31666666666655</v>
      </c>
      <c r="F285" s="426">
        <v>402.73333333333329</v>
      </c>
      <c r="G285" s="426">
        <v>394.41666666666657</v>
      </c>
      <c r="H285" s="426">
        <v>422.21666666666653</v>
      </c>
      <c r="I285" s="426">
        <v>430.53333333333325</v>
      </c>
      <c r="J285" s="426">
        <v>436.1166666666665</v>
      </c>
      <c r="K285" s="425">
        <v>424.95</v>
      </c>
      <c r="L285" s="425">
        <v>411.05</v>
      </c>
      <c r="M285" s="425">
        <v>2.3637299999999999</v>
      </c>
    </row>
    <row r="286" spans="1:13">
      <c r="A286" s="245">
        <v>276</v>
      </c>
      <c r="B286" s="428" t="s">
        <v>422</v>
      </c>
      <c r="C286" s="425">
        <v>584.29999999999995</v>
      </c>
      <c r="D286" s="426">
        <v>586.80000000000007</v>
      </c>
      <c r="E286" s="426">
        <v>578.60000000000014</v>
      </c>
      <c r="F286" s="426">
        <v>572.90000000000009</v>
      </c>
      <c r="G286" s="426">
        <v>564.70000000000016</v>
      </c>
      <c r="H286" s="426">
        <v>592.50000000000011</v>
      </c>
      <c r="I286" s="426">
        <v>600.70000000000016</v>
      </c>
      <c r="J286" s="426">
        <v>606.40000000000009</v>
      </c>
      <c r="K286" s="425">
        <v>595</v>
      </c>
      <c r="L286" s="425">
        <v>581.1</v>
      </c>
      <c r="M286" s="425">
        <v>0.51546999999999998</v>
      </c>
    </row>
    <row r="287" spans="1:13">
      <c r="A287" s="245">
        <v>277</v>
      </c>
      <c r="B287" s="428" t="s">
        <v>423</v>
      </c>
      <c r="C287" s="425">
        <v>62.6</v>
      </c>
      <c r="D287" s="426">
        <v>62.783333333333331</v>
      </c>
      <c r="E287" s="426">
        <v>62.316666666666663</v>
      </c>
      <c r="F287" s="426">
        <v>62.033333333333331</v>
      </c>
      <c r="G287" s="426">
        <v>61.566666666666663</v>
      </c>
      <c r="H287" s="426">
        <v>63.066666666666663</v>
      </c>
      <c r="I287" s="426">
        <v>63.533333333333331</v>
      </c>
      <c r="J287" s="426">
        <v>63.816666666666663</v>
      </c>
      <c r="K287" s="425">
        <v>63.25</v>
      </c>
      <c r="L287" s="425">
        <v>62.5</v>
      </c>
      <c r="M287" s="425">
        <v>5.7702900000000001</v>
      </c>
    </row>
    <row r="288" spans="1:13">
      <c r="A288" s="245">
        <v>278</v>
      </c>
      <c r="B288" s="428" t="s">
        <v>424</v>
      </c>
      <c r="C288" s="425">
        <v>52.1</v>
      </c>
      <c r="D288" s="426">
        <v>52.4</v>
      </c>
      <c r="E288" s="426">
        <v>51.699999999999996</v>
      </c>
      <c r="F288" s="426">
        <v>51.3</v>
      </c>
      <c r="G288" s="426">
        <v>50.599999999999994</v>
      </c>
      <c r="H288" s="426">
        <v>52.8</v>
      </c>
      <c r="I288" s="426">
        <v>53.5</v>
      </c>
      <c r="J288" s="426">
        <v>53.9</v>
      </c>
      <c r="K288" s="425">
        <v>53.1</v>
      </c>
      <c r="L288" s="425">
        <v>52</v>
      </c>
      <c r="M288" s="425">
        <v>10.33661</v>
      </c>
    </row>
    <row r="289" spans="1:13">
      <c r="A289" s="245">
        <v>279</v>
      </c>
      <c r="B289" s="428" t="s">
        <v>425</v>
      </c>
      <c r="C289" s="425">
        <v>721.3</v>
      </c>
      <c r="D289" s="426">
        <v>718.7833333333333</v>
      </c>
      <c r="E289" s="426">
        <v>704.76666666666665</v>
      </c>
      <c r="F289" s="426">
        <v>688.23333333333335</v>
      </c>
      <c r="G289" s="426">
        <v>674.2166666666667</v>
      </c>
      <c r="H289" s="426">
        <v>735.31666666666661</v>
      </c>
      <c r="I289" s="426">
        <v>749.33333333333326</v>
      </c>
      <c r="J289" s="426">
        <v>765.86666666666656</v>
      </c>
      <c r="K289" s="425">
        <v>732.8</v>
      </c>
      <c r="L289" s="425">
        <v>702.25</v>
      </c>
      <c r="M289" s="425">
        <v>3.7039900000000001</v>
      </c>
    </row>
    <row r="290" spans="1:13">
      <c r="A290" s="245">
        <v>280</v>
      </c>
      <c r="B290" s="428" t="s">
        <v>426</v>
      </c>
      <c r="C290" s="425">
        <v>449.1</v>
      </c>
      <c r="D290" s="426">
        <v>449.58333333333331</v>
      </c>
      <c r="E290" s="426">
        <v>441.51666666666665</v>
      </c>
      <c r="F290" s="426">
        <v>433.93333333333334</v>
      </c>
      <c r="G290" s="426">
        <v>425.86666666666667</v>
      </c>
      <c r="H290" s="426">
        <v>457.16666666666663</v>
      </c>
      <c r="I290" s="426">
        <v>465.23333333333335</v>
      </c>
      <c r="J290" s="426">
        <v>472.81666666666661</v>
      </c>
      <c r="K290" s="425">
        <v>457.65</v>
      </c>
      <c r="L290" s="425">
        <v>442</v>
      </c>
      <c r="M290" s="425">
        <v>3.9144199999999998</v>
      </c>
    </row>
    <row r="291" spans="1:13">
      <c r="A291" s="245">
        <v>281</v>
      </c>
      <c r="B291" s="428" t="s">
        <v>427</v>
      </c>
      <c r="C291" s="425">
        <v>220.15</v>
      </c>
      <c r="D291" s="426">
        <v>221.31666666666669</v>
      </c>
      <c r="E291" s="426">
        <v>218.18333333333339</v>
      </c>
      <c r="F291" s="426">
        <v>216.2166666666667</v>
      </c>
      <c r="G291" s="426">
        <v>213.0833333333334</v>
      </c>
      <c r="H291" s="426">
        <v>223.28333333333339</v>
      </c>
      <c r="I291" s="426">
        <v>226.41666666666666</v>
      </c>
      <c r="J291" s="426">
        <v>228.38333333333338</v>
      </c>
      <c r="K291" s="425">
        <v>224.45</v>
      </c>
      <c r="L291" s="425">
        <v>219.35</v>
      </c>
      <c r="M291" s="425">
        <v>1.48753</v>
      </c>
    </row>
    <row r="292" spans="1:13">
      <c r="A292" s="245">
        <v>282</v>
      </c>
      <c r="B292" s="428" t="s">
        <v>131</v>
      </c>
      <c r="C292" s="425">
        <v>1705.85</v>
      </c>
      <c r="D292" s="426">
        <v>1715.2833333333335</v>
      </c>
      <c r="E292" s="426">
        <v>1692.5666666666671</v>
      </c>
      <c r="F292" s="426">
        <v>1679.2833333333335</v>
      </c>
      <c r="G292" s="426">
        <v>1656.5666666666671</v>
      </c>
      <c r="H292" s="426">
        <v>1728.5666666666671</v>
      </c>
      <c r="I292" s="426">
        <v>1751.2833333333338</v>
      </c>
      <c r="J292" s="426">
        <v>1764.5666666666671</v>
      </c>
      <c r="K292" s="425">
        <v>1738</v>
      </c>
      <c r="L292" s="425">
        <v>1702</v>
      </c>
      <c r="M292" s="425">
        <v>103.94662</v>
      </c>
    </row>
    <row r="293" spans="1:13">
      <c r="A293" s="245">
        <v>283</v>
      </c>
      <c r="B293" s="428" t="s">
        <v>132</v>
      </c>
      <c r="C293" s="425">
        <v>93.7</v>
      </c>
      <c r="D293" s="426">
        <v>94.25</v>
      </c>
      <c r="E293" s="426">
        <v>92.85</v>
      </c>
      <c r="F293" s="426">
        <v>92</v>
      </c>
      <c r="G293" s="426">
        <v>90.6</v>
      </c>
      <c r="H293" s="426">
        <v>95.1</v>
      </c>
      <c r="I293" s="426">
        <v>96.5</v>
      </c>
      <c r="J293" s="426">
        <v>97.35</v>
      </c>
      <c r="K293" s="425">
        <v>95.65</v>
      </c>
      <c r="L293" s="425">
        <v>93.4</v>
      </c>
      <c r="M293" s="425">
        <v>66.548069999999996</v>
      </c>
    </row>
    <row r="294" spans="1:13">
      <c r="A294" s="245">
        <v>284</v>
      </c>
      <c r="B294" s="428" t="s">
        <v>259</v>
      </c>
      <c r="C294" s="425">
        <v>2892.75</v>
      </c>
      <c r="D294" s="426">
        <v>2892.0499999999997</v>
      </c>
      <c r="E294" s="426">
        <v>2861.0499999999993</v>
      </c>
      <c r="F294" s="426">
        <v>2829.3499999999995</v>
      </c>
      <c r="G294" s="426">
        <v>2798.349999999999</v>
      </c>
      <c r="H294" s="426">
        <v>2923.7499999999995</v>
      </c>
      <c r="I294" s="426">
        <v>2954.7500000000005</v>
      </c>
      <c r="J294" s="426">
        <v>2986.45</v>
      </c>
      <c r="K294" s="425">
        <v>2923.05</v>
      </c>
      <c r="L294" s="425">
        <v>2860.35</v>
      </c>
      <c r="M294" s="425">
        <v>1.2985800000000001</v>
      </c>
    </row>
    <row r="295" spans="1:13">
      <c r="A295" s="245">
        <v>285</v>
      </c>
      <c r="B295" s="428" t="s">
        <v>133</v>
      </c>
      <c r="C295" s="425">
        <v>473.25</v>
      </c>
      <c r="D295" s="426">
        <v>472.93333333333334</v>
      </c>
      <c r="E295" s="426">
        <v>467.86666666666667</v>
      </c>
      <c r="F295" s="426">
        <v>462.48333333333335</v>
      </c>
      <c r="G295" s="426">
        <v>457.41666666666669</v>
      </c>
      <c r="H295" s="426">
        <v>478.31666666666666</v>
      </c>
      <c r="I295" s="426">
        <v>483.38333333333338</v>
      </c>
      <c r="J295" s="426">
        <v>488.76666666666665</v>
      </c>
      <c r="K295" s="425">
        <v>478</v>
      </c>
      <c r="L295" s="425">
        <v>467.55</v>
      </c>
      <c r="M295" s="425">
        <v>38.941139999999997</v>
      </c>
    </row>
    <row r="296" spans="1:13">
      <c r="A296" s="245">
        <v>286</v>
      </c>
      <c r="B296" s="428" t="s">
        <v>753</v>
      </c>
      <c r="C296" s="425">
        <v>263.2</v>
      </c>
      <c r="D296" s="426">
        <v>264.41666666666663</v>
      </c>
      <c r="E296" s="426">
        <v>260.93333333333328</v>
      </c>
      <c r="F296" s="426">
        <v>258.66666666666663</v>
      </c>
      <c r="G296" s="426">
        <v>255.18333333333328</v>
      </c>
      <c r="H296" s="426">
        <v>266.68333333333328</v>
      </c>
      <c r="I296" s="426">
        <v>270.16666666666663</v>
      </c>
      <c r="J296" s="426">
        <v>272.43333333333328</v>
      </c>
      <c r="K296" s="425">
        <v>267.89999999999998</v>
      </c>
      <c r="L296" s="425">
        <v>262.14999999999998</v>
      </c>
      <c r="M296" s="425">
        <v>0.51107000000000002</v>
      </c>
    </row>
    <row r="297" spans="1:13">
      <c r="A297" s="245">
        <v>287</v>
      </c>
      <c r="B297" s="428" t="s">
        <v>428</v>
      </c>
      <c r="C297" s="425">
        <v>6529.5</v>
      </c>
      <c r="D297" s="426">
        <v>6569.9000000000005</v>
      </c>
      <c r="E297" s="426">
        <v>6414.8000000000011</v>
      </c>
      <c r="F297" s="426">
        <v>6300.1</v>
      </c>
      <c r="G297" s="426">
        <v>6145.0000000000009</v>
      </c>
      <c r="H297" s="426">
        <v>6684.6000000000013</v>
      </c>
      <c r="I297" s="426">
        <v>6839.7000000000016</v>
      </c>
      <c r="J297" s="426">
        <v>6954.4000000000015</v>
      </c>
      <c r="K297" s="425">
        <v>6725</v>
      </c>
      <c r="L297" s="425">
        <v>6455.2</v>
      </c>
      <c r="M297" s="425">
        <v>0.22170999999999999</v>
      </c>
    </row>
    <row r="298" spans="1:13">
      <c r="A298" s="245">
        <v>288</v>
      </c>
      <c r="B298" s="428" t="s">
        <v>260</v>
      </c>
      <c r="C298" s="425">
        <v>4134.1499999999996</v>
      </c>
      <c r="D298" s="426">
        <v>4124.5999999999995</v>
      </c>
      <c r="E298" s="426">
        <v>4097.1999999999989</v>
      </c>
      <c r="F298" s="426">
        <v>4060.2499999999995</v>
      </c>
      <c r="G298" s="426">
        <v>4032.849999999999</v>
      </c>
      <c r="H298" s="426">
        <v>4161.5499999999993</v>
      </c>
      <c r="I298" s="426">
        <v>4188.9499999999989</v>
      </c>
      <c r="J298" s="426">
        <v>4225.8999999999987</v>
      </c>
      <c r="K298" s="425">
        <v>4152</v>
      </c>
      <c r="L298" s="425">
        <v>4087.65</v>
      </c>
      <c r="M298" s="425">
        <v>2.2679499999999999</v>
      </c>
    </row>
    <row r="299" spans="1:13">
      <c r="A299" s="245">
        <v>289</v>
      </c>
      <c r="B299" s="428" t="s">
        <v>134</v>
      </c>
      <c r="C299" s="425">
        <v>1510.9</v>
      </c>
      <c r="D299" s="426">
        <v>1514.8666666666668</v>
      </c>
      <c r="E299" s="426">
        <v>1499.9333333333336</v>
      </c>
      <c r="F299" s="426">
        <v>1488.9666666666669</v>
      </c>
      <c r="G299" s="426">
        <v>1474.0333333333338</v>
      </c>
      <c r="H299" s="426">
        <v>1525.8333333333335</v>
      </c>
      <c r="I299" s="426">
        <v>1540.7666666666669</v>
      </c>
      <c r="J299" s="426">
        <v>1551.7333333333333</v>
      </c>
      <c r="K299" s="425">
        <v>1529.8</v>
      </c>
      <c r="L299" s="425">
        <v>1503.9</v>
      </c>
      <c r="M299" s="425">
        <v>21.740220000000001</v>
      </c>
    </row>
    <row r="300" spans="1:13">
      <c r="A300" s="245">
        <v>290</v>
      </c>
      <c r="B300" s="428" t="s">
        <v>429</v>
      </c>
      <c r="C300" s="425">
        <v>679.35</v>
      </c>
      <c r="D300" s="426">
        <v>685.05000000000007</v>
      </c>
      <c r="E300" s="426">
        <v>672.30000000000018</v>
      </c>
      <c r="F300" s="426">
        <v>665.25000000000011</v>
      </c>
      <c r="G300" s="426">
        <v>652.50000000000023</v>
      </c>
      <c r="H300" s="426">
        <v>692.10000000000014</v>
      </c>
      <c r="I300" s="426">
        <v>704.84999999999991</v>
      </c>
      <c r="J300" s="426">
        <v>711.90000000000009</v>
      </c>
      <c r="K300" s="425">
        <v>697.8</v>
      </c>
      <c r="L300" s="425">
        <v>678</v>
      </c>
      <c r="M300" s="425">
        <v>55.80397</v>
      </c>
    </row>
    <row r="301" spans="1:13">
      <c r="A301" s="245">
        <v>291</v>
      </c>
      <c r="B301" s="428" t="s">
        <v>430</v>
      </c>
      <c r="C301" s="425">
        <v>42.6</v>
      </c>
      <c r="D301" s="426">
        <v>42.916666666666664</v>
      </c>
      <c r="E301" s="426">
        <v>42.083333333333329</v>
      </c>
      <c r="F301" s="426">
        <v>41.566666666666663</v>
      </c>
      <c r="G301" s="426">
        <v>40.733333333333327</v>
      </c>
      <c r="H301" s="426">
        <v>43.43333333333333</v>
      </c>
      <c r="I301" s="426">
        <v>44.266666666666659</v>
      </c>
      <c r="J301" s="426">
        <v>44.783333333333331</v>
      </c>
      <c r="K301" s="425">
        <v>43.75</v>
      </c>
      <c r="L301" s="425">
        <v>42.4</v>
      </c>
      <c r="M301" s="425">
        <v>59.475879999999997</v>
      </c>
    </row>
    <row r="302" spans="1:13">
      <c r="A302" s="245">
        <v>292</v>
      </c>
      <c r="B302" s="428" t="s">
        <v>431</v>
      </c>
      <c r="C302" s="425">
        <v>1628.95</v>
      </c>
      <c r="D302" s="426">
        <v>1636.3499999999997</v>
      </c>
      <c r="E302" s="426">
        <v>1612.6999999999994</v>
      </c>
      <c r="F302" s="426">
        <v>1596.4499999999996</v>
      </c>
      <c r="G302" s="426">
        <v>1572.7999999999993</v>
      </c>
      <c r="H302" s="426">
        <v>1652.5999999999995</v>
      </c>
      <c r="I302" s="426">
        <v>1676.2499999999995</v>
      </c>
      <c r="J302" s="426">
        <v>1692.4999999999995</v>
      </c>
      <c r="K302" s="425">
        <v>1660</v>
      </c>
      <c r="L302" s="425">
        <v>1620.1</v>
      </c>
      <c r="M302" s="425">
        <v>0.65383999999999998</v>
      </c>
    </row>
    <row r="303" spans="1:13">
      <c r="A303" s="245">
        <v>293</v>
      </c>
      <c r="B303" s="428" t="s">
        <v>135</v>
      </c>
      <c r="C303" s="425">
        <v>1161.2</v>
      </c>
      <c r="D303" s="426">
        <v>1163.5999999999999</v>
      </c>
      <c r="E303" s="426">
        <v>1152.9499999999998</v>
      </c>
      <c r="F303" s="426">
        <v>1144.6999999999998</v>
      </c>
      <c r="G303" s="426">
        <v>1134.0499999999997</v>
      </c>
      <c r="H303" s="426">
        <v>1171.8499999999999</v>
      </c>
      <c r="I303" s="426">
        <v>1182.5</v>
      </c>
      <c r="J303" s="426">
        <v>1190.75</v>
      </c>
      <c r="K303" s="425">
        <v>1174.25</v>
      </c>
      <c r="L303" s="425">
        <v>1155.3499999999999</v>
      </c>
      <c r="M303" s="425">
        <v>8.33</v>
      </c>
    </row>
    <row r="304" spans="1:13">
      <c r="A304" s="245">
        <v>294</v>
      </c>
      <c r="B304" s="428" t="s">
        <v>432</v>
      </c>
      <c r="C304" s="425">
        <v>3597.85</v>
      </c>
      <c r="D304" s="426">
        <v>3607.85</v>
      </c>
      <c r="E304" s="426">
        <v>3567.7</v>
      </c>
      <c r="F304" s="426">
        <v>3537.5499999999997</v>
      </c>
      <c r="G304" s="426">
        <v>3497.3999999999996</v>
      </c>
      <c r="H304" s="426">
        <v>3638</v>
      </c>
      <c r="I304" s="426">
        <v>3678.1500000000005</v>
      </c>
      <c r="J304" s="426">
        <v>3708.3</v>
      </c>
      <c r="K304" s="425">
        <v>3648</v>
      </c>
      <c r="L304" s="425">
        <v>3577.7</v>
      </c>
      <c r="M304" s="425">
        <v>0.33474999999999999</v>
      </c>
    </row>
    <row r="305" spans="1:13">
      <c r="A305" s="245">
        <v>295</v>
      </c>
      <c r="B305" s="428" t="s">
        <v>433</v>
      </c>
      <c r="C305" s="425">
        <v>861.75</v>
      </c>
      <c r="D305" s="426">
        <v>868.08333333333337</v>
      </c>
      <c r="E305" s="426">
        <v>851.2166666666667</v>
      </c>
      <c r="F305" s="426">
        <v>840.68333333333328</v>
      </c>
      <c r="G305" s="426">
        <v>823.81666666666661</v>
      </c>
      <c r="H305" s="426">
        <v>878.61666666666679</v>
      </c>
      <c r="I305" s="426">
        <v>895.48333333333335</v>
      </c>
      <c r="J305" s="426">
        <v>906.01666666666688</v>
      </c>
      <c r="K305" s="425">
        <v>884.95</v>
      </c>
      <c r="L305" s="425">
        <v>857.55</v>
      </c>
      <c r="M305" s="425">
        <v>0.15851999999999999</v>
      </c>
    </row>
    <row r="306" spans="1:13">
      <c r="A306" s="245">
        <v>296</v>
      </c>
      <c r="B306" s="428" t="s">
        <v>434</v>
      </c>
      <c r="C306" s="425">
        <v>54.65</v>
      </c>
      <c r="D306" s="426">
        <v>54.783333333333331</v>
      </c>
      <c r="E306" s="426">
        <v>54.266666666666666</v>
      </c>
      <c r="F306" s="426">
        <v>53.883333333333333</v>
      </c>
      <c r="G306" s="426">
        <v>53.366666666666667</v>
      </c>
      <c r="H306" s="426">
        <v>55.166666666666664</v>
      </c>
      <c r="I306" s="426">
        <v>55.68333333333333</v>
      </c>
      <c r="J306" s="426">
        <v>56.066666666666663</v>
      </c>
      <c r="K306" s="425">
        <v>55.3</v>
      </c>
      <c r="L306" s="425">
        <v>54.4</v>
      </c>
      <c r="M306" s="425">
        <v>28.392140000000001</v>
      </c>
    </row>
    <row r="307" spans="1:13">
      <c r="A307" s="245">
        <v>297</v>
      </c>
      <c r="B307" s="428" t="s">
        <v>435</v>
      </c>
      <c r="C307" s="425">
        <v>195.5</v>
      </c>
      <c r="D307" s="426">
        <v>196.06666666666669</v>
      </c>
      <c r="E307" s="426">
        <v>193.33333333333337</v>
      </c>
      <c r="F307" s="426">
        <v>191.16666666666669</v>
      </c>
      <c r="G307" s="426">
        <v>188.43333333333337</v>
      </c>
      <c r="H307" s="426">
        <v>198.23333333333338</v>
      </c>
      <c r="I307" s="426">
        <v>200.96666666666667</v>
      </c>
      <c r="J307" s="426">
        <v>203.13333333333338</v>
      </c>
      <c r="K307" s="425">
        <v>198.8</v>
      </c>
      <c r="L307" s="425">
        <v>193.9</v>
      </c>
      <c r="M307" s="425">
        <v>9.8435500000000005</v>
      </c>
    </row>
    <row r="308" spans="1:13">
      <c r="A308" s="245">
        <v>298</v>
      </c>
      <c r="B308" s="428" t="s">
        <v>146</v>
      </c>
      <c r="C308" s="425">
        <v>80222.25</v>
      </c>
      <c r="D308" s="426">
        <v>80166.666666666672</v>
      </c>
      <c r="E308" s="426">
        <v>79583.333333333343</v>
      </c>
      <c r="F308" s="426">
        <v>78944.416666666672</v>
      </c>
      <c r="G308" s="426">
        <v>78361.083333333343</v>
      </c>
      <c r="H308" s="426">
        <v>80805.583333333343</v>
      </c>
      <c r="I308" s="426">
        <v>81388.916666666686</v>
      </c>
      <c r="J308" s="426">
        <v>82027.833333333343</v>
      </c>
      <c r="K308" s="425">
        <v>80750</v>
      </c>
      <c r="L308" s="425">
        <v>79527.75</v>
      </c>
      <c r="M308" s="425">
        <v>0.14280000000000001</v>
      </c>
    </row>
    <row r="309" spans="1:13">
      <c r="A309" s="245">
        <v>299</v>
      </c>
      <c r="B309" s="428" t="s">
        <v>143</v>
      </c>
      <c r="C309" s="425">
        <v>1159.5999999999999</v>
      </c>
      <c r="D309" s="426">
        <v>1158.8666666666666</v>
      </c>
      <c r="E309" s="426">
        <v>1146.7333333333331</v>
      </c>
      <c r="F309" s="426">
        <v>1133.8666666666666</v>
      </c>
      <c r="G309" s="426">
        <v>1121.7333333333331</v>
      </c>
      <c r="H309" s="426">
        <v>1171.7333333333331</v>
      </c>
      <c r="I309" s="426">
        <v>1183.8666666666668</v>
      </c>
      <c r="J309" s="426">
        <v>1196.7333333333331</v>
      </c>
      <c r="K309" s="425">
        <v>1171</v>
      </c>
      <c r="L309" s="425">
        <v>1146</v>
      </c>
      <c r="M309" s="425">
        <v>6.6462199999999996</v>
      </c>
    </row>
    <row r="310" spans="1:13">
      <c r="A310" s="245">
        <v>300</v>
      </c>
      <c r="B310" s="428" t="s">
        <v>436</v>
      </c>
      <c r="C310" s="425">
        <v>3737.1</v>
      </c>
      <c r="D310" s="426">
        <v>3752.0333333333333</v>
      </c>
      <c r="E310" s="426">
        <v>3705.0666666666666</v>
      </c>
      <c r="F310" s="426">
        <v>3673.0333333333333</v>
      </c>
      <c r="G310" s="426">
        <v>3626.0666666666666</v>
      </c>
      <c r="H310" s="426">
        <v>3784.0666666666666</v>
      </c>
      <c r="I310" s="426">
        <v>3831.0333333333328</v>
      </c>
      <c r="J310" s="426">
        <v>3863.0666666666666</v>
      </c>
      <c r="K310" s="425">
        <v>3799</v>
      </c>
      <c r="L310" s="425">
        <v>3720</v>
      </c>
      <c r="M310" s="425">
        <v>2.7349999999999999E-2</v>
      </c>
    </row>
    <row r="311" spans="1:13">
      <c r="A311" s="245">
        <v>301</v>
      </c>
      <c r="B311" s="428" t="s">
        <v>437</v>
      </c>
      <c r="C311" s="425">
        <v>301.85000000000002</v>
      </c>
      <c r="D311" s="426">
        <v>304.18333333333334</v>
      </c>
      <c r="E311" s="426">
        <v>298.66666666666669</v>
      </c>
      <c r="F311" s="426">
        <v>295.48333333333335</v>
      </c>
      <c r="G311" s="426">
        <v>289.9666666666667</v>
      </c>
      <c r="H311" s="426">
        <v>307.36666666666667</v>
      </c>
      <c r="I311" s="426">
        <v>312.88333333333333</v>
      </c>
      <c r="J311" s="426">
        <v>316.06666666666666</v>
      </c>
      <c r="K311" s="425">
        <v>309.7</v>
      </c>
      <c r="L311" s="425">
        <v>301</v>
      </c>
      <c r="M311" s="425">
        <v>0.88475000000000004</v>
      </c>
    </row>
    <row r="312" spans="1:13">
      <c r="A312" s="245">
        <v>302</v>
      </c>
      <c r="B312" s="428" t="s">
        <v>137</v>
      </c>
      <c r="C312" s="425">
        <v>157.65</v>
      </c>
      <c r="D312" s="426">
        <v>158.11666666666667</v>
      </c>
      <c r="E312" s="426">
        <v>156.33333333333334</v>
      </c>
      <c r="F312" s="426">
        <v>155.01666666666668</v>
      </c>
      <c r="G312" s="426">
        <v>153.23333333333335</v>
      </c>
      <c r="H312" s="426">
        <v>159.43333333333334</v>
      </c>
      <c r="I312" s="426">
        <v>161.21666666666664</v>
      </c>
      <c r="J312" s="426">
        <v>162.53333333333333</v>
      </c>
      <c r="K312" s="425">
        <v>159.9</v>
      </c>
      <c r="L312" s="425">
        <v>156.80000000000001</v>
      </c>
      <c r="M312" s="425">
        <v>27.60577</v>
      </c>
    </row>
    <row r="313" spans="1:13">
      <c r="A313" s="245">
        <v>303</v>
      </c>
      <c r="B313" s="428" t="s">
        <v>136</v>
      </c>
      <c r="C313" s="425">
        <v>781.6</v>
      </c>
      <c r="D313" s="426">
        <v>784.33333333333337</v>
      </c>
      <c r="E313" s="426">
        <v>776.66666666666674</v>
      </c>
      <c r="F313" s="426">
        <v>771.73333333333335</v>
      </c>
      <c r="G313" s="426">
        <v>764.06666666666672</v>
      </c>
      <c r="H313" s="426">
        <v>789.26666666666677</v>
      </c>
      <c r="I313" s="426">
        <v>796.93333333333351</v>
      </c>
      <c r="J313" s="426">
        <v>801.86666666666679</v>
      </c>
      <c r="K313" s="425">
        <v>792</v>
      </c>
      <c r="L313" s="425">
        <v>779.4</v>
      </c>
      <c r="M313" s="425">
        <v>31.67773</v>
      </c>
    </row>
    <row r="314" spans="1:13">
      <c r="A314" s="245">
        <v>304</v>
      </c>
      <c r="B314" s="428" t="s">
        <v>438</v>
      </c>
      <c r="C314" s="425">
        <v>230.45</v>
      </c>
      <c r="D314" s="426">
        <v>235</v>
      </c>
      <c r="E314" s="426">
        <v>223</v>
      </c>
      <c r="F314" s="426">
        <v>215.55</v>
      </c>
      <c r="G314" s="426">
        <v>203.55</v>
      </c>
      <c r="H314" s="426">
        <v>242.45</v>
      </c>
      <c r="I314" s="426">
        <v>254.45</v>
      </c>
      <c r="J314" s="426">
        <v>261.89999999999998</v>
      </c>
      <c r="K314" s="425">
        <v>247</v>
      </c>
      <c r="L314" s="425">
        <v>227.55</v>
      </c>
      <c r="M314" s="425">
        <v>30.581040000000002</v>
      </c>
    </row>
    <row r="315" spans="1:13">
      <c r="A315" s="245">
        <v>305</v>
      </c>
      <c r="B315" s="428" t="s">
        <v>439</v>
      </c>
      <c r="C315" s="425">
        <v>253.75</v>
      </c>
      <c r="D315" s="426">
        <v>256.91666666666669</v>
      </c>
      <c r="E315" s="426">
        <v>249.83333333333337</v>
      </c>
      <c r="F315" s="426">
        <v>245.91666666666669</v>
      </c>
      <c r="G315" s="426">
        <v>238.83333333333337</v>
      </c>
      <c r="H315" s="426">
        <v>260.83333333333337</v>
      </c>
      <c r="I315" s="426">
        <v>267.91666666666674</v>
      </c>
      <c r="J315" s="426">
        <v>271.83333333333337</v>
      </c>
      <c r="K315" s="425">
        <v>264</v>
      </c>
      <c r="L315" s="425">
        <v>253</v>
      </c>
      <c r="M315" s="425">
        <v>6.1648500000000004</v>
      </c>
    </row>
    <row r="316" spans="1:13">
      <c r="A316" s="245">
        <v>306</v>
      </c>
      <c r="B316" s="428" t="s">
        <v>440</v>
      </c>
      <c r="C316" s="425">
        <v>557.65</v>
      </c>
      <c r="D316" s="426">
        <v>562.98333333333335</v>
      </c>
      <c r="E316" s="426">
        <v>548.9666666666667</v>
      </c>
      <c r="F316" s="426">
        <v>540.2833333333333</v>
      </c>
      <c r="G316" s="426">
        <v>526.26666666666665</v>
      </c>
      <c r="H316" s="426">
        <v>571.66666666666674</v>
      </c>
      <c r="I316" s="426">
        <v>585.68333333333339</v>
      </c>
      <c r="J316" s="426">
        <v>594.36666666666679</v>
      </c>
      <c r="K316" s="425">
        <v>577</v>
      </c>
      <c r="L316" s="425">
        <v>554.29999999999995</v>
      </c>
      <c r="M316" s="425">
        <v>0.99941000000000002</v>
      </c>
    </row>
    <row r="317" spans="1:13">
      <c r="A317" s="245">
        <v>307</v>
      </c>
      <c r="B317" s="428" t="s">
        <v>138</v>
      </c>
      <c r="C317" s="425">
        <v>162.75</v>
      </c>
      <c r="D317" s="426">
        <v>163.73333333333335</v>
      </c>
      <c r="E317" s="426">
        <v>161.16666666666669</v>
      </c>
      <c r="F317" s="426">
        <v>159.58333333333334</v>
      </c>
      <c r="G317" s="426">
        <v>157.01666666666668</v>
      </c>
      <c r="H317" s="426">
        <v>165.31666666666669</v>
      </c>
      <c r="I317" s="426">
        <v>167.88333333333335</v>
      </c>
      <c r="J317" s="426">
        <v>169.4666666666667</v>
      </c>
      <c r="K317" s="425">
        <v>166.3</v>
      </c>
      <c r="L317" s="425">
        <v>162.15</v>
      </c>
      <c r="M317" s="425">
        <v>33.574930000000002</v>
      </c>
    </row>
    <row r="318" spans="1:13">
      <c r="A318" s="245">
        <v>308</v>
      </c>
      <c r="B318" s="428" t="s">
        <v>261</v>
      </c>
      <c r="C318" s="425">
        <v>51.85</v>
      </c>
      <c r="D318" s="426">
        <v>52.216666666666669</v>
      </c>
      <c r="E318" s="426">
        <v>51.233333333333334</v>
      </c>
      <c r="F318" s="426">
        <v>50.616666666666667</v>
      </c>
      <c r="G318" s="426">
        <v>49.633333333333333</v>
      </c>
      <c r="H318" s="426">
        <v>52.833333333333336</v>
      </c>
      <c r="I318" s="426">
        <v>53.81666666666667</v>
      </c>
      <c r="J318" s="426">
        <v>54.433333333333337</v>
      </c>
      <c r="K318" s="425">
        <v>53.2</v>
      </c>
      <c r="L318" s="425">
        <v>51.6</v>
      </c>
      <c r="M318" s="425">
        <v>16.554849999999998</v>
      </c>
    </row>
    <row r="319" spans="1:13">
      <c r="A319" s="245">
        <v>309</v>
      </c>
      <c r="B319" s="428" t="s">
        <v>139</v>
      </c>
      <c r="C319" s="425">
        <v>537.70000000000005</v>
      </c>
      <c r="D319" s="426">
        <v>530.7166666666667</v>
      </c>
      <c r="E319" s="426">
        <v>517.98333333333335</v>
      </c>
      <c r="F319" s="426">
        <v>498.26666666666665</v>
      </c>
      <c r="G319" s="426">
        <v>485.5333333333333</v>
      </c>
      <c r="H319" s="426">
        <v>550.43333333333339</v>
      </c>
      <c r="I319" s="426">
        <v>563.16666666666674</v>
      </c>
      <c r="J319" s="426">
        <v>582.88333333333344</v>
      </c>
      <c r="K319" s="425">
        <v>543.45000000000005</v>
      </c>
      <c r="L319" s="425">
        <v>511</v>
      </c>
      <c r="M319" s="425">
        <v>89.758189999999999</v>
      </c>
    </row>
    <row r="320" spans="1:13">
      <c r="A320" s="245">
        <v>310</v>
      </c>
      <c r="B320" s="428" t="s">
        <v>140</v>
      </c>
      <c r="C320" s="425">
        <v>7487.5</v>
      </c>
      <c r="D320" s="426">
        <v>7513.6833333333334</v>
      </c>
      <c r="E320" s="426">
        <v>7426.3666666666668</v>
      </c>
      <c r="F320" s="426">
        <v>7365.2333333333336</v>
      </c>
      <c r="G320" s="426">
        <v>7277.916666666667</v>
      </c>
      <c r="H320" s="426">
        <v>7574.8166666666666</v>
      </c>
      <c r="I320" s="426">
        <v>7662.1333333333341</v>
      </c>
      <c r="J320" s="426">
        <v>7723.2666666666664</v>
      </c>
      <c r="K320" s="425">
        <v>7601</v>
      </c>
      <c r="L320" s="425">
        <v>7452.55</v>
      </c>
      <c r="M320" s="425">
        <v>4.8021900000000004</v>
      </c>
    </row>
    <row r="321" spans="1:13">
      <c r="A321" s="245">
        <v>311</v>
      </c>
      <c r="B321" s="428" t="s">
        <v>142</v>
      </c>
      <c r="C321" s="425">
        <v>1079.5</v>
      </c>
      <c r="D321" s="426">
        <v>1082.3500000000001</v>
      </c>
      <c r="E321" s="426">
        <v>1067.1500000000003</v>
      </c>
      <c r="F321" s="426">
        <v>1054.8000000000002</v>
      </c>
      <c r="G321" s="426">
        <v>1039.6000000000004</v>
      </c>
      <c r="H321" s="426">
        <v>1094.7000000000003</v>
      </c>
      <c r="I321" s="426">
        <v>1109.9000000000001</v>
      </c>
      <c r="J321" s="426">
        <v>1122.2500000000002</v>
      </c>
      <c r="K321" s="425">
        <v>1097.55</v>
      </c>
      <c r="L321" s="425">
        <v>1070</v>
      </c>
      <c r="M321" s="425">
        <v>9.7969600000000003</v>
      </c>
    </row>
    <row r="322" spans="1:13">
      <c r="A322" s="245">
        <v>312</v>
      </c>
      <c r="B322" s="428" t="s">
        <v>441</v>
      </c>
      <c r="C322" s="425">
        <v>2790.55</v>
      </c>
      <c r="D322" s="426">
        <v>2809.6166666666668</v>
      </c>
      <c r="E322" s="426">
        <v>2745.9833333333336</v>
      </c>
      <c r="F322" s="426">
        <v>2701.416666666667</v>
      </c>
      <c r="G322" s="426">
        <v>2637.7833333333338</v>
      </c>
      <c r="H322" s="426">
        <v>2854.1833333333334</v>
      </c>
      <c r="I322" s="426">
        <v>2917.8166666666666</v>
      </c>
      <c r="J322" s="426">
        <v>2962.3833333333332</v>
      </c>
      <c r="K322" s="425">
        <v>2873.25</v>
      </c>
      <c r="L322" s="425">
        <v>2765.05</v>
      </c>
      <c r="M322" s="425">
        <v>1.0032300000000001</v>
      </c>
    </row>
    <row r="323" spans="1:13">
      <c r="A323" s="245">
        <v>313</v>
      </c>
      <c r="B323" s="428" t="s">
        <v>144</v>
      </c>
      <c r="C323" s="425">
        <v>2581.8000000000002</v>
      </c>
      <c r="D323" s="426">
        <v>2571.4166666666665</v>
      </c>
      <c r="E323" s="426">
        <v>2553.4833333333331</v>
      </c>
      <c r="F323" s="426">
        <v>2525.1666666666665</v>
      </c>
      <c r="G323" s="426">
        <v>2507.2333333333331</v>
      </c>
      <c r="H323" s="426">
        <v>2599.7333333333331</v>
      </c>
      <c r="I323" s="426">
        <v>2617.6666666666665</v>
      </c>
      <c r="J323" s="426">
        <v>2645.9833333333331</v>
      </c>
      <c r="K323" s="425">
        <v>2589.35</v>
      </c>
      <c r="L323" s="425">
        <v>2543.1</v>
      </c>
      <c r="M323" s="425">
        <v>4.6330799999999996</v>
      </c>
    </row>
    <row r="324" spans="1:13">
      <c r="A324" s="245">
        <v>314</v>
      </c>
      <c r="B324" s="428" t="s">
        <v>442</v>
      </c>
      <c r="C324" s="425">
        <v>129.69999999999999</v>
      </c>
      <c r="D324" s="426">
        <v>130.1</v>
      </c>
      <c r="E324" s="426">
        <v>128.79999999999998</v>
      </c>
      <c r="F324" s="426">
        <v>127.89999999999998</v>
      </c>
      <c r="G324" s="426">
        <v>126.59999999999997</v>
      </c>
      <c r="H324" s="426">
        <v>131</v>
      </c>
      <c r="I324" s="426">
        <v>132.30000000000001</v>
      </c>
      <c r="J324" s="426">
        <v>133.20000000000002</v>
      </c>
      <c r="K324" s="425">
        <v>131.4</v>
      </c>
      <c r="L324" s="425">
        <v>129.19999999999999</v>
      </c>
      <c r="M324" s="425">
        <v>2.0472899999999998</v>
      </c>
    </row>
    <row r="325" spans="1:13">
      <c r="A325" s="245">
        <v>315</v>
      </c>
      <c r="B325" s="428" t="s">
        <v>443</v>
      </c>
      <c r="C325" s="425">
        <v>648.29999999999995</v>
      </c>
      <c r="D325" s="426">
        <v>651.30000000000007</v>
      </c>
      <c r="E325" s="426">
        <v>642.75000000000011</v>
      </c>
      <c r="F325" s="426">
        <v>637.20000000000005</v>
      </c>
      <c r="G325" s="426">
        <v>628.65000000000009</v>
      </c>
      <c r="H325" s="426">
        <v>656.85000000000014</v>
      </c>
      <c r="I325" s="426">
        <v>665.40000000000009</v>
      </c>
      <c r="J325" s="426">
        <v>670.95000000000016</v>
      </c>
      <c r="K325" s="425">
        <v>659.85</v>
      </c>
      <c r="L325" s="425">
        <v>645.75</v>
      </c>
      <c r="M325" s="425">
        <v>1.1149199999999999</v>
      </c>
    </row>
    <row r="326" spans="1:13">
      <c r="A326" s="245">
        <v>316</v>
      </c>
      <c r="B326" s="428" t="s">
        <v>754</v>
      </c>
      <c r="C326" s="425">
        <v>204.35</v>
      </c>
      <c r="D326" s="426">
        <v>205.91666666666666</v>
      </c>
      <c r="E326" s="426">
        <v>202.43333333333331</v>
      </c>
      <c r="F326" s="426">
        <v>200.51666666666665</v>
      </c>
      <c r="G326" s="426">
        <v>197.0333333333333</v>
      </c>
      <c r="H326" s="426">
        <v>207.83333333333331</v>
      </c>
      <c r="I326" s="426">
        <v>211.31666666666666</v>
      </c>
      <c r="J326" s="426">
        <v>213.23333333333332</v>
      </c>
      <c r="K326" s="425">
        <v>209.4</v>
      </c>
      <c r="L326" s="425">
        <v>204</v>
      </c>
      <c r="M326" s="425">
        <v>4.1080699999999997</v>
      </c>
    </row>
    <row r="327" spans="1:13">
      <c r="A327" s="245">
        <v>317</v>
      </c>
      <c r="B327" s="428" t="s">
        <v>145</v>
      </c>
      <c r="C327" s="425">
        <v>236.5</v>
      </c>
      <c r="D327" s="426">
        <v>238.95000000000002</v>
      </c>
      <c r="E327" s="426">
        <v>233.15000000000003</v>
      </c>
      <c r="F327" s="426">
        <v>229.8</v>
      </c>
      <c r="G327" s="426">
        <v>224.00000000000003</v>
      </c>
      <c r="H327" s="426">
        <v>242.30000000000004</v>
      </c>
      <c r="I327" s="426">
        <v>248.10000000000005</v>
      </c>
      <c r="J327" s="426">
        <v>251.45000000000005</v>
      </c>
      <c r="K327" s="425">
        <v>244.75</v>
      </c>
      <c r="L327" s="425">
        <v>235.6</v>
      </c>
      <c r="M327" s="425">
        <v>291.97465999999997</v>
      </c>
    </row>
    <row r="328" spans="1:13">
      <c r="A328" s="245">
        <v>318</v>
      </c>
      <c r="B328" s="428" t="s">
        <v>444</v>
      </c>
      <c r="C328" s="425">
        <v>780.55</v>
      </c>
      <c r="D328" s="426">
        <v>789.85</v>
      </c>
      <c r="E328" s="426">
        <v>767.7</v>
      </c>
      <c r="F328" s="426">
        <v>754.85</v>
      </c>
      <c r="G328" s="426">
        <v>732.7</v>
      </c>
      <c r="H328" s="426">
        <v>802.7</v>
      </c>
      <c r="I328" s="426">
        <v>824.84999999999991</v>
      </c>
      <c r="J328" s="426">
        <v>837.7</v>
      </c>
      <c r="K328" s="425">
        <v>812</v>
      </c>
      <c r="L328" s="425">
        <v>777</v>
      </c>
      <c r="M328" s="425">
        <v>3.9293499999999999</v>
      </c>
    </row>
    <row r="329" spans="1:13">
      <c r="A329" s="245">
        <v>319</v>
      </c>
      <c r="B329" s="428" t="s">
        <v>262</v>
      </c>
      <c r="C329" s="425">
        <v>2086.15</v>
      </c>
      <c r="D329" s="426">
        <v>2070.25</v>
      </c>
      <c r="E329" s="426">
        <v>2046.5</v>
      </c>
      <c r="F329" s="426">
        <v>2006.85</v>
      </c>
      <c r="G329" s="426">
        <v>1983.1</v>
      </c>
      <c r="H329" s="426">
        <v>2109.9</v>
      </c>
      <c r="I329" s="426">
        <v>2133.65</v>
      </c>
      <c r="J329" s="426">
        <v>2173.3000000000002</v>
      </c>
      <c r="K329" s="425">
        <v>2094</v>
      </c>
      <c r="L329" s="425">
        <v>2030.6</v>
      </c>
      <c r="M329" s="425">
        <v>4.8076499999999998</v>
      </c>
    </row>
    <row r="330" spans="1:13">
      <c r="A330" s="245">
        <v>320</v>
      </c>
      <c r="B330" s="428" t="s">
        <v>445</v>
      </c>
      <c r="C330" s="425">
        <v>1507.9</v>
      </c>
      <c r="D330" s="426">
        <v>1510.6499999999999</v>
      </c>
      <c r="E330" s="426">
        <v>1495.2999999999997</v>
      </c>
      <c r="F330" s="426">
        <v>1482.6999999999998</v>
      </c>
      <c r="G330" s="426">
        <v>1467.3499999999997</v>
      </c>
      <c r="H330" s="426">
        <v>1523.2499999999998</v>
      </c>
      <c r="I330" s="426">
        <v>1538.5999999999997</v>
      </c>
      <c r="J330" s="426">
        <v>1551.1999999999998</v>
      </c>
      <c r="K330" s="425">
        <v>1526</v>
      </c>
      <c r="L330" s="425">
        <v>1498.05</v>
      </c>
      <c r="M330" s="425">
        <v>0.82686999999999999</v>
      </c>
    </row>
    <row r="331" spans="1:13">
      <c r="A331" s="245">
        <v>321</v>
      </c>
      <c r="B331" s="428" t="s">
        <v>147</v>
      </c>
      <c r="C331" s="425">
        <v>1468.75</v>
      </c>
      <c r="D331" s="426">
        <v>1477.5833333333333</v>
      </c>
      <c r="E331" s="426">
        <v>1454.1666666666665</v>
      </c>
      <c r="F331" s="426">
        <v>1439.5833333333333</v>
      </c>
      <c r="G331" s="426">
        <v>1416.1666666666665</v>
      </c>
      <c r="H331" s="426">
        <v>1492.1666666666665</v>
      </c>
      <c r="I331" s="426">
        <v>1515.583333333333</v>
      </c>
      <c r="J331" s="426">
        <v>1530.1666666666665</v>
      </c>
      <c r="K331" s="425">
        <v>1501</v>
      </c>
      <c r="L331" s="425">
        <v>1463</v>
      </c>
      <c r="M331" s="425">
        <v>10.352969999999999</v>
      </c>
    </row>
    <row r="332" spans="1:13">
      <c r="A332" s="245">
        <v>322</v>
      </c>
      <c r="B332" s="428" t="s">
        <v>263</v>
      </c>
      <c r="C332" s="425">
        <v>1094.3</v>
      </c>
      <c r="D332" s="426">
        <v>1093.5333333333335</v>
      </c>
      <c r="E332" s="426">
        <v>1084.0666666666671</v>
      </c>
      <c r="F332" s="426">
        <v>1073.8333333333335</v>
      </c>
      <c r="G332" s="426">
        <v>1064.366666666667</v>
      </c>
      <c r="H332" s="426">
        <v>1103.7666666666671</v>
      </c>
      <c r="I332" s="426">
        <v>1113.2333333333338</v>
      </c>
      <c r="J332" s="426">
        <v>1123.4666666666672</v>
      </c>
      <c r="K332" s="425">
        <v>1103</v>
      </c>
      <c r="L332" s="425">
        <v>1083.3</v>
      </c>
      <c r="M332" s="425">
        <v>3.3771200000000001</v>
      </c>
    </row>
    <row r="333" spans="1:13">
      <c r="A333" s="245">
        <v>323</v>
      </c>
      <c r="B333" s="428" t="s">
        <v>149</v>
      </c>
      <c r="C333" s="425">
        <v>52.8</v>
      </c>
      <c r="D333" s="426">
        <v>53.616666666666674</v>
      </c>
      <c r="E333" s="426">
        <v>51.383333333333347</v>
      </c>
      <c r="F333" s="426">
        <v>49.966666666666676</v>
      </c>
      <c r="G333" s="426">
        <v>47.733333333333348</v>
      </c>
      <c r="H333" s="426">
        <v>55.033333333333346</v>
      </c>
      <c r="I333" s="426">
        <v>57.266666666666666</v>
      </c>
      <c r="J333" s="426">
        <v>58.683333333333344</v>
      </c>
      <c r="K333" s="425">
        <v>55.85</v>
      </c>
      <c r="L333" s="425">
        <v>52.2</v>
      </c>
      <c r="M333" s="425">
        <v>196.57799</v>
      </c>
    </row>
    <row r="334" spans="1:13">
      <c r="A334" s="245">
        <v>324</v>
      </c>
      <c r="B334" s="428" t="s">
        <v>150</v>
      </c>
      <c r="C334" s="425">
        <v>85.6</v>
      </c>
      <c r="D334" s="426">
        <v>85.683333333333337</v>
      </c>
      <c r="E334" s="426">
        <v>84.416666666666671</v>
      </c>
      <c r="F334" s="426">
        <v>83.233333333333334</v>
      </c>
      <c r="G334" s="426">
        <v>81.966666666666669</v>
      </c>
      <c r="H334" s="426">
        <v>86.866666666666674</v>
      </c>
      <c r="I334" s="426">
        <v>88.133333333333326</v>
      </c>
      <c r="J334" s="426">
        <v>89.316666666666677</v>
      </c>
      <c r="K334" s="425">
        <v>86.95</v>
      </c>
      <c r="L334" s="425">
        <v>84.5</v>
      </c>
      <c r="M334" s="425">
        <v>29.964649999999999</v>
      </c>
    </row>
    <row r="335" spans="1:13">
      <c r="A335" s="245">
        <v>325</v>
      </c>
      <c r="B335" s="428" t="s">
        <v>446</v>
      </c>
      <c r="C335" s="425">
        <v>606</v>
      </c>
      <c r="D335" s="426">
        <v>610.6</v>
      </c>
      <c r="E335" s="426">
        <v>597.5</v>
      </c>
      <c r="F335" s="426">
        <v>589</v>
      </c>
      <c r="G335" s="426">
        <v>575.9</v>
      </c>
      <c r="H335" s="426">
        <v>619.1</v>
      </c>
      <c r="I335" s="426">
        <v>632.20000000000016</v>
      </c>
      <c r="J335" s="426">
        <v>640.70000000000005</v>
      </c>
      <c r="K335" s="425">
        <v>623.70000000000005</v>
      </c>
      <c r="L335" s="425">
        <v>602.1</v>
      </c>
      <c r="M335" s="425">
        <v>0.69625000000000004</v>
      </c>
    </row>
    <row r="336" spans="1:13">
      <c r="A336" s="245">
        <v>326</v>
      </c>
      <c r="B336" s="428" t="s">
        <v>264</v>
      </c>
      <c r="C336" s="425">
        <v>25.75</v>
      </c>
      <c r="D336" s="426">
        <v>25.916666666666668</v>
      </c>
      <c r="E336" s="426">
        <v>24.883333333333336</v>
      </c>
      <c r="F336" s="426">
        <v>24.016666666666669</v>
      </c>
      <c r="G336" s="426">
        <v>22.983333333333338</v>
      </c>
      <c r="H336" s="426">
        <v>26.783333333333335</v>
      </c>
      <c r="I336" s="426">
        <v>27.816666666666666</v>
      </c>
      <c r="J336" s="426">
        <v>28.683333333333334</v>
      </c>
      <c r="K336" s="425">
        <v>26.95</v>
      </c>
      <c r="L336" s="425">
        <v>25.05</v>
      </c>
      <c r="M336" s="425">
        <v>280.54647999999997</v>
      </c>
    </row>
    <row r="337" spans="1:13">
      <c r="A337" s="245">
        <v>327</v>
      </c>
      <c r="B337" s="428" t="s">
        <v>447</v>
      </c>
      <c r="C337" s="425">
        <v>60.65</v>
      </c>
      <c r="D337" s="426">
        <v>61.616666666666667</v>
      </c>
      <c r="E337" s="426">
        <v>59.033333333333331</v>
      </c>
      <c r="F337" s="426">
        <v>57.416666666666664</v>
      </c>
      <c r="G337" s="426">
        <v>54.833333333333329</v>
      </c>
      <c r="H337" s="426">
        <v>63.233333333333334</v>
      </c>
      <c r="I337" s="426">
        <v>65.816666666666663</v>
      </c>
      <c r="J337" s="426">
        <v>67.433333333333337</v>
      </c>
      <c r="K337" s="425">
        <v>64.2</v>
      </c>
      <c r="L337" s="425">
        <v>60</v>
      </c>
      <c r="M337" s="425">
        <v>69.118600000000001</v>
      </c>
    </row>
    <row r="338" spans="1:13">
      <c r="A338" s="245">
        <v>328</v>
      </c>
      <c r="B338" s="428" t="s">
        <v>152</v>
      </c>
      <c r="C338" s="425">
        <v>181.55</v>
      </c>
      <c r="D338" s="426">
        <v>182.26666666666665</v>
      </c>
      <c r="E338" s="426">
        <v>179.93333333333331</v>
      </c>
      <c r="F338" s="426">
        <v>178.31666666666666</v>
      </c>
      <c r="G338" s="426">
        <v>175.98333333333332</v>
      </c>
      <c r="H338" s="426">
        <v>183.8833333333333</v>
      </c>
      <c r="I338" s="426">
        <v>186.21666666666667</v>
      </c>
      <c r="J338" s="426">
        <v>187.83333333333329</v>
      </c>
      <c r="K338" s="425">
        <v>184.6</v>
      </c>
      <c r="L338" s="425">
        <v>180.65</v>
      </c>
      <c r="M338" s="425">
        <v>202.25772000000001</v>
      </c>
    </row>
    <row r="339" spans="1:13">
      <c r="A339" s="245">
        <v>329</v>
      </c>
      <c r="B339" s="428" t="s">
        <v>694</v>
      </c>
      <c r="C339" s="425">
        <v>211.8</v>
      </c>
      <c r="D339" s="426">
        <v>212.7166666666667</v>
      </c>
      <c r="E339" s="426">
        <v>209.13333333333338</v>
      </c>
      <c r="F339" s="426">
        <v>206.4666666666667</v>
      </c>
      <c r="G339" s="426">
        <v>202.88333333333338</v>
      </c>
      <c r="H339" s="426">
        <v>215.38333333333338</v>
      </c>
      <c r="I339" s="426">
        <v>218.9666666666667</v>
      </c>
      <c r="J339" s="426">
        <v>221.63333333333338</v>
      </c>
      <c r="K339" s="425">
        <v>216.3</v>
      </c>
      <c r="L339" s="425">
        <v>210.05</v>
      </c>
      <c r="M339" s="425">
        <v>7.5748199999999999</v>
      </c>
    </row>
    <row r="340" spans="1:13">
      <c r="A340" s="245">
        <v>330</v>
      </c>
      <c r="B340" s="428" t="s">
        <v>153</v>
      </c>
      <c r="C340" s="425">
        <v>117.6</v>
      </c>
      <c r="D340" s="426">
        <v>117.18333333333332</v>
      </c>
      <c r="E340" s="426">
        <v>115.81666666666665</v>
      </c>
      <c r="F340" s="426">
        <v>114.03333333333333</v>
      </c>
      <c r="G340" s="426">
        <v>112.66666666666666</v>
      </c>
      <c r="H340" s="426">
        <v>118.96666666666664</v>
      </c>
      <c r="I340" s="426">
        <v>120.33333333333331</v>
      </c>
      <c r="J340" s="426">
        <v>122.11666666666663</v>
      </c>
      <c r="K340" s="425">
        <v>118.55</v>
      </c>
      <c r="L340" s="425">
        <v>115.4</v>
      </c>
      <c r="M340" s="425">
        <v>334.88454999999999</v>
      </c>
    </row>
    <row r="341" spans="1:13">
      <c r="A341" s="245">
        <v>331</v>
      </c>
      <c r="B341" s="428" t="s">
        <v>448</v>
      </c>
      <c r="C341" s="425">
        <v>482.15</v>
      </c>
      <c r="D341" s="426">
        <v>484.8</v>
      </c>
      <c r="E341" s="426">
        <v>470.6</v>
      </c>
      <c r="F341" s="426">
        <v>459.05</v>
      </c>
      <c r="G341" s="426">
        <v>444.85</v>
      </c>
      <c r="H341" s="426">
        <v>496.35</v>
      </c>
      <c r="I341" s="426">
        <v>510.54999999999995</v>
      </c>
      <c r="J341" s="426">
        <v>522.1</v>
      </c>
      <c r="K341" s="425">
        <v>499</v>
      </c>
      <c r="L341" s="425">
        <v>473.25</v>
      </c>
      <c r="M341" s="425">
        <v>5.6000699999999997</v>
      </c>
    </row>
    <row r="342" spans="1:13">
      <c r="A342" s="245">
        <v>332</v>
      </c>
      <c r="B342" s="428" t="s">
        <v>148</v>
      </c>
      <c r="C342" s="425">
        <v>77.150000000000006</v>
      </c>
      <c r="D342" s="426">
        <v>78.733333333333334</v>
      </c>
      <c r="E342" s="426">
        <v>74.916666666666671</v>
      </c>
      <c r="F342" s="426">
        <v>72.683333333333337</v>
      </c>
      <c r="G342" s="426">
        <v>68.866666666666674</v>
      </c>
      <c r="H342" s="426">
        <v>80.966666666666669</v>
      </c>
      <c r="I342" s="426">
        <v>84.783333333333331</v>
      </c>
      <c r="J342" s="426">
        <v>87.016666666666666</v>
      </c>
      <c r="K342" s="425">
        <v>82.55</v>
      </c>
      <c r="L342" s="425">
        <v>76.5</v>
      </c>
      <c r="M342" s="425">
        <v>1004.54076</v>
      </c>
    </row>
    <row r="343" spans="1:13">
      <c r="A343" s="245">
        <v>333</v>
      </c>
      <c r="B343" s="428" t="s">
        <v>449</v>
      </c>
      <c r="C343" s="425">
        <v>66.3</v>
      </c>
      <c r="D343" s="426">
        <v>66.533333333333331</v>
      </c>
      <c r="E343" s="426">
        <v>65.666666666666657</v>
      </c>
      <c r="F343" s="426">
        <v>65.033333333333331</v>
      </c>
      <c r="G343" s="426">
        <v>64.166666666666657</v>
      </c>
      <c r="H343" s="426">
        <v>67.166666666666657</v>
      </c>
      <c r="I343" s="426">
        <v>68.033333333333331</v>
      </c>
      <c r="J343" s="426">
        <v>68.666666666666657</v>
      </c>
      <c r="K343" s="425">
        <v>67.400000000000006</v>
      </c>
      <c r="L343" s="425">
        <v>65.900000000000006</v>
      </c>
      <c r="M343" s="425">
        <v>21.008389999999999</v>
      </c>
    </row>
    <row r="344" spans="1:13">
      <c r="A344" s="245">
        <v>334</v>
      </c>
      <c r="B344" s="428" t="s">
        <v>450</v>
      </c>
      <c r="C344" s="425">
        <v>3714.2</v>
      </c>
      <c r="D344" s="426">
        <v>3691.0499999999997</v>
      </c>
      <c r="E344" s="426">
        <v>3648.1499999999996</v>
      </c>
      <c r="F344" s="426">
        <v>3582.1</v>
      </c>
      <c r="G344" s="426">
        <v>3539.2</v>
      </c>
      <c r="H344" s="426">
        <v>3757.0999999999995</v>
      </c>
      <c r="I344" s="426">
        <v>3800</v>
      </c>
      <c r="J344" s="426">
        <v>3866.0499999999993</v>
      </c>
      <c r="K344" s="425">
        <v>3733.95</v>
      </c>
      <c r="L344" s="425">
        <v>3625</v>
      </c>
      <c r="M344" s="425">
        <v>2.1204900000000002</v>
      </c>
    </row>
    <row r="345" spans="1:13">
      <c r="A345" s="245">
        <v>335</v>
      </c>
      <c r="B345" s="428" t="s">
        <v>755</v>
      </c>
      <c r="C345" s="425">
        <v>92.9</v>
      </c>
      <c r="D345" s="426">
        <v>93.466666666666654</v>
      </c>
      <c r="E345" s="426">
        <v>91.833333333333314</v>
      </c>
      <c r="F345" s="426">
        <v>90.766666666666666</v>
      </c>
      <c r="G345" s="426">
        <v>89.133333333333326</v>
      </c>
      <c r="H345" s="426">
        <v>94.533333333333303</v>
      </c>
      <c r="I345" s="426">
        <v>96.166666666666657</v>
      </c>
      <c r="J345" s="426">
        <v>97.233333333333292</v>
      </c>
      <c r="K345" s="425">
        <v>95.1</v>
      </c>
      <c r="L345" s="425">
        <v>92.4</v>
      </c>
      <c r="M345" s="425">
        <v>1.7252099999999999</v>
      </c>
    </row>
    <row r="346" spans="1:13">
      <c r="A346" s="245">
        <v>336</v>
      </c>
      <c r="B346" s="428" t="s">
        <v>151</v>
      </c>
      <c r="C346" s="425">
        <v>17599.25</v>
      </c>
      <c r="D346" s="426">
        <v>17612.966666666667</v>
      </c>
      <c r="E346" s="426">
        <v>17475.933333333334</v>
      </c>
      <c r="F346" s="426">
        <v>17352.616666666669</v>
      </c>
      <c r="G346" s="426">
        <v>17215.583333333336</v>
      </c>
      <c r="H346" s="426">
        <v>17736.283333333333</v>
      </c>
      <c r="I346" s="426">
        <v>17873.316666666666</v>
      </c>
      <c r="J346" s="426">
        <v>17996.633333333331</v>
      </c>
      <c r="K346" s="425">
        <v>17750</v>
      </c>
      <c r="L346" s="425">
        <v>17489.650000000001</v>
      </c>
      <c r="M346" s="425">
        <v>0.71096000000000004</v>
      </c>
    </row>
    <row r="347" spans="1:13">
      <c r="A347" s="245">
        <v>337</v>
      </c>
      <c r="B347" s="428" t="s">
        <v>791</v>
      </c>
      <c r="C347" s="425">
        <v>50.45</v>
      </c>
      <c r="D347" s="426">
        <v>50.550000000000004</v>
      </c>
      <c r="E347" s="426">
        <v>48.100000000000009</v>
      </c>
      <c r="F347" s="426">
        <v>45.750000000000007</v>
      </c>
      <c r="G347" s="426">
        <v>43.300000000000011</v>
      </c>
      <c r="H347" s="426">
        <v>52.900000000000006</v>
      </c>
      <c r="I347" s="426">
        <v>55.350000000000009</v>
      </c>
      <c r="J347" s="426">
        <v>57.7</v>
      </c>
      <c r="K347" s="425">
        <v>53</v>
      </c>
      <c r="L347" s="425">
        <v>48.2</v>
      </c>
      <c r="M347" s="425">
        <v>56.948419999999999</v>
      </c>
    </row>
    <row r="348" spans="1:13">
      <c r="A348" s="245">
        <v>338</v>
      </c>
      <c r="B348" s="428" t="s">
        <v>451</v>
      </c>
      <c r="C348" s="425">
        <v>2191.5500000000002</v>
      </c>
      <c r="D348" s="426">
        <v>2206.85</v>
      </c>
      <c r="E348" s="426">
        <v>2162.6999999999998</v>
      </c>
      <c r="F348" s="426">
        <v>2133.85</v>
      </c>
      <c r="G348" s="426">
        <v>2089.6999999999998</v>
      </c>
      <c r="H348" s="426">
        <v>2235.6999999999998</v>
      </c>
      <c r="I348" s="426">
        <v>2279.8500000000004</v>
      </c>
      <c r="J348" s="426">
        <v>2308.6999999999998</v>
      </c>
      <c r="K348" s="425">
        <v>2251</v>
      </c>
      <c r="L348" s="425">
        <v>2178</v>
      </c>
      <c r="M348" s="425">
        <v>0.14871000000000001</v>
      </c>
    </row>
    <row r="349" spans="1:13">
      <c r="A349" s="245">
        <v>339</v>
      </c>
      <c r="B349" s="428" t="s">
        <v>790</v>
      </c>
      <c r="C349" s="425">
        <v>366.9</v>
      </c>
      <c r="D349" s="426">
        <v>367.25</v>
      </c>
      <c r="E349" s="426">
        <v>362.2</v>
      </c>
      <c r="F349" s="426">
        <v>357.5</v>
      </c>
      <c r="G349" s="426">
        <v>352.45</v>
      </c>
      <c r="H349" s="426">
        <v>371.95</v>
      </c>
      <c r="I349" s="426">
        <v>376.99999999999994</v>
      </c>
      <c r="J349" s="426">
        <v>381.7</v>
      </c>
      <c r="K349" s="425">
        <v>372.3</v>
      </c>
      <c r="L349" s="425">
        <v>362.55</v>
      </c>
      <c r="M349" s="425">
        <v>10.49386</v>
      </c>
    </row>
    <row r="350" spans="1:13">
      <c r="A350" s="245">
        <v>340</v>
      </c>
      <c r="B350" s="428" t="s">
        <v>265</v>
      </c>
      <c r="C350" s="425">
        <v>610.5</v>
      </c>
      <c r="D350" s="426">
        <v>610.65</v>
      </c>
      <c r="E350" s="426">
        <v>604.15</v>
      </c>
      <c r="F350" s="426">
        <v>597.79999999999995</v>
      </c>
      <c r="G350" s="426">
        <v>591.29999999999995</v>
      </c>
      <c r="H350" s="426">
        <v>617</v>
      </c>
      <c r="I350" s="426">
        <v>623.5</v>
      </c>
      <c r="J350" s="426">
        <v>629.85</v>
      </c>
      <c r="K350" s="425">
        <v>617.15</v>
      </c>
      <c r="L350" s="425">
        <v>604.29999999999995</v>
      </c>
      <c r="M350" s="425">
        <v>2.3659599999999998</v>
      </c>
    </row>
    <row r="351" spans="1:13">
      <c r="A351" s="245">
        <v>341</v>
      </c>
      <c r="B351" s="428" t="s">
        <v>155</v>
      </c>
      <c r="C351" s="425">
        <v>119.4</v>
      </c>
      <c r="D351" s="426">
        <v>120.31666666666668</v>
      </c>
      <c r="E351" s="426">
        <v>118.18333333333335</v>
      </c>
      <c r="F351" s="426">
        <v>116.96666666666667</v>
      </c>
      <c r="G351" s="426">
        <v>114.83333333333334</v>
      </c>
      <c r="H351" s="426">
        <v>121.53333333333336</v>
      </c>
      <c r="I351" s="426">
        <v>123.66666666666669</v>
      </c>
      <c r="J351" s="426">
        <v>124.88333333333337</v>
      </c>
      <c r="K351" s="425">
        <v>122.45</v>
      </c>
      <c r="L351" s="425">
        <v>119.1</v>
      </c>
      <c r="M351" s="425">
        <v>208.57415</v>
      </c>
    </row>
    <row r="352" spans="1:13">
      <c r="A352" s="245">
        <v>342</v>
      </c>
      <c r="B352" s="428" t="s">
        <v>154</v>
      </c>
      <c r="C352" s="425">
        <v>154.35</v>
      </c>
      <c r="D352" s="426">
        <v>156.41666666666666</v>
      </c>
      <c r="E352" s="426">
        <v>148.93333333333331</v>
      </c>
      <c r="F352" s="426">
        <v>143.51666666666665</v>
      </c>
      <c r="G352" s="426">
        <v>136.0333333333333</v>
      </c>
      <c r="H352" s="426">
        <v>161.83333333333331</v>
      </c>
      <c r="I352" s="426">
        <v>169.31666666666666</v>
      </c>
      <c r="J352" s="426">
        <v>174.73333333333332</v>
      </c>
      <c r="K352" s="425">
        <v>163.9</v>
      </c>
      <c r="L352" s="425">
        <v>151</v>
      </c>
      <c r="M352" s="425">
        <v>47.059249999999999</v>
      </c>
    </row>
    <row r="353" spans="1:13">
      <c r="A353" s="245">
        <v>343</v>
      </c>
      <c r="B353" s="428" t="s">
        <v>452</v>
      </c>
      <c r="C353" s="425">
        <v>80.3</v>
      </c>
      <c r="D353" s="426">
        <v>80.816666666666663</v>
      </c>
      <c r="E353" s="426">
        <v>79.48333333333332</v>
      </c>
      <c r="F353" s="426">
        <v>78.666666666666657</v>
      </c>
      <c r="G353" s="426">
        <v>77.333333333333314</v>
      </c>
      <c r="H353" s="426">
        <v>81.633333333333326</v>
      </c>
      <c r="I353" s="426">
        <v>82.966666666666669</v>
      </c>
      <c r="J353" s="426">
        <v>83.783333333333331</v>
      </c>
      <c r="K353" s="425">
        <v>82.15</v>
      </c>
      <c r="L353" s="425">
        <v>80</v>
      </c>
      <c r="M353" s="425">
        <v>0.93630000000000002</v>
      </c>
    </row>
    <row r="354" spans="1:13">
      <c r="A354" s="245">
        <v>344</v>
      </c>
      <c r="B354" s="428" t="s">
        <v>266</v>
      </c>
      <c r="C354" s="425">
        <v>3574.5</v>
      </c>
      <c r="D354" s="426">
        <v>3582.65</v>
      </c>
      <c r="E354" s="426">
        <v>3554.3500000000004</v>
      </c>
      <c r="F354" s="426">
        <v>3534.2000000000003</v>
      </c>
      <c r="G354" s="426">
        <v>3505.9000000000005</v>
      </c>
      <c r="H354" s="426">
        <v>3602.8</v>
      </c>
      <c r="I354" s="426">
        <v>3631.1000000000004</v>
      </c>
      <c r="J354" s="426">
        <v>3651.25</v>
      </c>
      <c r="K354" s="425">
        <v>3610.95</v>
      </c>
      <c r="L354" s="425">
        <v>3562.5</v>
      </c>
      <c r="M354" s="425">
        <v>0.55796999999999997</v>
      </c>
    </row>
    <row r="355" spans="1:13">
      <c r="A355" s="245">
        <v>345</v>
      </c>
      <c r="B355" s="428" t="s">
        <v>453</v>
      </c>
      <c r="C355" s="425">
        <v>136</v>
      </c>
      <c r="D355" s="426">
        <v>136.68333333333334</v>
      </c>
      <c r="E355" s="426">
        <v>134.36666666666667</v>
      </c>
      <c r="F355" s="426">
        <v>132.73333333333335</v>
      </c>
      <c r="G355" s="426">
        <v>130.41666666666669</v>
      </c>
      <c r="H355" s="426">
        <v>138.31666666666666</v>
      </c>
      <c r="I355" s="426">
        <v>140.63333333333333</v>
      </c>
      <c r="J355" s="426">
        <v>142.26666666666665</v>
      </c>
      <c r="K355" s="425">
        <v>139</v>
      </c>
      <c r="L355" s="425">
        <v>135.05000000000001</v>
      </c>
      <c r="M355" s="425">
        <v>4.1127099999999999</v>
      </c>
    </row>
    <row r="356" spans="1:13">
      <c r="A356" s="245">
        <v>346</v>
      </c>
      <c r="B356" s="428" t="s">
        <v>454</v>
      </c>
      <c r="C356" s="425">
        <v>306.89999999999998</v>
      </c>
      <c r="D356" s="426">
        <v>307.65000000000003</v>
      </c>
      <c r="E356" s="426">
        <v>303.30000000000007</v>
      </c>
      <c r="F356" s="426">
        <v>299.70000000000005</v>
      </c>
      <c r="G356" s="426">
        <v>295.35000000000008</v>
      </c>
      <c r="H356" s="426">
        <v>311.25000000000006</v>
      </c>
      <c r="I356" s="426">
        <v>315.60000000000008</v>
      </c>
      <c r="J356" s="426">
        <v>319.20000000000005</v>
      </c>
      <c r="K356" s="425">
        <v>312</v>
      </c>
      <c r="L356" s="425">
        <v>304.05</v>
      </c>
      <c r="M356" s="425">
        <v>5.4648199999999996</v>
      </c>
    </row>
    <row r="357" spans="1:13">
      <c r="A357" s="245">
        <v>347</v>
      </c>
      <c r="B357" s="428" t="s">
        <v>455</v>
      </c>
      <c r="C357" s="425">
        <v>323.85000000000002</v>
      </c>
      <c r="D357" s="426">
        <v>325.71666666666664</v>
      </c>
      <c r="E357" s="426">
        <v>319.23333333333329</v>
      </c>
      <c r="F357" s="426">
        <v>314.61666666666667</v>
      </c>
      <c r="G357" s="426">
        <v>308.13333333333333</v>
      </c>
      <c r="H357" s="426">
        <v>330.33333333333326</v>
      </c>
      <c r="I357" s="426">
        <v>336.81666666666661</v>
      </c>
      <c r="J357" s="426">
        <v>341.43333333333322</v>
      </c>
      <c r="K357" s="425">
        <v>332.2</v>
      </c>
      <c r="L357" s="425">
        <v>321.10000000000002</v>
      </c>
      <c r="M357" s="425">
        <v>1.92363</v>
      </c>
    </row>
    <row r="358" spans="1:13">
      <c r="A358" s="245">
        <v>348</v>
      </c>
      <c r="B358" s="428" t="s">
        <v>267</v>
      </c>
      <c r="C358" s="425">
        <v>2902.65</v>
      </c>
      <c r="D358" s="426">
        <v>2914.9166666666665</v>
      </c>
      <c r="E358" s="426">
        <v>2870.833333333333</v>
      </c>
      <c r="F358" s="426">
        <v>2839.0166666666664</v>
      </c>
      <c r="G358" s="426">
        <v>2794.9333333333329</v>
      </c>
      <c r="H358" s="426">
        <v>2946.7333333333331</v>
      </c>
      <c r="I358" s="426">
        <v>2990.8166666666662</v>
      </c>
      <c r="J358" s="426">
        <v>3022.6333333333332</v>
      </c>
      <c r="K358" s="425">
        <v>2959</v>
      </c>
      <c r="L358" s="425">
        <v>2883.1</v>
      </c>
      <c r="M358" s="425">
        <v>1.93258</v>
      </c>
    </row>
    <row r="359" spans="1:13">
      <c r="A359" s="245">
        <v>349</v>
      </c>
      <c r="B359" s="428" t="s">
        <v>268</v>
      </c>
      <c r="C359" s="425">
        <v>677.1</v>
      </c>
      <c r="D359" s="426">
        <v>687.94999999999993</v>
      </c>
      <c r="E359" s="426">
        <v>664.74999999999989</v>
      </c>
      <c r="F359" s="426">
        <v>652.4</v>
      </c>
      <c r="G359" s="426">
        <v>629.19999999999993</v>
      </c>
      <c r="H359" s="426">
        <v>700.29999999999984</v>
      </c>
      <c r="I359" s="426">
        <v>723.49999999999989</v>
      </c>
      <c r="J359" s="426">
        <v>735.8499999999998</v>
      </c>
      <c r="K359" s="425">
        <v>711.15</v>
      </c>
      <c r="L359" s="425">
        <v>675.6</v>
      </c>
      <c r="M359" s="425">
        <v>1.25675</v>
      </c>
    </row>
    <row r="360" spans="1:13">
      <c r="A360" s="245">
        <v>350</v>
      </c>
      <c r="B360" s="428" t="s">
        <v>456</v>
      </c>
      <c r="C360" s="425">
        <v>260.14999999999998</v>
      </c>
      <c r="D360" s="426">
        <v>257.08333333333331</v>
      </c>
      <c r="E360" s="426">
        <v>249.76666666666665</v>
      </c>
      <c r="F360" s="426">
        <v>239.38333333333333</v>
      </c>
      <c r="G360" s="426">
        <v>232.06666666666666</v>
      </c>
      <c r="H360" s="426">
        <v>267.46666666666664</v>
      </c>
      <c r="I360" s="426">
        <v>274.78333333333336</v>
      </c>
      <c r="J360" s="426">
        <v>285.16666666666663</v>
      </c>
      <c r="K360" s="425">
        <v>264.39999999999998</v>
      </c>
      <c r="L360" s="425">
        <v>246.7</v>
      </c>
      <c r="M360" s="425">
        <v>30.709099999999999</v>
      </c>
    </row>
    <row r="361" spans="1:13">
      <c r="A361" s="245">
        <v>351</v>
      </c>
      <c r="B361" s="428" t="s">
        <v>758</v>
      </c>
      <c r="C361" s="425">
        <v>414.7</v>
      </c>
      <c r="D361" s="426">
        <v>415.83333333333331</v>
      </c>
      <c r="E361" s="426">
        <v>411.06666666666661</v>
      </c>
      <c r="F361" s="426">
        <v>407.43333333333328</v>
      </c>
      <c r="G361" s="426">
        <v>402.66666666666657</v>
      </c>
      <c r="H361" s="426">
        <v>419.46666666666664</v>
      </c>
      <c r="I361" s="426">
        <v>424.23333333333341</v>
      </c>
      <c r="J361" s="426">
        <v>427.86666666666667</v>
      </c>
      <c r="K361" s="425">
        <v>420.6</v>
      </c>
      <c r="L361" s="425">
        <v>412.2</v>
      </c>
      <c r="M361" s="425">
        <v>0.76148000000000005</v>
      </c>
    </row>
    <row r="362" spans="1:13">
      <c r="A362" s="245">
        <v>352</v>
      </c>
      <c r="B362" s="428" t="s">
        <v>457</v>
      </c>
      <c r="C362" s="425">
        <v>103.65</v>
      </c>
      <c r="D362" s="426">
        <v>103.85000000000001</v>
      </c>
      <c r="E362" s="426">
        <v>102.80000000000001</v>
      </c>
      <c r="F362" s="426">
        <v>101.95</v>
      </c>
      <c r="G362" s="426">
        <v>100.9</v>
      </c>
      <c r="H362" s="426">
        <v>104.70000000000002</v>
      </c>
      <c r="I362" s="426">
        <v>105.75</v>
      </c>
      <c r="J362" s="426">
        <v>106.60000000000002</v>
      </c>
      <c r="K362" s="425">
        <v>104.9</v>
      </c>
      <c r="L362" s="425">
        <v>103</v>
      </c>
      <c r="M362" s="425">
        <v>8.0023700000000009</v>
      </c>
    </row>
    <row r="363" spans="1:13">
      <c r="A363" s="245">
        <v>353</v>
      </c>
      <c r="B363" s="428" t="s">
        <v>163</v>
      </c>
      <c r="C363" s="425">
        <v>1353.85</v>
      </c>
      <c r="D363" s="426">
        <v>1358.8</v>
      </c>
      <c r="E363" s="426">
        <v>1340.6</v>
      </c>
      <c r="F363" s="426">
        <v>1327.35</v>
      </c>
      <c r="G363" s="426">
        <v>1309.1499999999999</v>
      </c>
      <c r="H363" s="426">
        <v>1372.05</v>
      </c>
      <c r="I363" s="426">
        <v>1390.2500000000002</v>
      </c>
      <c r="J363" s="426">
        <v>1403.5</v>
      </c>
      <c r="K363" s="425">
        <v>1377</v>
      </c>
      <c r="L363" s="425">
        <v>1345.55</v>
      </c>
      <c r="M363" s="425">
        <v>3.4614099999999999</v>
      </c>
    </row>
    <row r="364" spans="1:13">
      <c r="A364" s="245">
        <v>354</v>
      </c>
      <c r="B364" s="428" t="s">
        <v>156</v>
      </c>
      <c r="C364" s="425">
        <v>29640.85</v>
      </c>
      <c r="D364" s="426">
        <v>29729.983333333337</v>
      </c>
      <c r="E364" s="426">
        <v>29423.516666666674</v>
      </c>
      <c r="F364" s="426">
        <v>29206.183333333338</v>
      </c>
      <c r="G364" s="426">
        <v>28899.716666666674</v>
      </c>
      <c r="H364" s="426">
        <v>29947.316666666673</v>
      </c>
      <c r="I364" s="426">
        <v>30253.783333333333</v>
      </c>
      <c r="J364" s="426">
        <v>30471.116666666672</v>
      </c>
      <c r="K364" s="425">
        <v>30036.45</v>
      </c>
      <c r="L364" s="425">
        <v>29512.65</v>
      </c>
      <c r="M364" s="425">
        <v>0.18379000000000001</v>
      </c>
    </row>
    <row r="365" spans="1:13">
      <c r="A365" s="245">
        <v>355</v>
      </c>
      <c r="B365" s="428" t="s">
        <v>458</v>
      </c>
      <c r="C365" s="425">
        <v>2812.5</v>
      </c>
      <c r="D365" s="426">
        <v>2790.1166666666668</v>
      </c>
      <c r="E365" s="426">
        <v>2730.2833333333338</v>
      </c>
      <c r="F365" s="426">
        <v>2648.0666666666671</v>
      </c>
      <c r="G365" s="426">
        <v>2588.233333333334</v>
      </c>
      <c r="H365" s="426">
        <v>2872.3333333333335</v>
      </c>
      <c r="I365" s="426">
        <v>2932.1666666666665</v>
      </c>
      <c r="J365" s="426">
        <v>3014.3833333333332</v>
      </c>
      <c r="K365" s="425">
        <v>2849.95</v>
      </c>
      <c r="L365" s="425">
        <v>2707.9</v>
      </c>
      <c r="M365" s="425">
        <v>3.0643899999999999</v>
      </c>
    </row>
    <row r="366" spans="1:13">
      <c r="A366" s="245">
        <v>356</v>
      </c>
      <c r="B366" s="428" t="s">
        <v>158</v>
      </c>
      <c r="C366" s="425">
        <v>225.85</v>
      </c>
      <c r="D366" s="426">
        <v>226.58333333333334</v>
      </c>
      <c r="E366" s="426">
        <v>224.26666666666668</v>
      </c>
      <c r="F366" s="426">
        <v>222.68333333333334</v>
      </c>
      <c r="G366" s="426">
        <v>220.36666666666667</v>
      </c>
      <c r="H366" s="426">
        <v>228.16666666666669</v>
      </c>
      <c r="I366" s="426">
        <v>230.48333333333335</v>
      </c>
      <c r="J366" s="426">
        <v>232.06666666666669</v>
      </c>
      <c r="K366" s="425">
        <v>228.9</v>
      </c>
      <c r="L366" s="425">
        <v>225</v>
      </c>
      <c r="M366" s="425">
        <v>51.610280000000003</v>
      </c>
    </row>
    <row r="367" spans="1:13">
      <c r="A367" s="245">
        <v>357</v>
      </c>
      <c r="B367" s="428" t="s">
        <v>269</v>
      </c>
      <c r="C367" s="425">
        <v>5647.85</v>
      </c>
      <c r="D367" s="426">
        <v>5657.6166666666659</v>
      </c>
      <c r="E367" s="426">
        <v>5575.2333333333318</v>
      </c>
      <c r="F367" s="426">
        <v>5502.6166666666659</v>
      </c>
      <c r="G367" s="426">
        <v>5420.2333333333318</v>
      </c>
      <c r="H367" s="426">
        <v>5730.2333333333318</v>
      </c>
      <c r="I367" s="426">
        <v>5812.616666666665</v>
      </c>
      <c r="J367" s="426">
        <v>5885.2333333333318</v>
      </c>
      <c r="K367" s="425">
        <v>5740</v>
      </c>
      <c r="L367" s="425">
        <v>5585</v>
      </c>
      <c r="M367" s="425">
        <v>1.9725299999999999</v>
      </c>
    </row>
    <row r="368" spans="1:13">
      <c r="A368" s="245">
        <v>358</v>
      </c>
      <c r="B368" s="428" t="s">
        <v>459</v>
      </c>
      <c r="C368" s="425">
        <v>227.95</v>
      </c>
      <c r="D368" s="426">
        <v>227.98333333333335</v>
      </c>
      <c r="E368" s="426">
        <v>226.06666666666669</v>
      </c>
      <c r="F368" s="426">
        <v>224.18333333333334</v>
      </c>
      <c r="G368" s="426">
        <v>222.26666666666668</v>
      </c>
      <c r="H368" s="426">
        <v>229.8666666666667</v>
      </c>
      <c r="I368" s="426">
        <v>231.78333333333333</v>
      </c>
      <c r="J368" s="426">
        <v>233.66666666666671</v>
      </c>
      <c r="K368" s="425">
        <v>229.9</v>
      </c>
      <c r="L368" s="425">
        <v>226.1</v>
      </c>
      <c r="M368" s="425">
        <v>5.2099500000000001</v>
      </c>
    </row>
    <row r="369" spans="1:13">
      <c r="A369" s="245">
        <v>359</v>
      </c>
      <c r="B369" s="428" t="s">
        <v>460</v>
      </c>
      <c r="C369" s="425">
        <v>818.8</v>
      </c>
      <c r="D369" s="426">
        <v>817.6</v>
      </c>
      <c r="E369" s="426">
        <v>809.2</v>
      </c>
      <c r="F369" s="426">
        <v>799.6</v>
      </c>
      <c r="G369" s="426">
        <v>791.2</v>
      </c>
      <c r="H369" s="426">
        <v>827.2</v>
      </c>
      <c r="I369" s="426">
        <v>835.59999999999991</v>
      </c>
      <c r="J369" s="426">
        <v>845.2</v>
      </c>
      <c r="K369" s="425">
        <v>826</v>
      </c>
      <c r="L369" s="425">
        <v>808</v>
      </c>
      <c r="M369" s="425">
        <v>0.83672999999999997</v>
      </c>
    </row>
    <row r="370" spans="1:13">
      <c r="A370" s="245">
        <v>360</v>
      </c>
      <c r="B370" s="428" t="s">
        <v>160</v>
      </c>
      <c r="C370" s="425">
        <v>2161.75</v>
      </c>
      <c r="D370" s="426">
        <v>2164.9500000000003</v>
      </c>
      <c r="E370" s="426">
        <v>2144.9000000000005</v>
      </c>
      <c r="F370" s="426">
        <v>2128.0500000000002</v>
      </c>
      <c r="G370" s="426">
        <v>2108.0000000000005</v>
      </c>
      <c r="H370" s="426">
        <v>2181.8000000000006</v>
      </c>
      <c r="I370" s="426">
        <v>2201.8500000000008</v>
      </c>
      <c r="J370" s="426">
        <v>2218.7000000000007</v>
      </c>
      <c r="K370" s="425">
        <v>2185</v>
      </c>
      <c r="L370" s="425">
        <v>2148.1</v>
      </c>
      <c r="M370" s="425">
        <v>3.528</v>
      </c>
    </row>
    <row r="371" spans="1:13">
      <c r="A371" s="245">
        <v>361</v>
      </c>
      <c r="B371" s="428" t="s">
        <v>157</v>
      </c>
      <c r="C371" s="425">
        <v>2414.4</v>
      </c>
      <c r="D371" s="426">
        <v>2422.35</v>
      </c>
      <c r="E371" s="426">
        <v>2394.6999999999998</v>
      </c>
      <c r="F371" s="426">
        <v>2375</v>
      </c>
      <c r="G371" s="426">
        <v>2347.35</v>
      </c>
      <c r="H371" s="426">
        <v>2442.0499999999997</v>
      </c>
      <c r="I371" s="426">
        <v>2469.7000000000003</v>
      </c>
      <c r="J371" s="426">
        <v>2489.3999999999996</v>
      </c>
      <c r="K371" s="425">
        <v>2450</v>
      </c>
      <c r="L371" s="425">
        <v>2402.65</v>
      </c>
      <c r="M371" s="425">
        <v>6.4299299999999997</v>
      </c>
    </row>
    <row r="372" spans="1:13">
      <c r="A372" s="245">
        <v>362</v>
      </c>
      <c r="B372" s="428" t="s">
        <v>756</v>
      </c>
      <c r="C372" s="425">
        <v>1004.35</v>
      </c>
      <c r="D372" s="426">
        <v>1003.35</v>
      </c>
      <c r="E372" s="426">
        <v>986.7</v>
      </c>
      <c r="F372" s="426">
        <v>969.05000000000007</v>
      </c>
      <c r="G372" s="426">
        <v>952.40000000000009</v>
      </c>
      <c r="H372" s="426">
        <v>1021</v>
      </c>
      <c r="I372" s="426">
        <v>1037.6499999999999</v>
      </c>
      <c r="J372" s="426">
        <v>1055.3</v>
      </c>
      <c r="K372" s="425">
        <v>1020</v>
      </c>
      <c r="L372" s="425">
        <v>985.7</v>
      </c>
      <c r="M372" s="425">
        <v>3.5205600000000001</v>
      </c>
    </row>
    <row r="373" spans="1:13">
      <c r="A373" s="245">
        <v>363</v>
      </c>
      <c r="B373" s="428" t="s">
        <v>461</v>
      </c>
      <c r="C373" s="425">
        <v>1947.6</v>
      </c>
      <c r="D373" s="426">
        <v>1956.2</v>
      </c>
      <c r="E373" s="426">
        <v>1931.4</v>
      </c>
      <c r="F373" s="426">
        <v>1915.2</v>
      </c>
      <c r="G373" s="426">
        <v>1890.4</v>
      </c>
      <c r="H373" s="426">
        <v>1972.4</v>
      </c>
      <c r="I373" s="426">
        <v>1997.1999999999998</v>
      </c>
      <c r="J373" s="426">
        <v>2013.4</v>
      </c>
      <c r="K373" s="425">
        <v>1981</v>
      </c>
      <c r="L373" s="425">
        <v>1940</v>
      </c>
      <c r="M373" s="425">
        <v>1.1031299999999999</v>
      </c>
    </row>
    <row r="374" spans="1:13">
      <c r="A374" s="245">
        <v>364</v>
      </c>
      <c r="B374" s="428" t="s">
        <v>757</v>
      </c>
      <c r="C374" s="425">
        <v>1321.8</v>
      </c>
      <c r="D374" s="426">
        <v>1325.2833333333333</v>
      </c>
      <c r="E374" s="426">
        <v>1310.5166666666667</v>
      </c>
      <c r="F374" s="426">
        <v>1299.2333333333333</v>
      </c>
      <c r="G374" s="426">
        <v>1284.4666666666667</v>
      </c>
      <c r="H374" s="426">
        <v>1336.5666666666666</v>
      </c>
      <c r="I374" s="426">
        <v>1351.333333333333</v>
      </c>
      <c r="J374" s="426">
        <v>1362.6166666666666</v>
      </c>
      <c r="K374" s="425">
        <v>1340.05</v>
      </c>
      <c r="L374" s="425">
        <v>1314</v>
      </c>
      <c r="M374" s="425">
        <v>0.44606000000000001</v>
      </c>
    </row>
    <row r="375" spans="1:13">
      <c r="A375" s="245">
        <v>365</v>
      </c>
      <c r="B375" s="428" t="s">
        <v>159</v>
      </c>
      <c r="C375" s="425">
        <v>124.05</v>
      </c>
      <c r="D375" s="426">
        <v>124.3</v>
      </c>
      <c r="E375" s="426">
        <v>123.25</v>
      </c>
      <c r="F375" s="426">
        <v>122.45</v>
      </c>
      <c r="G375" s="426">
        <v>121.4</v>
      </c>
      <c r="H375" s="426">
        <v>125.1</v>
      </c>
      <c r="I375" s="426">
        <v>126.14999999999998</v>
      </c>
      <c r="J375" s="426">
        <v>126.94999999999999</v>
      </c>
      <c r="K375" s="425">
        <v>125.35</v>
      </c>
      <c r="L375" s="425">
        <v>123.5</v>
      </c>
      <c r="M375" s="425">
        <v>38.219589999999997</v>
      </c>
    </row>
    <row r="376" spans="1:13">
      <c r="A376" s="245">
        <v>366</v>
      </c>
      <c r="B376" s="428" t="s">
        <v>162</v>
      </c>
      <c r="C376" s="425">
        <v>236</v>
      </c>
      <c r="D376" s="426">
        <v>235.18333333333331</v>
      </c>
      <c r="E376" s="426">
        <v>232.46666666666661</v>
      </c>
      <c r="F376" s="426">
        <v>228.93333333333331</v>
      </c>
      <c r="G376" s="426">
        <v>226.21666666666661</v>
      </c>
      <c r="H376" s="426">
        <v>238.71666666666661</v>
      </c>
      <c r="I376" s="426">
        <v>241.43333333333331</v>
      </c>
      <c r="J376" s="426">
        <v>244.96666666666661</v>
      </c>
      <c r="K376" s="425">
        <v>237.9</v>
      </c>
      <c r="L376" s="425">
        <v>231.65</v>
      </c>
      <c r="M376" s="425">
        <v>343.62891999999999</v>
      </c>
    </row>
    <row r="377" spans="1:13">
      <c r="A377" s="245">
        <v>367</v>
      </c>
      <c r="B377" s="428" t="s">
        <v>462</v>
      </c>
      <c r="C377" s="425">
        <v>366.9</v>
      </c>
      <c r="D377" s="426">
        <v>371.9666666666667</v>
      </c>
      <c r="E377" s="426">
        <v>358.93333333333339</v>
      </c>
      <c r="F377" s="426">
        <v>350.9666666666667</v>
      </c>
      <c r="G377" s="426">
        <v>337.93333333333339</v>
      </c>
      <c r="H377" s="426">
        <v>379.93333333333339</v>
      </c>
      <c r="I377" s="426">
        <v>392.9666666666667</v>
      </c>
      <c r="J377" s="426">
        <v>400.93333333333339</v>
      </c>
      <c r="K377" s="425">
        <v>385</v>
      </c>
      <c r="L377" s="425">
        <v>364</v>
      </c>
      <c r="M377" s="425">
        <v>6.7570499999999996</v>
      </c>
    </row>
    <row r="378" spans="1:13">
      <c r="A378" s="245">
        <v>368</v>
      </c>
      <c r="B378" s="428" t="s">
        <v>270</v>
      </c>
      <c r="C378" s="425">
        <v>291.14999999999998</v>
      </c>
      <c r="D378" s="426">
        <v>291.61666666666662</v>
      </c>
      <c r="E378" s="426">
        <v>287.03333333333325</v>
      </c>
      <c r="F378" s="426">
        <v>282.91666666666663</v>
      </c>
      <c r="G378" s="426">
        <v>278.33333333333326</v>
      </c>
      <c r="H378" s="426">
        <v>295.73333333333323</v>
      </c>
      <c r="I378" s="426">
        <v>300.31666666666661</v>
      </c>
      <c r="J378" s="426">
        <v>304.43333333333322</v>
      </c>
      <c r="K378" s="425">
        <v>296.2</v>
      </c>
      <c r="L378" s="425">
        <v>287.5</v>
      </c>
      <c r="M378" s="425">
        <v>6.69686</v>
      </c>
    </row>
    <row r="379" spans="1:13">
      <c r="A379" s="245">
        <v>369</v>
      </c>
      <c r="B379" s="428" t="s">
        <v>463</v>
      </c>
      <c r="C379" s="425">
        <v>130.30000000000001</v>
      </c>
      <c r="D379" s="426">
        <v>130.73333333333335</v>
      </c>
      <c r="E379" s="426">
        <v>129.56666666666669</v>
      </c>
      <c r="F379" s="426">
        <v>128.83333333333334</v>
      </c>
      <c r="G379" s="426">
        <v>127.66666666666669</v>
      </c>
      <c r="H379" s="426">
        <v>131.4666666666667</v>
      </c>
      <c r="I379" s="426">
        <v>132.63333333333333</v>
      </c>
      <c r="J379" s="426">
        <v>133.3666666666667</v>
      </c>
      <c r="K379" s="425">
        <v>131.9</v>
      </c>
      <c r="L379" s="425">
        <v>130</v>
      </c>
      <c r="M379" s="425">
        <v>1.0555399999999999</v>
      </c>
    </row>
    <row r="380" spans="1:13">
      <c r="A380" s="245">
        <v>370</v>
      </c>
      <c r="B380" s="428" t="s">
        <v>464</v>
      </c>
      <c r="C380" s="425">
        <v>5778.6</v>
      </c>
      <c r="D380" s="426">
        <v>5794.8166666666666</v>
      </c>
      <c r="E380" s="426">
        <v>5753.7833333333328</v>
      </c>
      <c r="F380" s="426">
        <v>5728.9666666666662</v>
      </c>
      <c r="G380" s="426">
        <v>5687.9333333333325</v>
      </c>
      <c r="H380" s="426">
        <v>5819.6333333333332</v>
      </c>
      <c r="I380" s="426">
        <v>5860.6666666666679</v>
      </c>
      <c r="J380" s="426">
        <v>5885.4833333333336</v>
      </c>
      <c r="K380" s="425">
        <v>5835.85</v>
      </c>
      <c r="L380" s="425">
        <v>5770</v>
      </c>
      <c r="M380" s="425">
        <v>0.22125</v>
      </c>
    </row>
    <row r="381" spans="1:13">
      <c r="A381" s="245">
        <v>371</v>
      </c>
      <c r="B381" s="428" t="s">
        <v>271</v>
      </c>
      <c r="C381" s="425">
        <v>13168.5</v>
      </c>
      <c r="D381" s="426">
        <v>13323.216666666667</v>
      </c>
      <c r="E381" s="426">
        <v>12946.433333333334</v>
      </c>
      <c r="F381" s="426">
        <v>12724.366666666667</v>
      </c>
      <c r="G381" s="426">
        <v>12347.583333333334</v>
      </c>
      <c r="H381" s="426">
        <v>13545.283333333335</v>
      </c>
      <c r="I381" s="426">
        <v>13922.066666666668</v>
      </c>
      <c r="J381" s="426">
        <v>14144.133333333335</v>
      </c>
      <c r="K381" s="425">
        <v>13700</v>
      </c>
      <c r="L381" s="425">
        <v>13101.15</v>
      </c>
      <c r="M381" s="425">
        <v>9.3700000000000006E-2</v>
      </c>
    </row>
    <row r="382" spans="1:13">
      <c r="A382" s="245">
        <v>372</v>
      </c>
      <c r="B382" s="428" t="s">
        <v>161</v>
      </c>
      <c r="C382" s="425">
        <v>43</v>
      </c>
      <c r="D382" s="426">
        <v>43.266666666666673</v>
      </c>
      <c r="E382" s="426">
        <v>42.633333333333347</v>
      </c>
      <c r="F382" s="426">
        <v>42.266666666666673</v>
      </c>
      <c r="G382" s="426">
        <v>41.633333333333347</v>
      </c>
      <c r="H382" s="426">
        <v>43.633333333333347</v>
      </c>
      <c r="I382" s="426">
        <v>44.266666666666673</v>
      </c>
      <c r="J382" s="426">
        <v>44.633333333333347</v>
      </c>
      <c r="K382" s="425">
        <v>43.9</v>
      </c>
      <c r="L382" s="425">
        <v>42.9</v>
      </c>
      <c r="M382" s="425">
        <v>1379.2551000000001</v>
      </c>
    </row>
    <row r="383" spans="1:13">
      <c r="A383" s="245">
        <v>373</v>
      </c>
      <c r="B383" s="428" t="s">
        <v>272</v>
      </c>
      <c r="C383" s="425">
        <v>825.95</v>
      </c>
      <c r="D383" s="426">
        <v>831.31666666666661</v>
      </c>
      <c r="E383" s="426">
        <v>816.63333333333321</v>
      </c>
      <c r="F383" s="426">
        <v>807.31666666666661</v>
      </c>
      <c r="G383" s="426">
        <v>792.63333333333321</v>
      </c>
      <c r="H383" s="426">
        <v>840.63333333333321</v>
      </c>
      <c r="I383" s="426">
        <v>855.31666666666661</v>
      </c>
      <c r="J383" s="426">
        <v>864.63333333333321</v>
      </c>
      <c r="K383" s="425">
        <v>846</v>
      </c>
      <c r="L383" s="425">
        <v>822</v>
      </c>
      <c r="M383" s="425">
        <v>1.8666799999999999</v>
      </c>
    </row>
    <row r="384" spans="1:13">
      <c r="A384" s="245">
        <v>374</v>
      </c>
      <c r="B384" s="428" t="s">
        <v>165</v>
      </c>
      <c r="C384" s="425">
        <v>211.85</v>
      </c>
      <c r="D384" s="426">
        <v>212.88333333333333</v>
      </c>
      <c r="E384" s="426">
        <v>209.66666666666666</v>
      </c>
      <c r="F384" s="426">
        <v>207.48333333333332</v>
      </c>
      <c r="G384" s="426">
        <v>204.26666666666665</v>
      </c>
      <c r="H384" s="426">
        <v>215.06666666666666</v>
      </c>
      <c r="I384" s="426">
        <v>218.28333333333336</v>
      </c>
      <c r="J384" s="426">
        <v>220.46666666666667</v>
      </c>
      <c r="K384" s="425">
        <v>216.1</v>
      </c>
      <c r="L384" s="425">
        <v>210.7</v>
      </c>
      <c r="M384" s="425">
        <v>52.666220000000003</v>
      </c>
    </row>
    <row r="385" spans="1:13">
      <c r="A385" s="245">
        <v>375</v>
      </c>
      <c r="B385" s="428" t="s">
        <v>166</v>
      </c>
      <c r="C385" s="425">
        <v>143</v>
      </c>
      <c r="D385" s="426">
        <v>143.25</v>
      </c>
      <c r="E385" s="426">
        <v>142</v>
      </c>
      <c r="F385" s="426">
        <v>141</v>
      </c>
      <c r="G385" s="426">
        <v>139.75</v>
      </c>
      <c r="H385" s="426">
        <v>144.25</v>
      </c>
      <c r="I385" s="426">
        <v>145.5</v>
      </c>
      <c r="J385" s="426">
        <v>146.5</v>
      </c>
      <c r="K385" s="425">
        <v>144.5</v>
      </c>
      <c r="L385" s="425">
        <v>142.25</v>
      </c>
      <c r="M385" s="425">
        <v>34.582250000000002</v>
      </c>
    </row>
    <row r="386" spans="1:13">
      <c r="A386" s="245">
        <v>376</v>
      </c>
      <c r="B386" s="428" t="s">
        <v>465</v>
      </c>
      <c r="C386" s="425">
        <v>276.55</v>
      </c>
      <c r="D386" s="426">
        <v>277.63333333333333</v>
      </c>
      <c r="E386" s="426">
        <v>274.26666666666665</v>
      </c>
      <c r="F386" s="426">
        <v>271.98333333333335</v>
      </c>
      <c r="G386" s="426">
        <v>268.61666666666667</v>
      </c>
      <c r="H386" s="426">
        <v>279.91666666666663</v>
      </c>
      <c r="I386" s="426">
        <v>283.2833333333333</v>
      </c>
      <c r="J386" s="426">
        <v>285.56666666666661</v>
      </c>
      <c r="K386" s="425">
        <v>281</v>
      </c>
      <c r="L386" s="425">
        <v>275.35000000000002</v>
      </c>
      <c r="M386" s="425">
        <v>4.8083400000000003</v>
      </c>
    </row>
    <row r="387" spans="1:13">
      <c r="A387" s="245">
        <v>377</v>
      </c>
      <c r="B387" s="428" t="s">
        <v>466</v>
      </c>
      <c r="C387" s="425">
        <v>766</v>
      </c>
      <c r="D387" s="426">
        <v>769.81666666666661</v>
      </c>
      <c r="E387" s="426">
        <v>758.28333333333319</v>
      </c>
      <c r="F387" s="426">
        <v>750.56666666666661</v>
      </c>
      <c r="G387" s="426">
        <v>739.03333333333319</v>
      </c>
      <c r="H387" s="426">
        <v>777.53333333333319</v>
      </c>
      <c r="I387" s="426">
        <v>789.06666666666649</v>
      </c>
      <c r="J387" s="426">
        <v>796.78333333333319</v>
      </c>
      <c r="K387" s="425">
        <v>781.35</v>
      </c>
      <c r="L387" s="425">
        <v>762.1</v>
      </c>
      <c r="M387" s="425">
        <v>3.4692799999999999</v>
      </c>
    </row>
    <row r="388" spans="1:13">
      <c r="A388" s="245">
        <v>378</v>
      </c>
      <c r="B388" s="428" t="s">
        <v>467</v>
      </c>
      <c r="C388" s="425">
        <v>32.85</v>
      </c>
      <c r="D388" s="426">
        <v>32.966666666666661</v>
      </c>
      <c r="E388" s="426">
        <v>32.433333333333323</v>
      </c>
      <c r="F388" s="426">
        <v>32.016666666666659</v>
      </c>
      <c r="G388" s="426">
        <v>31.48333333333332</v>
      </c>
      <c r="H388" s="426">
        <v>33.383333333333326</v>
      </c>
      <c r="I388" s="426">
        <v>33.916666666666671</v>
      </c>
      <c r="J388" s="426">
        <v>34.333333333333329</v>
      </c>
      <c r="K388" s="425">
        <v>33.5</v>
      </c>
      <c r="L388" s="425">
        <v>32.549999999999997</v>
      </c>
      <c r="M388" s="425">
        <v>101.39559</v>
      </c>
    </row>
    <row r="389" spans="1:13">
      <c r="A389" s="245">
        <v>379</v>
      </c>
      <c r="B389" s="428" t="s">
        <v>468</v>
      </c>
      <c r="C389" s="425">
        <v>192.8</v>
      </c>
      <c r="D389" s="426">
        <v>193.6</v>
      </c>
      <c r="E389" s="426">
        <v>190.7</v>
      </c>
      <c r="F389" s="426">
        <v>188.6</v>
      </c>
      <c r="G389" s="426">
        <v>185.7</v>
      </c>
      <c r="H389" s="426">
        <v>195.7</v>
      </c>
      <c r="I389" s="426">
        <v>198.60000000000002</v>
      </c>
      <c r="J389" s="426">
        <v>200.7</v>
      </c>
      <c r="K389" s="425">
        <v>196.5</v>
      </c>
      <c r="L389" s="425">
        <v>191.5</v>
      </c>
      <c r="M389" s="425">
        <v>25.226040000000001</v>
      </c>
    </row>
    <row r="390" spans="1:13">
      <c r="A390" s="245">
        <v>380</v>
      </c>
      <c r="B390" s="428" t="s">
        <v>273</v>
      </c>
      <c r="C390" s="425">
        <v>571.04999999999995</v>
      </c>
      <c r="D390" s="426">
        <v>572.7166666666667</v>
      </c>
      <c r="E390" s="426">
        <v>566.33333333333337</v>
      </c>
      <c r="F390" s="426">
        <v>561.61666666666667</v>
      </c>
      <c r="G390" s="426">
        <v>555.23333333333335</v>
      </c>
      <c r="H390" s="426">
        <v>577.43333333333339</v>
      </c>
      <c r="I390" s="426">
        <v>583.81666666666661</v>
      </c>
      <c r="J390" s="426">
        <v>588.53333333333342</v>
      </c>
      <c r="K390" s="425">
        <v>579.1</v>
      </c>
      <c r="L390" s="425">
        <v>568</v>
      </c>
      <c r="M390" s="425">
        <v>2.11544</v>
      </c>
    </row>
    <row r="391" spans="1:13">
      <c r="A391" s="245">
        <v>381</v>
      </c>
      <c r="B391" s="428" t="s">
        <v>469</v>
      </c>
      <c r="C391" s="425">
        <v>325.25</v>
      </c>
      <c r="D391" s="426">
        <v>325.66666666666669</v>
      </c>
      <c r="E391" s="426">
        <v>322.58333333333337</v>
      </c>
      <c r="F391" s="426">
        <v>319.91666666666669</v>
      </c>
      <c r="G391" s="426">
        <v>316.83333333333337</v>
      </c>
      <c r="H391" s="426">
        <v>328.33333333333337</v>
      </c>
      <c r="I391" s="426">
        <v>331.41666666666674</v>
      </c>
      <c r="J391" s="426">
        <v>334.08333333333337</v>
      </c>
      <c r="K391" s="425">
        <v>328.75</v>
      </c>
      <c r="L391" s="425">
        <v>323</v>
      </c>
      <c r="M391" s="425">
        <v>2.5758800000000002</v>
      </c>
    </row>
    <row r="392" spans="1:13">
      <c r="A392" s="245">
        <v>382</v>
      </c>
      <c r="B392" s="428" t="s">
        <v>470</v>
      </c>
      <c r="C392" s="425">
        <v>82.2</v>
      </c>
      <c r="D392" s="426">
        <v>82.283333333333346</v>
      </c>
      <c r="E392" s="426">
        <v>80.966666666666697</v>
      </c>
      <c r="F392" s="426">
        <v>79.733333333333348</v>
      </c>
      <c r="G392" s="426">
        <v>78.4166666666667</v>
      </c>
      <c r="H392" s="426">
        <v>83.516666666666694</v>
      </c>
      <c r="I392" s="426">
        <v>84.833333333333329</v>
      </c>
      <c r="J392" s="426">
        <v>86.066666666666691</v>
      </c>
      <c r="K392" s="425">
        <v>83.6</v>
      </c>
      <c r="L392" s="425">
        <v>81.05</v>
      </c>
      <c r="M392" s="425">
        <v>46.583480000000002</v>
      </c>
    </row>
    <row r="393" spans="1:13">
      <c r="A393" s="245">
        <v>383</v>
      </c>
      <c r="B393" s="428" t="s">
        <v>471</v>
      </c>
      <c r="C393" s="425">
        <v>2034.15</v>
      </c>
      <c r="D393" s="426">
        <v>2032.4833333333336</v>
      </c>
      <c r="E393" s="426">
        <v>2019.0666666666671</v>
      </c>
      <c r="F393" s="426">
        <v>2003.9833333333336</v>
      </c>
      <c r="G393" s="426">
        <v>1990.5666666666671</v>
      </c>
      <c r="H393" s="426">
        <v>2047.5666666666671</v>
      </c>
      <c r="I393" s="426">
        <v>2060.9833333333336</v>
      </c>
      <c r="J393" s="426">
        <v>2076.0666666666671</v>
      </c>
      <c r="K393" s="425">
        <v>2045.9</v>
      </c>
      <c r="L393" s="425">
        <v>2017.4</v>
      </c>
      <c r="M393" s="425">
        <v>0.24077000000000001</v>
      </c>
    </row>
    <row r="394" spans="1:13">
      <c r="A394" s="245">
        <v>384</v>
      </c>
      <c r="B394" s="428" t="s">
        <v>472</v>
      </c>
      <c r="C394" s="425">
        <v>411.3</v>
      </c>
      <c r="D394" s="426">
        <v>415.18333333333334</v>
      </c>
      <c r="E394" s="426">
        <v>405.36666666666667</v>
      </c>
      <c r="F394" s="426">
        <v>399.43333333333334</v>
      </c>
      <c r="G394" s="426">
        <v>389.61666666666667</v>
      </c>
      <c r="H394" s="426">
        <v>421.11666666666667</v>
      </c>
      <c r="I394" s="426">
        <v>430.93333333333339</v>
      </c>
      <c r="J394" s="426">
        <v>436.86666666666667</v>
      </c>
      <c r="K394" s="425">
        <v>425</v>
      </c>
      <c r="L394" s="425">
        <v>409.25</v>
      </c>
      <c r="M394" s="425">
        <v>4.98482</v>
      </c>
    </row>
    <row r="395" spans="1:13">
      <c r="A395" s="245">
        <v>385</v>
      </c>
      <c r="B395" s="428" t="s">
        <v>473</v>
      </c>
      <c r="C395" s="425">
        <v>262.85000000000002</v>
      </c>
      <c r="D395" s="426">
        <v>264.14999999999998</v>
      </c>
      <c r="E395" s="426">
        <v>259.84999999999997</v>
      </c>
      <c r="F395" s="426">
        <v>256.84999999999997</v>
      </c>
      <c r="G395" s="426">
        <v>252.54999999999995</v>
      </c>
      <c r="H395" s="426">
        <v>267.14999999999998</v>
      </c>
      <c r="I395" s="426">
        <v>271.44999999999993</v>
      </c>
      <c r="J395" s="426">
        <v>274.45</v>
      </c>
      <c r="K395" s="425">
        <v>268.45</v>
      </c>
      <c r="L395" s="425">
        <v>261.14999999999998</v>
      </c>
      <c r="M395" s="425">
        <v>3.3631000000000002</v>
      </c>
    </row>
    <row r="396" spans="1:13">
      <c r="A396" s="245">
        <v>386</v>
      </c>
      <c r="B396" s="428" t="s">
        <v>474</v>
      </c>
      <c r="C396" s="425">
        <v>1153.0999999999999</v>
      </c>
      <c r="D396" s="426">
        <v>1161.0666666666666</v>
      </c>
      <c r="E396" s="426">
        <v>1137.1333333333332</v>
      </c>
      <c r="F396" s="426">
        <v>1121.1666666666665</v>
      </c>
      <c r="G396" s="426">
        <v>1097.2333333333331</v>
      </c>
      <c r="H396" s="426">
        <v>1177.0333333333333</v>
      </c>
      <c r="I396" s="426">
        <v>1200.9666666666667</v>
      </c>
      <c r="J396" s="426">
        <v>1216.9333333333334</v>
      </c>
      <c r="K396" s="425">
        <v>1185</v>
      </c>
      <c r="L396" s="425">
        <v>1145.0999999999999</v>
      </c>
      <c r="M396" s="425">
        <v>2.1912799999999999</v>
      </c>
    </row>
    <row r="397" spans="1:13">
      <c r="A397" s="245">
        <v>387</v>
      </c>
      <c r="B397" s="428" t="s">
        <v>167</v>
      </c>
      <c r="C397" s="425">
        <v>2087.8000000000002</v>
      </c>
      <c r="D397" s="426">
        <v>2093.6333333333332</v>
      </c>
      <c r="E397" s="426">
        <v>2078.2666666666664</v>
      </c>
      <c r="F397" s="426">
        <v>2068.7333333333331</v>
      </c>
      <c r="G397" s="426">
        <v>2053.3666666666663</v>
      </c>
      <c r="H397" s="426">
        <v>2103.1666666666665</v>
      </c>
      <c r="I397" s="426">
        <v>2118.5333333333333</v>
      </c>
      <c r="J397" s="426">
        <v>2128.0666666666666</v>
      </c>
      <c r="K397" s="425">
        <v>2109</v>
      </c>
      <c r="L397" s="425">
        <v>2084.1</v>
      </c>
      <c r="M397" s="425">
        <v>125.26981000000001</v>
      </c>
    </row>
    <row r="398" spans="1:13">
      <c r="A398" s="245">
        <v>388</v>
      </c>
      <c r="B398" s="428" t="s">
        <v>814</v>
      </c>
      <c r="C398" s="425">
        <v>974.8</v>
      </c>
      <c r="D398" s="426">
        <v>971.15</v>
      </c>
      <c r="E398" s="426">
        <v>964.3</v>
      </c>
      <c r="F398" s="426">
        <v>953.8</v>
      </c>
      <c r="G398" s="426">
        <v>946.94999999999993</v>
      </c>
      <c r="H398" s="426">
        <v>981.65</v>
      </c>
      <c r="I398" s="426">
        <v>988.50000000000011</v>
      </c>
      <c r="J398" s="426">
        <v>999</v>
      </c>
      <c r="K398" s="425">
        <v>978</v>
      </c>
      <c r="L398" s="425">
        <v>960.65</v>
      </c>
      <c r="M398" s="425">
        <v>33.298099999999998</v>
      </c>
    </row>
    <row r="399" spans="1:13">
      <c r="A399" s="245">
        <v>389</v>
      </c>
      <c r="B399" s="428" t="s">
        <v>274</v>
      </c>
      <c r="C399" s="425">
        <v>999.4</v>
      </c>
      <c r="D399" s="426">
        <v>1003.9833333333332</v>
      </c>
      <c r="E399" s="426">
        <v>990.66666666666652</v>
      </c>
      <c r="F399" s="426">
        <v>981.93333333333328</v>
      </c>
      <c r="G399" s="426">
        <v>968.61666666666656</v>
      </c>
      <c r="H399" s="426">
        <v>1012.7166666666665</v>
      </c>
      <c r="I399" s="426">
        <v>1026.0333333333333</v>
      </c>
      <c r="J399" s="426">
        <v>1034.7666666666664</v>
      </c>
      <c r="K399" s="425">
        <v>1017.3</v>
      </c>
      <c r="L399" s="425">
        <v>995.25</v>
      </c>
      <c r="M399" s="425">
        <v>24.869630000000001</v>
      </c>
    </row>
    <row r="400" spans="1:13">
      <c r="A400" s="245">
        <v>390</v>
      </c>
      <c r="B400" s="428" t="s">
        <v>476</v>
      </c>
      <c r="C400" s="425">
        <v>27.4</v>
      </c>
      <c r="D400" s="426">
        <v>27.816666666666666</v>
      </c>
      <c r="E400" s="426">
        <v>26.633333333333333</v>
      </c>
      <c r="F400" s="426">
        <v>25.866666666666667</v>
      </c>
      <c r="G400" s="426">
        <v>24.683333333333334</v>
      </c>
      <c r="H400" s="426">
        <v>28.583333333333332</v>
      </c>
      <c r="I400" s="426">
        <v>29.766666666666662</v>
      </c>
      <c r="J400" s="426">
        <v>30.533333333333331</v>
      </c>
      <c r="K400" s="425">
        <v>29</v>
      </c>
      <c r="L400" s="425">
        <v>27.05</v>
      </c>
      <c r="M400" s="425">
        <v>59.357059999999997</v>
      </c>
    </row>
    <row r="401" spans="1:13">
      <c r="A401" s="245">
        <v>391</v>
      </c>
      <c r="B401" s="428" t="s">
        <v>477</v>
      </c>
      <c r="C401" s="425">
        <v>2548.9</v>
      </c>
      <c r="D401" s="426">
        <v>2566.2833333333333</v>
      </c>
      <c r="E401" s="426">
        <v>2517.6166666666668</v>
      </c>
      <c r="F401" s="426">
        <v>2486.3333333333335</v>
      </c>
      <c r="G401" s="426">
        <v>2437.666666666667</v>
      </c>
      <c r="H401" s="426">
        <v>2597.5666666666666</v>
      </c>
      <c r="I401" s="426">
        <v>2646.2333333333336</v>
      </c>
      <c r="J401" s="426">
        <v>2677.5166666666664</v>
      </c>
      <c r="K401" s="425">
        <v>2614.9499999999998</v>
      </c>
      <c r="L401" s="425">
        <v>2535</v>
      </c>
      <c r="M401" s="425">
        <v>0.40049000000000001</v>
      </c>
    </row>
    <row r="402" spans="1:13">
      <c r="A402" s="245">
        <v>392</v>
      </c>
      <c r="B402" s="428" t="s">
        <v>172</v>
      </c>
      <c r="C402" s="425">
        <v>7081.9</v>
      </c>
      <c r="D402" s="426">
        <v>7112.5499999999993</v>
      </c>
      <c r="E402" s="426">
        <v>7029.1499999999987</v>
      </c>
      <c r="F402" s="426">
        <v>6976.4</v>
      </c>
      <c r="G402" s="426">
        <v>6892.9999999999991</v>
      </c>
      <c r="H402" s="426">
        <v>7165.2999999999984</v>
      </c>
      <c r="I402" s="426">
        <v>7248.7</v>
      </c>
      <c r="J402" s="426">
        <v>7301.449999999998</v>
      </c>
      <c r="K402" s="425">
        <v>7195.95</v>
      </c>
      <c r="L402" s="425">
        <v>7059.8</v>
      </c>
      <c r="M402" s="425">
        <v>0.85690999999999995</v>
      </c>
    </row>
    <row r="403" spans="1:13">
      <c r="A403" s="245">
        <v>393</v>
      </c>
      <c r="B403" s="428" t="s">
        <v>478</v>
      </c>
      <c r="C403" s="425">
        <v>7619.65</v>
      </c>
      <c r="D403" s="426">
        <v>7626.8833333333341</v>
      </c>
      <c r="E403" s="426">
        <v>7593.7666666666682</v>
      </c>
      <c r="F403" s="426">
        <v>7567.8833333333341</v>
      </c>
      <c r="G403" s="426">
        <v>7534.7666666666682</v>
      </c>
      <c r="H403" s="426">
        <v>7652.7666666666682</v>
      </c>
      <c r="I403" s="426">
        <v>7685.883333333335</v>
      </c>
      <c r="J403" s="426">
        <v>7711.7666666666682</v>
      </c>
      <c r="K403" s="425">
        <v>7660</v>
      </c>
      <c r="L403" s="425">
        <v>7601</v>
      </c>
      <c r="M403" s="425">
        <v>0.17427999999999999</v>
      </c>
    </row>
    <row r="404" spans="1:13">
      <c r="A404" s="245">
        <v>394</v>
      </c>
      <c r="B404" s="428" t="s">
        <v>479</v>
      </c>
      <c r="C404" s="425">
        <v>5550.3</v>
      </c>
      <c r="D404" s="426">
        <v>5563.4666666666672</v>
      </c>
      <c r="E404" s="426">
        <v>5436.8333333333339</v>
      </c>
      <c r="F404" s="426">
        <v>5323.3666666666668</v>
      </c>
      <c r="G404" s="426">
        <v>5196.7333333333336</v>
      </c>
      <c r="H404" s="426">
        <v>5676.9333333333343</v>
      </c>
      <c r="I404" s="426">
        <v>5803.5666666666675</v>
      </c>
      <c r="J404" s="426">
        <v>5917.0333333333347</v>
      </c>
      <c r="K404" s="425">
        <v>5690.1</v>
      </c>
      <c r="L404" s="425">
        <v>5450</v>
      </c>
      <c r="M404" s="425">
        <v>9.0810000000000002E-2</v>
      </c>
    </row>
    <row r="405" spans="1:13">
      <c r="A405" s="245">
        <v>395</v>
      </c>
      <c r="B405" s="428" t="s">
        <v>759</v>
      </c>
      <c r="C405" s="425">
        <v>120.65</v>
      </c>
      <c r="D405" s="426">
        <v>121.63333333333334</v>
      </c>
      <c r="E405" s="426">
        <v>119.06666666666668</v>
      </c>
      <c r="F405" s="426">
        <v>117.48333333333333</v>
      </c>
      <c r="G405" s="426">
        <v>114.91666666666667</v>
      </c>
      <c r="H405" s="426">
        <v>123.21666666666668</v>
      </c>
      <c r="I405" s="426">
        <v>125.78333333333335</v>
      </c>
      <c r="J405" s="426">
        <v>127.36666666666669</v>
      </c>
      <c r="K405" s="425">
        <v>124.2</v>
      </c>
      <c r="L405" s="425">
        <v>120.05</v>
      </c>
      <c r="M405" s="425">
        <v>5.6458199999999996</v>
      </c>
    </row>
    <row r="406" spans="1:13">
      <c r="A406" s="245">
        <v>396</v>
      </c>
      <c r="B406" s="428" t="s">
        <v>480</v>
      </c>
      <c r="C406" s="425">
        <v>427.3</v>
      </c>
      <c r="D406" s="426">
        <v>427.91666666666669</v>
      </c>
      <c r="E406" s="426">
        <v>423.88333333333338</v>
      </c>
      <c r="F406" s="426">
        <v>420.4666666666667</v>
      </c>
      <c r="G406" s="426">
        <v>416.43333333333339</v>
      </c>
      <c r="H406" s="426">
        <v>431.33333333333337</v>
      </c>
      <c r="I406" s="426">
        <v>435.36666666666667</v>
      </c>
      <c r="J406" s="426">
        <v>438.78333333333336</v>
      </c>
      <c r="K406" s="425">
        <v>431.95</v>
      </c>
      <c r="L406" s="425">
        <v>424.5</v>
      </c>
      <c r="M406" s="425">
        <v>0.71743999999999997</v>
      </c>
    </row>
    <row r="407" spans="1:13">
      <c r="A407" s="245">
        <v>397</v>
      </c>
      <c r="B407" s="428" t="s">
        <v>761</v>
      </c>
      <c r="C407" s="425">
        <v>323.60000000000002</v>
      </c>
      <c r="D407" s="426">
        <v>317.09999999999997</v>
      </c>
      <c r="E407" s="426">
        <v>297.69999999999993</v>
      </c>
      <c r="F407" s="426">
        <v>271.79999999999995</v>
      </c>
      <c r="G407" s="426">
        <v>252.39999999999992</v>
      </c>
      <c r="H407" s="426">
        <v>342.99999999999994</v>
      </c>
      <c r="I407" s="426">
        <v>362.39999999999992</v>
      </c>
      <c r="J407" s="426">
        <v>388.29999999999995</v>
      </c>
      <c r="K407" s="425">
        <v>336.5</v>
      </c>
      <c r="L407" s="425">
        <v>291.2</v>
      </c>
      <c r="M407" s="425">
        <v>207.17428000000001</v>
      </c>
    </row>
    <row r="408" spans="1:13">
      <c r="A408" s="245">
        <v>398</v>
      </c>
      <c r="B408" s="428" t="s">
        <v>481</v>
      </c>
      <c r="C408" s="425">
        <v>2244.1</v>
      </c>
      <c r="D408" s="426">
        <v>2243.2833333333333</v>
      </c>
      <c r="E408" s="426">
        <v>2217.6666666666665</v>
      </c>
      <c r="F408" s="426">
        <v>2191.2333333333331</v>
      </c>
      <c r="G408" s="426">
        <v>2165.6166666666663</v>
      </c>
      <c r="H408" s="426">
        <v>2269.7166666666667</v>
      </c>
      <c r="I408" s="426">
        <v>2295.3333333333335</v>
      </c>
      <c r="J408" s="426">
        <v>2321.7666666666669</v>
      </c>
      <c r="K408" s="425">
        <v>2268.9</v>
      </c>
      <c r="L408" s="425">
        <v>2216.85</v>
      </c>
      <c r="M408" s="425">
        <v>0.10138</v>
      </c>
    </row>
    <row r="409" spans="1:13">
      <c r="A409" s="245">
        <v>399</v>
      </c>
      <c r="B409" s="428" t="s">
        <v>482</v>
      </c>
      <c r="C409" s="425">
        <v>551</v>
      </c>
      <c r="D409" s="426">
        <v>551.61666666666667</v>
      </c>
      <c r="E409" s="426">
        <v>545.48333333333335</v>
      </c>
      <c r="F409" s="426">
        <v>539.9666666666667</v>
      </c>
      <c r="G409" s="426">
        <v>533.83333333333337</v>
      </c>
      <c r="H409" s="426">
        <v>557.13333333333333</v>
      </c>
      <c r="I409" s="426">
        <v>563.26666666666677</v>
      </c>
      <c r="J409" s="426">
        <v>568.7833333333333</v>
      </c>
      <c r="K409" s="425">
        <v>557.75</v>
      </c>
      <c r="L409" s="425">
        <v>546.1</v>
      </c>
      <c r="M409" s="425">
        <v>3.1975699999999998</v>
      </c>
    </row>
    <row r="410" spans="1:13">
      <c r="A410" s="245">
        <v>400</v>
      </c>
      <c r="B410" s="428" t="s">
        <v>760</v>
      </c>
      <c r="C410" s="425">
        <v>111.35</v>
      </c>
      <c r="D410" s="426">
        <v>112.03333333333335</v>
      </c>
      <c r="E410" s="426">
        <v>110.31666666666669</v>
      </c>
      <c r="F410" s="426">
        <v>109.28333333333335</v>
      </c>
      <c r="G410" s="426">
        <v>107.56666666666669</v>
      </c>
      <c r="H410" s="426">
        <v>113.06666666666669</v>
      </c>
      <c r="I410" s="426">
        <v>114.78333333333336</v>
      </c>
      <c r="J410" s="426">
        <v>115.81666666666669</v>
      </c>
      <c r="K410" s="425">
        <v>113.75</v>
      </c>
      <c r="L410" s="425">
        <v>111</v>
      </c>
      <c r="M410" s="425">
        <v>25.775670000000002</v>
      </c>
    </row>
    <row r="411" spans="1:13">
      <c r="A411" s="245">
        <v>401</v>
      </c>
      <c r="B411" s="428" t="s">
        <v>483</v>
      </c>
      <c r="C411" s="425">
        <v>243.2</v>
      </c>
      <c r="D411" s="426">
        <v>246.11666666666665</v>
      </c>
      <c r="E411" s="426">
        <v>237.3833333333333</v>
      </c>
      <c r="F411" s="426">
        <v>231.56666666666666</v>
      </c>
      <c r="G411" s="426">
        <v>222.83333333333331</v>
      </c>
      <c r="H411" s="426">
        <v>251.93333333333328</v>
      </c>
      <c r="I411" s="426">
        <v>260.66666666666663</v>
      </c>
      <c r="J411" s="426">
        <v>266.48333333333323</v>
      </c>
      <c r="K411" s="425">
        <v>254.85</v>
      </c>
      <c r="L411" s="425">
        <v>240.3</v>
      </c>
      <c r="M411" s="425">
        <v>5.8148200000000001</v>
      </c>
    </row>
    <row r="412" spans="1:13">
      <c r="A412" s="245">
        <v>402</v>
      </c>
      <c r="B412" s="428" t="s">
        <v>170</v>
      </c>
      <c r="C412" s="425">
        <v>28134.45</v>
      </c>
      <c r="D412" s="426">
        <v>28234.149999999998</v>
      </c>
      <c r="E412" s="426">
        <v>28000.599999999995</v>
      </c>
      <c r="F412" s="426">
        <v>27866.749999999996</v>
      </c>
      <c r="G412" s="426">
        <v>27633.199999999993</v>
      </c>
      <c r="H412" s="426">
        <v>28367.999999999996</v>
      </c>
      <c r="I412" s="426">
        <v>28601.55</v>
      </c>
      <c r="J412" s="426">
        <v>28735.399999999998</v>
      </c>
      <c r="K412" s="425">
        <v>28467.7</v>
      </c>
      <c r="L412" s="425">
        <v>28100.3</v>
      </c>
      <c r="M412" s="425">
        <v>0.25900000000000001</v>
      </c>
    </row>
    <row r="413" spans="1:13">
      <c r="A413" s="245">
        <v>403</v>
      </c>
      <c r="B413" s="428" t="s">
        <v>484</v>
      </c>
      <c r="C413" s="425">
        <v>1678.45</v>
      </c>
      <c r="D413" s="426">
        <v>1690.4833333333333</v>
      </c>
      <c r="E413" s="426">
        <v>1662.9666666666667</v>
      </c>
      <c r="F413" s="426">
        <v>1647.4833333333333</v>
      </c>
      <c r="G413" s="426">
        <v>1619.9666666666667</v>
      </c>
      <c r="H413" s="426">
        <v>1705.9666666666667</v>
      </c>
      <c r="I413" s="426">
        <v>1733.4833333333336</v>
      </c>
      <c r="J413" s="426">
        <v>1748.9666666666667</v>
      </c>
      <c r="K413" s="425">
        <v>1718</v>
      </c>
      <c r="L413" s="425">
        <v>1675</v>
      </c>
      <c r="M413" s="425">
        <v>0.27446999999999999</v>
      </c>
    </row>
    <row r="414" spans="1:13">
      <c r="A414" s="245">
        <v>404</v>
      </c>
      <c r="B414" s="428" t="s">
        <v>173</v>
      </c>
      <c r="C414" s="425">
        <v>1357.85</v>
      </c>
      <c r="D414" s="426">
        <v>1367.3500000000001</v>
      </c>
      <c r="E414" s="426">
        <v>1338.7000000000003</v>
      </c>
      <c r="F414" s="426">
        <v>1319.5500000000002</v>
      </c>
      <c r="G414" s="426">
        <v>1290.9000000000003</v>
      </c>
      <c r="H414" s="426">
        <v>1386.5000000000002</v>
      </c>
      <c r="I414" s="426">
        <v>1415.1500000000003</v>
      </c>
      <c r="J414" s="426">
        <v>1434.3000000000002</v>
      </c>
      <c r="K414" s="425">
        <v>1396</v>
      </c>
      <c r="L414" s="425">
        <v>1348.2</v>
      </c>
      <c r="M414" s="425">
        <v>11.75</v>
      </c>
    </row>
    <row r="415" spans="1:13">
      <c r="A415" s="245">
        <v>405</v>
      </c>
      <c r="B415" s="428" t="s">
        <v>171</v>
      </c>
      <c r="C415" s="425">
        <v>1992.25</v>
      </c>
      <c r="D415" s="426">
        <v>1999.4333333333332</v>
      </c>
      <c r="E415" s="426">
        <v>1973.9166666666663</v>
      </c>
      <c r="F415" s="426">
        <v>1955.583333333333</v>
      </c>
      <c r="G415" s="426">
        <v>1930.0666666666662</v>
      </c>
      <c r="H415" s="426">
        <v>2017.7666666666664</v>
      </c>
      <c r="I415" s="426">
        <v>2043.2833333333333</v>
      </c>
      <c r="J415" s="426">
        <v>2061.6166666666668</v>
      </c>
      <c r="K415" s="425">
        <v>2024.95</v>
      </c>
      <c r="L415" s="425">
        <v>1981.1</v>
      </c>
      <c r="M415" s="425">
        <v>1.8687499999999999</v>
      </c>
    </row>
    <row r="416" spans="1:13">
      <c r="A416" s="245">
        <v>406</v>
      </c>
      <c r="B416" s="428" t="s">
        <v>485</v>
      </c>
      <c r="C416" s="425">
        <v>479.1</v>
      </c>
      <c r="D416" s="426">
        <v>478.86666666666662</v>
      </c>
      <c r="E416" s="426">
        <v>473.23333333333323</v>
      </c>
      <c r="F416" s="426">
        <v>467.36666666666662</v>
      </c>
      <c r="G416" s="426">
        <v>461.73333333333323</v>
      </c>
      <c r="H416" s="426">
        <v>484.73333333333323</v>
      </c>
      <c r="I416" s="426">
        <v>490.36666666666656</v>
      </c>
      <c r="J416" s="426">
        <v>496.23333333333323</v>
      </c>
      <c r="K416" s="425">
        <v>484.5</v>
      </c>
      <c r="L416" s="425">
        <v>473</v>
      </c>
      <c r="M416" s="425">
        <v>2.4650500000000002</v>
      </c>
    </row>
    <row r="417" spans="1:13">
      <c r="A417" s="245">
        <v>407</v>
      </c>
      <c r="B417" s="428" t="s">
        <v>486</v>
      </c>
      <c r="C417" s="425">
        <v>1588.2</v>
      </c>
      <c r="D417" s="426">
        <v>1587.4000000000003</v>
      </c>
      <c r="E417" s="426">
        <v>1576.9000000000005</v>
      </c>
      <c r="F417" s="426">
        <v>1565.6000000000001</v>
      </c>
      <c r="G417" s="426">
        <v>1555.1000000000004</v>
      </c>
      <c r="H417" s="426">
        <v>1598.7000000000007</v>
      </c>
      <c r="I417" s="426">
        <v>1609.2000000000003</v>
      </c>
      <c r="J417" s="426">
        <v>1620.5000000000009</v>
      </c>
      <c r="K417" s="425">
        <v>1597.9</v>
      </c>
      <c r="L417" s="425">
        <v>1576.1</v>
      </c>
      <c r="M417" s="425">
        <v>0.15339</v>
      </c>
    </row>
    <row r="418" spans="1:13">
      <c r="A418" s="245">
        <v>408</v>
      </c>
      <c r="B418" s="428" t="s">
        <v>762</v>
      </c>
      <c r="C418" s="425">
        <v>1693.75</v>
      </c>
      <c r="D418" s="426">
        <v>1693.8500000000001</v>
      </c>
      <c r="E418" s="426">
        <v>1671.9000000000003</v>
      </c>
      <c r="F418" s="426">
        <v>1650.0500000000002</v>
      </c>
      <c r="G418" s="426">
        <v>1628.1000000000004</v>
      </c>
      <c r="H418" s="426">
        <v>1715.7000000000003</v>
      </c>
      <c r="I418" s="426">
        <v>1737.65</v>
      </c>
      <c r="J418" s="426">
        <v>1759.5000000000002</v>
      </c>
      <c r="K418" s="425">
        <v>1715.8</v>
      </c>
      <c r="L418" s="425">
        <v>1672</v>
      </c>
      <c r="M418" s="425">
        <v>0.55103000000000002</v>
      </c>
    </row>
    <row r="419" spans="1:13">
      <c r="A419" s="245">
        <v>409</v>
      </c>
      <c r="B419" s="428" t="s">
        <v>487</v>
      </c>
      <c r="C419" s="425">
        <v>754.6</v>
      </c>
      <c r="D419" s="426">
        <v>741.88333333333321</v>
      </c>
      <c r="E419" s="426">
        <v>723.76666666666642</v>
      </c>
      <c r="F419" s="426">
        <v>692.93333333333317</v>
      </c>
      <c r="G419" s="426">
        <v>674.81666666666638</v>
      </c>
      <c r="H419" s="426">
        <v>772.71666666666647</v>
      </c>
      <c r="I419" s="426">
        <v>790.83333333333326</v>
      </c>
      <c r="J419" s="426">
        <v>821.66666666666652</v>
      </c>
      <c r="K419" s="425">
        <v>760</v>
      </c>
      <c r="L419" s="425">
        <v>711.05</v>
      </c>
      <c r="M419" s="425">
        <v>4.4225000000000003</v>
      </c>
    </row>
    <row r="420" spans="1:13">
      <c r="A420" s="245">
        <v>410</v>
      </c>
      <c r="B420" s="428" t="s">
        <v>488</v>
      </c>
      <c r="C420" s="425">
        <v>13.3</v>
      </c>
      <c r="D420" s="426">
        <v>13.366666666666665</v>
      </c>
      <c r="E420" s="426">
        <v>13.133333333333331</v>
      </c>
      <c r="F420" s="426">
        <v>12.966666666666665</v>
      </c>
      <c r="G420" s="426">
        <v>12.733333333333331</v>
      </c>
      <c r="H420" s="426">
        <v>13.533333333333331</v>
      </c>
      <c r="I420" s="426">
        <v>13.766666666666666</v>
      </c>
      <c r="J420" s="426">
        <v>13.933333333333332</v>
      </c>
      <c r="K420" s="425">
        <v>13.6</v>
      </c>
      <c r="L420" s="425">
        <v>13.2</v>
      </c>
      <c r="M420" s="425">
        <v>267.60584999999998</v>
      </c>
    </row>
    <row r="421" spans="1:13">
      <c r="A421" s="245">
        <v>411</v>
      </c>
      <c r="B421" s="428" t="s">
        <v>763</v>
      </c>
      <c r="C421" s="425">
        <v>82.25</v>
      </c>
      <c r="D421" s="426">
        <v>81.983333333333334</v>
      </c>
      <c r="E421" s="426">
        <v>81.266666666666666</v>
      </c>
      <c r="F421" s="426">
        <v>80.283333333333331</v>
      </c>
      <c r="G421" s="426">
        <v>79.566666666666663</v>
      </c>
      <c r="H421" s="426">
        <v>82.966666666666669</v>
      </c>
      <c r="I421" s="426">
        <v>83.683333333333337</v>
      </c>
      <c r="J421" s="426">
        <v>84.666666666666671</v>
      </c>
      <c r="K421" s="425">
        <v>82.7</v>
      </c>
      <c r="L421" s="425">
        <v>81</v>
      </c>
      <c r="M421" s="425">
        <v>217.26454000000001</v>
      </c>
    </row>
    <row r="422" spans="1:13">
      <c r="A422" s="245">
        <v>412</v>
      </c>
      <c r="B422" s="428" t="s">
        <v>489</v>
      </c>
      <c r="C422" s="425">
        <v>107.1</v>
      </c>
      <c r="D422" s="426">
        <v>107.73333333333335</v>
      </c>
      <c r="E422" s="426">
        <v>105.51666666666669</v>
      </c>
      <c r="F422" s="426">
        <v>103.93333333333335</v>
      </c>
      <c r="G422" s="426">
        <v>101.7166666666667</v>
      </c>
      <c r="H422" s="426">
        <v>109.31666666666669</v>
      </c>
      <c r="I422" s="426">
        <v>111.53333333333333</v>
      </c>
      <c r="J422" s="426">
        <v>113.11666666666669</v>
      </c>
      <c r="K422" s="425">
        <v>109.95</v>
      </c>
      <c r="L422" s="425">
        <v>106.15</v>
      </c>
      <c r="M422" s="425">
        <v>2.3093699999999999</v>
      </c>
    </row>
    <row r="423" spans="1:13">
      <c r="A423" s="245">
        <v>413</v>
      </c>
      <c r="B423" s="428" t="s">
        <v>169</v>
      </c>
      <c r="C423" s="425">
        <v>421.5</v>
      </c>
      <c r="D423" s="426">
        <v>423.66666666666669</v>
      </c>
      <c r="E423" s="426">
        <v>418.38333333333338</v>
      </c>
      <c r="F423" s="426">
        <v>415.26666666666671</v>
      </c>
      <c r="G423" s="426">
        <v>409.98333333333341</v>
      </c>
      <c r="H423" s="426">
        <v>426.78333333333336</v>
      </c>
      <c r="I423" s="426">
        <v>432.06666666666666</v>
      </c>
      <c r="J423" s="426">
        <v>435.18333333333334</v>
      </c>
      <c r="K423" s="425">
        <v>428.95</v>
      </c>
      <c r="L423" s="425">
        <v>420.55</v>
      </c>
      <c r="M423" s="425">
        <v>222.75961000000001</v>
      </c>
    </row>
    <row r="424" spans="1:13">
      <c r="A424" s="245">
        <v>414</v>
      </c>
      <c r="B424" s="428" t="s">
        <v>168</v>
      </c>
      <c r="C424" s="425">
        <v>130.30000000000001</v>
      </c>
      <c r="D424" s="426">
        <v>131.13333333333333</v>
      </c>
      <c r="E424" s="426">
        <v>128.41666666666666</v>
      </c>
      <c r="F424" s="426">
        <v>126.53333333333333</v>
      </c>
      <c r="G424" s="426">
        <v>123.81666666666666</v>
      </c>
      <c r="H424" s="426">
        <v>133.01666666666665</v>
      </c>
      <c r="I424" s="426">
        <v>135.73333333333335</v>
      </c>
      <c r="J424" s="426">
        <v>137.61666666666665</v>
      </c>
      <c r="K424" s="425">
        <v>133.85</v>
      </c>
      <c r="L424" s="425">
        <v>129.25</v>
      </c>
      <c r="M424" s="425">
        <v>314.37450000000001</v>
      </c>
    </row>
    <row r="425" spans="1:13">
      <c r="A425" s="245">
        <v>415</v>
      </c>
      <c r="B425" s="428" t="s">
        <v>766</v>
      </c>
      <c r="C425" s="425">
        <v>262.45</v>
      </c>
      <c r="D425" s="426">
        <v>265.71666666666664</v>
      </c>
      <c r="E425" s="426">
        <v>257.73333333333329</v>
      </c>
      <c r="F425" s="426">
        <v>253.01666666666665</v>
      </c>
      <c r="G425" s="426">
        <v>245.0333333333333</v>
      </c>
      <c r="H425" s="426">
        <v>270.43333333333328</v>
      </c>
      <c r="I425" s="426">
        <v>278.41666666666663</v>
      </c>
      <c r="J425" s="426">
        <v>283.13333333333327</v>
      </c>
      <c r="K425" s="425">
        <v>273.7</v>
      </c>
      <c r="L425" s="425">
        <v>261</v>
      </c>
      <c r="M425" s="425">
        <v>49.585380000000001</v>
      </c>
    </row>
    <row r="426" spans="1:13">
      <c r="A426" s="245">
        <v>416</v>
      </c>
      <c r="B426" s="428" t="s">
        <v>831</v>
      </c>
      <c r="C426" s="425">
        <v>260.7</v>
      </c>
      <c r="D426" s="426">
        <v>262.5333333333333</v>
      </c>
      <c r="E426" s="426">
        <v>258.41666666666663</v>
      </c>
      <c r="F426" s="426">
        <v>256.13333333333333</v>
      </c>
      <c r="G426" s="426">
        <v>252.01666666666665</v>
      </c>
      <c r="H426" s="426">
        <v>264.81666666666661</v>
      </c>
      <c r="I426" s="426">
        <v>268.93333333333328</v>
      </c>
      <c r="J426" s="426">
        <v>271.21666666666658</v>
      </c>
      <c r="K426" s="425">
        <v>266.64999999999998</v>
      </c>
      <c r="L426" s="425">
        <v>260.25</v>
      </c>
      <c r="M426" s="425">
        <v>2.2136</v>
      </c>
    </row>
    <row r="427" spans="1:13">
      <c r="A427" s="245">
        <v>417</v>
      </c>
      <c r="B427" s="428" t="s">
        <v>174</v>
      </c>
      <c r="C427" s="425">
        <v>764.1</v>
      </c>
      <c r="D427" s="426">
        <v>769.63333333333333</v>
      </c>
      <c r="E427" s="426">
        <v>757.06666666666661</v>
      </c>
      <c r="F427" s="426">
        <v>750.0333333333333</v>
      </c>
      <c r="G427" s="426">
        <v>737.46666666666658</v>
      </c>
      <c r="H427" s="426">
        <v>776.66666666666663</v>
      </c>
      <c r="I427" s="426">
        <v>789.23333333333346</v>
      </c>
      <c r="J427" s="426">
        <v>796.26666666666665</v>
      </c>
      <c r="K427" s="425">
        <v>782.2</v>
      </c>
      <c r="L427" s="425">
        <v>762.6</v>
      </c>
      <c r="M427" s="425">
        <v>2.2913899999999998</v>
      </c>
    </row>
    <row r="428" spans="1:13">
      <c r="A428" s="245">
        <v>418</v>
      </c>
      <c r="B428" s="428" t="s">
        <v>490</v>
      </c>
      <c r="C428" s="425">
        <v>674.2</v>
      </c>
      <c r="D428" s="426">
        <v>678.08333333333337</v>
      </c>
      <c r="E428" s="426">
        <v>668.61666666666679</v>
      </c>
      <c r="F428" s="426">
        <v>663.03333333333342</v>
      </c>
      <c r="G428" s="426">
        <v>653.56666666666683</v>
      </c>
      <c r="H428" s="426">
        <v>683.66666666666674</v>
      </c>
      <c r="I428" s="426">
        <v>693.13333333333321</v>
      </c>
      <c r="J428" s="426">
        <v>698.7166666666667</v>
      </c>
      <c r="K428" s="425">
        <v>687.55</v>
      </c>
      <c r="L428" s="425">
        <v>672.5</v>
      </c>
      <c r="M428" s="425">
        <v>0.72494999999999998</v>
      </c>
    </row>
    <row r="429" spans="1:13">
      <c r="A429" s="245">
        <v>419</v>
      </c>
      <c r="B429" s="428" t="s">
        <v>793</v>
      </c>
      <c r="C429" s="425">
        <v>373.25</v>
      </c>
      <c r="D429" s="426">
        <v>378.9666666666667</v>
      </c>
      <c r="E429" s="426">
        <v>365.93333333333339</v>
      </c>
      <c r="F429" s="426">
        <v>358.61666666666667</v>
      </c>
      <c r="G429" s="426">
        <v>345.58333333333337</v>
      </c>
      <c r="H429" s="426">
        <v>386.28333333333342</v>
      </c>
      <c r="I429" s="426">
        <v>399.31666666666672</v>
      </c>
      <c r="J429" s="426">
        <v>406.63333333333344</v>
      </c>
      <c r="K429" s="425">
        <v>392</v>
      </c>
      <c r="L429" s="425">
        <v>371.65</v>
      </c>
      <c r="M429" s="425">
        <v>6.4962799999999996</v>
      </c>
    </row>
    <row r="430" spans="1:13">
      <c r="A430" s="245">
        <v>420</v>
      </c>
      <c r="B430" s="428" t="s">
        <v>491</v>
      </c>
      <c r="C430" s="425">
        <v>235.15</v>
      </c>
      <c r="D430" s="426">
        <v>234.98333333333335</v>
      </c>
      <c r="E430" s="426">
        <v>228.41666666666669</v>
      </c>
      <c r="F430" s="426">
        <v>221.68333333333334</v>
      </c>
      <c r="G430" s="426">
        <v>215.11666666666667</v>
      </c>
      <c r="H430" s="426">
        <v>241.7166666666667</v>
      </c>
      <c r="I430" s="426">
        <v>248.28333333333336</v>
      </c>
      <c r="J430" s="426">
        <v>255.01666666666671</v>
      </c>
      <c r="K430" s="425">
        <v>241.55</v>
      </c>
      <c r="L430" s="425">
        <v>228.25</v>
      </c>
      <c r="M430" s="425">
        <v>17.48489</v>
      </c>
    </row>
    <row r="431" spans="1:13">
      <c r="A431" s="245">
        <v>421</v>
      </c>
      <c r="B431" s="428" t="s">
        <v>175</v>
      </c>
      <c r="C431" s="425">
        <v>677.6</v>
      </c>
      <c r="D431" s="426">
        <v>677.4</v>
      </c>
      <c r="E431" s="426">
        <v>673.3</v>
      </c>
      <c r="F431" s="426">
        <v>669</v>
      </c>
      <c r="G431" s="426">
        <v>664.9</v>
      </c>
      <c r="H431" s="426">
        <v>681.69999999999993</v>
      </c>
      <c r="I431" s="426">
        <v>685.80000000000007</v>
      </c>
      <c r="J431" s="426">
        <v>690.09999999999991</v>
      </c>
      <c r="K431" s="425">
        <v>681.5</v>
      </c>
      <c r="L431" s="425">
        <v>673.1</v>
      </c>
      <c r="M431" s="425">
        <v>29.377659999999999</v>
      </c>
    </row>
    <row r="432" spans="1:13">
      <c r="A432" s="245">
        <v>422</v>
      </c>
      <c r="B432" s="428" t="s">
        <v>176</v>
      </c>
      <c r="C432" s="425">
        <v>536.4</v>
      </c>
      <c r="D432" s="426">
        <v>538.55000000000007</v>
      </c>
      <c r="E432" s="426">
        <v>531.10000000000014</v>
      </c>
      <c r="F432" s="426">
        <v>525.80000000000007</v>
      </c>
      <c r="G432" s="426">
        <v>518.35000000000014</v>
      </c>
      <c r="H432" s="426">
        <v>543.85000000000014</v>
      </c>
      <c r="I432" s="426">
        <v>551.30000000000018</v>
      </c>
      <c r="J432" s="426">
        <v>556.60000000000014</v>
      </c>
      <c r="K432" s="425">
        <v>546</v>
      </c>
      <c r="L432" s="425">
        <v>533.25</v>
      </c>
      <c r="M432" s="425">
        <v>22.977029999999999</v>
      </c>
    </row>
    <row r="433" spans="1:13">
      <c r="A433" s="245">
        <v>423</v>
      </c>
      <c r="B433" s="428" t="s">
        <v>492</v>
      </c>
      <c r="C433" s="425">
        <v>2668.6</v>
      </c>
      <c r="D433" s="426">
        <v>2657.15</v>
      </c>
      <c r="E433" s="426">
        <v>2639.3</v>
      </c>
      <c r="F433" s="426">
        <v>2610</v>
      </c>
      <c r="G433" s="426">
        <v>2592.15</v>
      </c>
      <c r="H433" s="426">
        <v>2686.4500000000003</v>
      </c>
      <c r="I433" s="426">
        <v>2704.2999999999997</v>
      </c>
      <c r="J433" s="426">
        <v>2733.6000000000004</v>
      </c>
      <c r="K433" s="425">
        <v>2675</v>
      </c>
      <c r="L433" s="425">
        <v>2627.85</v>
      </c>
      <c r="M433" s="425">
        <v>7.238E-2</v>
      </c>
    </row>
    <row r="434" spans="1:13">
      <c r="A434" s="245">
        <v>424</v>
      </c>
      <c r="B434" s="428" t="s">
        <v>493</v>
      </c>
      <c r="C434" s="425">
        <v>795</v>
      </c>
      <c r="D434" s="426">
        <v>799.76666666666677</v>
      </c>
      <c r="E434" s="426">
        <v>787.23333333333358</v>
      </c>
      <c r="F434" s="426">
        <v>779.46666666666681</v>
      </c>
      <c r="G434" s="426">
        <v>766.93333333333362</v>
      </c>
      <c r="H434" s="426">
        <v>807.53333333333353</v>
      </c>
      <c r="I434" s="426">
        <v>820.06666666666661</v>
      </c>
      <c r="J434" s="426">
        <v>827.83333333333348</v>
      </c>
      <c r="K434" s="425">
        <v>812.3</v>
      </c>
      <c r="L434" s="425">
        <v>792</v>
      </c>
      <c r="M434" s="425">
        <v>0.44662000000000002</v>
      </c>
    </row>
    <row r="435" spans="1:13">
      <c r="A435" s="245">
        <v>425</v>
      </c>
      <c r="B435" s="428" t="s">
        <v>494</v>
      </c>
      <c r="C435" s="425">
        <v>306.64999999999998</v>
      </c>
      <c r="D435" s="426">
        <v>311.54999999999995</v>
      </c>
      <c r="E435" s="426">
        <v>298.14999999999992</v>
      </c>
      <c r="F435" s="426">
        <v>289.64999999999998</v>
      </c>
      <c r="G435" s="426">
        <v>276.24999999999994</v>
      </c>
      <c r="H435" s="426">
        <v>320.0499999999999</v>
      </c>
      <c r="I435" s="426">
        <v>333.45</v>
      </c>
      <c r="J435" s="426">
        <v>341.94999999999987</v>
      </c>
      <c r="K435" s="425">
        <v>324.95</v>
      </c>
      <c r="L435" s="425">
        <v>303.05</v>
      </c>
      <c r="M435" s="425">
        <v>13.23104</v>
      </c>
    </row>
    <row r="436" spans="1:13">
      <c r="A436" s="245">
        <v>426</v>
      </c>
      <c r="B436" s="428" t="s">
        <v>495</v>
      </c>
      <c r="C436" s="425">
        <v>282.2</v>
      </c>
      <c r="D436" s="426">
        <v>283.41666666666669</v>
      </c>
      <c r="E436" s="426">
        <v>278.83333333333337</v>
      </c>
      <c r="F436" s="426">
        <v>275.4666666666667</v>
      </c>
      <c r="G436" s="426">
        <v>270.88333333333338</v>
      </c>
      <c r="H436" s="426">
        <v>286.78333333333336</v>
      </c>
      <c r="I436" s="426">
        <v>291.36666666666673</v>
      </c>
      <c r="J436" s="426">
        <v>294.73333333333335</v>
      </c>
      <c r="K436" s="425">
        <v>288</v>
      </c>
      <c r="L436" s="425">
        <v>280.05</v>
      </c>
      <c r="M436" s="425">
        <v>1.17411</v>
      </c>
    </row>
    <row r="437" spans="1:13">
      <c r="A437" s="245">
        <v>427</v>
      </c>
      <c r="B437" s="428" t="s">
        <v>496</v>
      </c>
      <c r="C437" s="425">
        <v>2172.0500000000002</v>
      </c>
      <c r="D437" s="426">
        <v>2177.6333333333332</v>
      </c>
      <c r="E437" s="426">
        <v>2145.4166666666665</v>
      </c>
      <c r="F437" s="426">
        <v>2118.7833333333333</v>
      </c>
      <c r="G437" s="426">
        <v>2086.5666666666666</v>
      </c>
      <c r="H437" s="426">
        <v>2204.2666666666664</v>
      </c>
      <c r="I437" s="426">
        <v>2236.4833333333336</v>
      </c>
      <c r="J437" s="426">
        <v>2263.1166666666663</v>
      </c>
      <c r="K437" s="425">
        <v>2209.85</v>
      </c>
      <c r="L437" s="425">
        <v>2151</v>
      </c>
      <c r="M437" s="425">
        <v>0.36973</v>
      </c>
    </row>
    <row r="438" spans="1:13">
      <c r="A438" s="245">
        <v>428</v>
      </c>
      <c r="B438" s="428" t="s">
        <v>764</v>
      </c>
      <c r="C438" s="425">
        <v>743.55</v>
      </c>
      <c r="D438" s="426">
        <v>746.18333333333339</v>
      </c>
      <c r="E438" s="426">
        <v>737.36666666666679</v>
      </c>
      <c r="F438" s="426">
        <v>731.18333333333339</v>
      </c>
      <c r="G438" s="426">
        <v>722.36666666666679</v>
      </c>
      <c r="H438" s="426">
        <v>752.36666666666679</v>
      </c>
      <c r="I438" s="426">
        <v>761.18333333333339</v>
      </c>
      <c r="J438" s="426">
        <v>767.36666666666679</v>
      </c>
      <c r="K438" s="425">
        <v>755</v>
      </c>
      <c r="L438" s="425">
        <v>740</v>
      </c>
      <c r="M438" s="425">
        <v>0.48191000000000001</v>
      </c>
    </row>
    <row r="439" spans="1:13">
      <c r="A439" s="245">
        <v>429</v>
      </c>
      <c r="B439" s="428" t="s">
        <v>813</v>
      </c>
      <c r="C439" s="425">
        <v>475.85</v>
      </c>
      <c r="D439" s="426">
        <v>473.7166666666667</v>
      </c>
      <c r="E439" s="426">
        <v>470.18333333333339</v>
      </c>
      <c r="F439" s="426">
        <v>464.51666666666671</v>
      </c>
      <c r="G439" s="426">
        <v>460.98333333333341</v>
      </c>
      <c r="H439" s="426">
        <v>479.38333333333338</v>
      </c>
      <c r="I439" s="426">
        <v>482.91666666666669</v>
      </c>
      <c r="J439" s="426">
        <v>488.58333333333337</v>
      </c>
      <c r="K439" s="425">
        <v>477.25</v>
      </c>
      <c r="L439" s="425">
        <v>468.05</v>
      </c>
      <c r="M439" s="425">
        <v>1.4823200000000001</v>
      </c>
    </row>
    <row r="440" spans="1:13">
      <c r="A440" s="245">
        <v>430</v>
      </c>
      <c r="B440" s="428" t="s">
        <v>497</v>
      </c>
      <c r="C440" s="425">
        <v>7.65</v>
      </c>
      <c r="D440" s="426">
        <v>7.75</v>
      </c>
      <c r="E440" s="426">
        <v>7.5</v>
      </c>
      <c r="F440" s="426">
        <v>7.35</v>
      </c>
      <c r="G440" s="426">
        <v>7.1</v>
      </c>
      <c r="H440" s="426">
        <v>7.9</v>
      </c>
      <c r="I440" s="426">
        <v>8.15</v>
      </c>
      <c r="J440" s="426">
        <v>8.3000000000000007</v>
      </c>
      <c r="K440" s="425">
        <v>8</v>
      </c>
      <c r="L440" s="425">
        <v>7.6</v>
      </c>
      <c r="M440" s="425">
        <v>451.36919</v>
      </c>
    </row>
    <row r="441" spans="1:13">
      <c r="A441" s="245">
        <v>431</v>
      </c>
      <c r="B441" s="428" t="s">
        <v>498</v>
      </c>
      <c r="C441" s="425">
        <v>142.9</v>
      </c>
      <c r="D441" s="426">
        <v>142.9</v>
      </c>
      <c r="E441" s="426">
        <v>141.5</v>
      </c>
      <c r="F441" s="426">
        <v>140.1</v>
      </c>
      <c r="G441" s="426">
        <v>138.69999999999999</v>
      </c>
      <c r="H441" s="426">
        <v>144.30000000000001</v>
      </c>
      <c r="I441" s="426">
        <v>145.70000000000005</v>
      </c>
      <c r="J441" s="426">
        <v>147.10000000000002</v>
      </c>
      <c r="K441" s="425">
        <v>144.30000000000001</v>
      </c>
      <c r="L441" s="425">
        <v>141.5</v>
      </c>
      <c r="M441" s="425">
        <v>1.2846599999999999</v>
      </c>
    </row>
    <row r="442" spans="1:13">
      <c r="A442" s="245">
        <v>432</v>
      </c>
      <c r="B442" s="428" t="s">
        <v>765</v>
      </c>
      <c r="C442" s="425">
        <v>1913.2</v>
      </c>
      <c r="D442" s="426">
        <v>1936.3999999999999</v>
      </c>
      <c r="E442" s="426">
        <v>1878.7999999999997</v>
      </c>
      <c r="F442" s="426">
        <v>1844.3999999999999</v>
      </c>
      <c r="G442" s="426">
        <v>1786.7999999999997</v>
      </c>
      <c r="H442" s="426">
        <v>1970.7999999999997</v>
      </c>
      <c r="I442" s="426">
        <v>2028.3999999999996</v>
      </c>
      <c r="J442" s="426">
        <v>2062.7999999999997</v>
      </c>
      <c r="K442" s="425">
        <v>1994</v>
      </c>
      <c r="L442" s="425">
        <v>1902</v>
      </c>
      <c r="M442" s="425">
        <v>1.0425899999999999</v>
      </c>
    </row>
    <row r="443" spans="1:13">
      <c r="A443" s="245">
        <v>433</v>
      </c>
      <c r="B443" s="428" t="s">
        <v>499</v>
      </c>
      <c r="C443" s="425">
        <v>1037.5999999999999</v>
      </c>
      <c r="D443" s="426">
        <v>1038.2</v>
      </c>
      <c r="E443" s="426">
        <v>1029.4000000000001</v>
      </c>
      <c r="F443" s="426">
        <v>1021.2</v>
      </c>
      <c r="G443" s="426">
        <v>1012.4000000000001</v>
      </c>
      <c r="H443" s="426">
        <v>1046.4000000000001</v>
      </c>
      <c r="I443" s="426">
        <v>1055.1999999999998</v>
      </c>
      <c r="J443" s="426">
        <v>1063.4000000000001</v>
      </c>
      <c r="K443" s="425">
        <v>1047</v>
      </c>
      <c r="L443" s="425">
        <v>1030</v>
      </c>
      <c r="M443" s="425">
        <v>1.0729</v>
      </c>
    </row>
    <row r="444" spans="1:13">
      <c r="A444" s="245">
        <v>434</v>
      </c>
      <c r="B444" s="428" t="s">
        <v>275</v>
      </c>
      <c r="C444" s="425">
        <v>584.04999999999995</v>
      </c>
      <c r="D444" s="426">
        <v>583.35</v>
      </c>
      <c r="E444" s="426">
        <v>580.70000000000005</v>
      </c>
      <c r="F444" s="426">
        <v>577.35</v>
      </c>
      <c r="G444" s="426">
        <v>574.70000000000005</v>
      </c>
      <c r="H444" s="426">
        <v>586.70000000000005</v>
      </c>
      <c r="I444" s="426">
        <v>589.34999999999991</v>
      </c>
      <c r="J444" s="426">
        <v>592.70000000000005</v>
      </c>
      <c r="K444" s="425">
        <v>586</v>
      </c>
      <c r="L444" s="425">
        <v>580</v>
      </c>
      <c r="M444" s="425">
        <v>2.5079899999999999</v>
      </c>
    </row>
    <row r="445" spans="1:13">
      <c r="A445" s="245">
        <v>435</v>
      </c>
      <c r="B445" s="428" t="s">
        <v>500</v>
      </c>
      <c r="C445" s="425">
        <v>1450.9</v>
      </c>
      <c r="D445" s="426">
        <v>1435.25</v>
      </c>
      <c r="E445" s="426">
        <v>1410.7</v>
      </c>
      <c r="F445" s="426">
        <v>1370.5</v>
      </c>
      <c r="G445" s="426">
        <v>1345.95</v>
      </c>
      <c r="H445" s="426">
        <v>1475.45</v>
      </c>
      <c r="I445" s="426">
        <v>1500.0000000000002</v>
      </c>
      <c r="J445" s="426">
        <v>1540.2</v>
      </c>
      <c r="K445" s="425">
        <v>1459.8</v>
      </c>
      <c r="L445" s="425">
        <v>1395.05</v>
      </c>
      <c r="M445" s="425">
        <v>0.53154999999999997</v>
      </c>
    </row>
    <row r="446" spans="1:13">
      <c r="A446" s="245">
        <v>436</v>
      </c>
      <c r="B446" s="428" t="s">
        <v>501</v>
      </c>
      <c r="C446" s="425">
        <v>573.70000000000005</v>
      </c>
      <c r="D446" s="426">
        <v>573.0333333333333</v>
      </c>
      <c r="E446" s="426">
        <v>564.91666666666663</v>
      </c>
      <c r="F446" s="426">
        <v>556.13333333333333</v>
      </c>
      <c r="G446" s="426">
        <v>548.01666666666665</v>
      </c>
      <c r="H446" s="426">
        <v>581.81666666666661</v>
      </c>
      <c r="I446" s="426">
        <v>589.93333333333339</v>
      </c>
      <c r="J446" s="426">
        <v>598.71666666666658</v>
      </c>
      <c r="K446" s="425">
        <v>581.15</v>
      </c>
      <c r="L446" s="425">
        <v>564.25</v>
      </c>
      <c r="M446" s="425">
        <v>0.79476000000000002</v>
      </c>
    </row>
    <row r="447" spans="1:13">
      <c r="A447" s="245">
        <v>437</v>
      </c>
      <c r="B447" s="428" t="s">
        <v>502</v>
      </c>
      <c r="C447" s="425">
        <v>9306.4500000000007</v>
      </c>
      <c r="D447" s="426">
        <v>9294.0333333333347</v>
      </c>
      <c r="E447" s="426">
        <v>9121.466666666669</v>
      </c>
      <c r="F447" s="426">
        <v>8936.4833333333336</v>
      </c>
      <c r="G447" s="426">
        <v>8763.9166666666679</v>
      </c>
      <c r="H447" s="426">
        <v>9479.0166666666701</v>
      </c>
      <c r="I447" s="426">
        <v>9651.5833333333358</v>
      </c>
      <c r="J447" s="426">
        <v>9836.5666666666712</v>
      </c>
      <c r="K447" s="425">
        <v>9466.6</v>
      </c>
      <c r="L447" s="425">
        <v>9109.0499999999993</v>
      </c>
      <c r="M447" s="425">
        <v>0.59213000000000005</v>
      </c>
    </row>
    <row r="448" spans="1:13">
      <c r="A448" s="245">
        <v>438</v>
      </c>
      <c r="B448" s="428" t="s">
        <v>503</v>
      </c>
      <c r="C448" s="425">
        <v>300.05</v>
      </c>
      <c r="D448" s="426">
        <v>299.23333333333335</v>
      </c>
      <c r="E448" s="426">
        <v>294.81666666666672</v>
      </c>
      <c r="F448" s="426">
        <v>289.58333333333337</v>
      </c>
      <c r="G448" s="426">
        <v>285.16666666666674</v>
      </c>
      <c r="H448" s="426">
        <v>304.4666666666667</v>
      </c>
      <c r="I448" s="426">
        <v>308.88333333333333</v>
      </c>
      <c r="J448" s="426">
        <v>314.11666666666667</v>
      </c>
      <c r="K448" s="425">
        <v>303.64999999999998</v>
      </c>
      <c r="L448" s="425">
        <v>294</v>
      </c>
      <c r="M448" s="425">
        <v>1.6533899999999999</v>
      </c>
    </row>
    <row r="449" spans="1:13">
      <c r="A449" s="245">
        <v>439</v>
      </c>
      <c r="B449" s="428" t="s">
        <v>504</v>
      </c>
      <c r="C449" s="425">
        <v>43.4</v>
      </c>
      <c r="D449" s="426">
        <v>43.533333333333331</v>
      </c>
      <c r="E449" s="426">
        <v>42.466666666666661</v>
      </c>
      <c r="F449" s="426">
        <v>41.533333333333331</v>
      </c>
      <c r="G449" s="426">
        <v>40.466666666666661</v>
      </c>
      <c r="H449" s="426">
        <v>44.466666666666661</v>
      </c>
      <c r="I449" s="426">
        <v>45.533333333333324</v>
      </c>
      <c r="J449" s="426">
        <v>46.466666666666661</v>
      </c>
      <c r="K449" s="425">
        <v>44.6</v>
      </c>
      <c r="L449" s="425">
        <v>42.6</v>
      </c>
      <c r="M449" s="425">
        <v>125.02169000000001</v>
      </c>
    </row>
    <row r="450" spans="1:13">
      <c r="A450" s="245">
        <v>440</v>
      </c>
      <c r="B450" s="428" t="s">
        <v>188</v>
      </c>
      <c r="C450" s="425">
        <v>612.29999999999995</v>
      </c>
      <c r="D450" s="426">
        <v>615.98333333333323</v>
      </c>
      <c r="E450" s="426">
        <v>607.31666666666649</v>
      </c>
      <c r="F450" s="426">
        <v>602.33333333333326</v>
      </c>
      <c r="G450" s="426">
        <v>593.66666666666652</v>
      </c>
      <c r="H450" s="426">
        <v>620.96666666666647</v>
      </c>
      <c r="I450" s="426">
        <v>629.63333333333321</v>
      </c>
      <c r="J450" s="426">
        <v>634.61666666666645</v>
      </c>
      <c r="K450" s="425">
        <v>624.65</v>
      </c>
      <c r="L450" s="425">
        <v>611</v>
      </c>
      <c r="M450" s="425">
        <v>5.6098699999999999</v>
      </c>
    </row>
    <row r="451" spans="1:13">
      <c r="A451" s="245">
        <v>441</v>
      </c>
      <c r="B451" s="428" t="s">
        <v>767</v>
      </c>
      <c r="C451" s="425">
        <v>17130.2</v>
      </c>
      <c r="D451" s="426">
        <v>17110.066666666666</v>
      </c>
      <c r="E451" s="426">
        <v>16620.133333333331</v>
      </c>
      <c r="F451" s="426">
        <v>16110.066666666666</v>
      </c>
      <c r="G451" s="426">
        <v>15620.133333333331</v>
      </c>
      <c r="H451" s="426">
        <v>17620.133333333331</v>
      </c>
      <c r="I451" s="426">
        <v>18110.066666666666</v>
      </c>
      <c r="J451" s="426">
        <v>18620.133333333331</v>
      </c>
      <c r="K451" s="425">
        <v>17600</v>
      </c>
      <c r="L451" s="425">
        <v>16600</v>
      </c>
      <c r="M451" s="425">
        <v>0.13102</v>
      </c>
    </row>
    <row r="452" spans="1:13">
      <c r="A452" s="245">
        <v>442</v>
      </c>
      <c r="B452" s="428" t="s">
        <v>177</v>
      </c>
      <c r="C452" s="425">
        <v>720.6</v>
      </c>
      <c r="D452" s="426">
        <v>722.73333333333323</v>
      </c>
      <c r="E452" s="426">
        <v>714.66666666666652</v>
      </c>
      <c r="F452" s="426">
        <v>708.73333333333323</v>
      </c>
      <c r="G452" s="426">
        <v>700.66666666666652</v>
      </c>
      <c r="H452" s="426">
        <v>728.66666666666652</v>
      </c>
      <c r="I452" s="426">
        <v>736.73333333333335</v>
      </c>
      <c r="J452" s="426">
        <v>742.66666666666652</v>
      </c>
      <c r="K452" s="425">
        <v>730.8</v>
      </c>
      <c r="L452" s="425">
        <v>716.8</v>
      </c>
      <c r="M452" s="425">
        <v>15.21271</v>
      </c>
    </row>
    <row r="453" spans="1:13">
      <c r="A453" s="245">
        <v>443</v>
      </c>
      <c r="B453" s="428" t="s">
        <v>768</v>
      </c>
      <c r="C453" s="425">
        <v>185.75</v>
      </c>
      <c r="D453" s="426">
        <v>186.43333333333331</v>
      </c>
      <c r="E453" s="426">
        <v>183.86666666666662</v>
      </c>
      <c r="F453" s="426">
        <v>181.98333333333332</v>
      </c>
      <c r="G453" s="426">
        <v>179.41666666666663</v>
      </c>
      <c r="H453" s="426">
        <v>188.31666666666661</v>
      </c>
      <c r="I453" s="426">
        <v>190.88333333333327</v>
      </c>
      <c r="J453" s="426">
        <v>192.76666666666659</v>
      </c>
      <c r="K453" s="425">
        <v>189</v>
      </c>
      <c r="L453" s="425">
        <v>184.55</v>
      </c>
      <c r="M453" s="425">
        <v>45.887999999999998</v>
      </c>
    </row>
    <row r="454" spans="1:13">
      <c r="A454" s="245">
        <v>444</v>
      </c>
      <c r="B454" s="428" t="s">
        <v>769</v>
      </c>
      <c r="C454" s="425">
        <v>1287.95</v>
      </c>
      <c r="D454" s="426">
        <v>1289.4833333333333</v>
      </c>
      <c r="E454" s="426">
        <v>1273.9666666666667</v>
      </c>
      <c r="F454" s="426">
        <v>1259.9833333333333</v>
      </c>
      <c r="G454" s="426">
        <v>1244.4666666666667</v>
      </c>
      <c r="H454" s="426">
        <v>1303.4666666666667</v>
      </c>
      <c r="I454" s="426">
        <v>1318.9833333333336</v>
      </c>
      <c r="J454" s="426">
        <v>1332.9666666666667</v>
      </c>
      <c r="K454" s="425">
        <v>1305</v>
      </c>
      <c r="L454" s="425">
        <v>1275.5</v>
      </c>
      <c r="M454" s="425">
        <v>1.70173</v>
      </c>
    </row>
    <row r="455" spans="1:13">
      <c r="A455" s="245">
        <v>445</v>
      </c>
      <c r="B455" s="428" t="s">
        <v>183</v>
      </c>
      <c r="C455" s="425">
        <v>3340.85</v>
      </c>
      <c r="D455" s="426">
        <v>3344.5499999999997</v>
      </c>
      <c r="E455" s="426">
        <v>3322.7999999999993</v>
      </c>
      <c r="F455" s="426">
        <v>3304.7499999999995</v>
      </c>
      <c r="G455" s="426">
        <v>3282.9999999999991</v>
      </c>
      <c r="H455" s="426">
        <v>3362.5999999999995</v>
      </c>
      <c r="I455" s="426">
        <v>3384.3500000000004</v>
      </c>
      <c r="J455" s="426">
        <v>3402.3999999999996</v>
      </c>
      <c r="K455" s="425">
        <v>3366.3</v>
      </c>
      <c r="L455" s="425">
        <v>3326.5</v>
      </c>
      <c r="M455" s="425">
        <v>14.97322</v>
      </c>
    </row>
    <row r="456" spans="1:13">
      <c r="A456" s="245">
        <v>446</v>
      </c>
      <c r="B456" s="428" t="s">
        <v>804</v>
      </c>
      <c r="C456" s="425">
        <v>758.05</v>
      </c>
      <c r="D456" s="426">
        <v>761.93333333333328</v>
      </c>
      <c r="E456" s="426">
        <v>751.96666666666658</v>
      </c>
      <c r="F456" s="426">
        <v>745.88333333333333</v>
      </c>
      <c r="G456" s="426">
        <v>735.91666666666663</v>
      </c>
      <c r="H456" s="426">
        <v>768.01666666666654</v>
      </c>
      <c r="I456" s="426">
        <v>777.98333333333323</v>
      </c>
      <c r="J456" s="426">
        <v>784.06666666666649</v>
      </c>
      <c r="K456" s="425">
        <v>771.9</v>
      </c>
      <c r="L456" s="425">
        <v>755.85</v>
      </c>
      <c r="M456" s="425">
        <v>15.06378</v>
      </c>
    </row>
    <row r="457" spans="1:13">
      <c r="A457" s="245">
        <v>447</v>
      </c>
      <c r="B457" s="428" t="s">
        <v>178</v>
      </c>
      <c r="C457" s="425">
        <v>4002.95</v>
      </c>
      <c r="D457" s="426">
        <v>3951.4166666666665</v>
      </c>
      <c r="E457" s="426">
        <v>3882.833333333333</v>
      </c>
      <c r="F457" s="426">
        <v>3762.7166666666667</v>
      </c>
      <c r="G457" s="426">
        <v>3694.1333333333332</v>
      </c>
      <c r="H457" s="426">
        <v>4071.5333333333328</v>
      </c>
      <c r="I457" s="426">
        <v>4140.1166666666659</v>
      </c>
      <c r="J457" s="426">
        <v>4260.2333333333327</v>
      </c>
      <c r="K457" s="425">
        <v>4020</v>
      </c>
      <c r="L457" s="425">
        <v>3831.3</v>
      </c>
      <c r="M457" s="425">
        <v>5.7381099999999998</v>
      </c>
    </row>
    <row r="458" spans="1:13">
      <c r="A458" s="245">
        <v>448</v>
      </c>
      <c r="B458" s="428" t="s">
        <v>505</v>
      </c>
      <c r="C458" s="425">
        <v>1121.9000000000001</v>
      </c>
      <c r="D458" s="426">
        <v>1122.5</v>
      </c>
      <c r="E458" s="426">
        <v>1112.5</v>
      </c>
      <c r="F458" s="426">
        <v>1103.0999999999999</v>
      </c>
      <c r="G458" s="426">
        <v>1093.0999999999999</v>
      </c>
      <c r="H458" s="426">
        <v>1131.9000000000001</v>
      </c>
      <c r="I458" s="426">
        <v>1141.9000000000001</v>
      </c>
      <c r="J458" s="426">
        <v>1151.3000000000002</v>
      </c>
      <c r="K458" s="425">
        <v>1132.5</v>
      </c>
      <c r="L458" s="425">
        <v>1113.0999999999999</v>
      </c>
      <c r="M458" s="425">
        <v>0.25374000000000002</v>
      </c>
    </row>
    <row r="459" spans="1:13">
      <c r="A459" s="245">
        <v>449</v>
      </c>
      <c r="B459" s="428" t="s">
        <v>180</v>
      </c>
      <c r="C459" s="425">
        <v>157.80000000000001</v>
      </c>
      <c r="D459" s="426">
        <v>157.63333333333333</v>
      </c>
      <c r="E459" s="426">
        <v>155.51666666666665</v>
      </c>
      <c r="F459" s="426">
        <v>153.23333333333332</v>
      </c>
      <c r="G459" s="426">
        <v>151.11666666666665</v>
      </c>
      <c r="H459" s="426">
        <v>159.91666666666666</v>
      </c>
      <c r="I459" s="426">
        <v>162.03333333333333</v>
      </c>
      <c r="J459" s="426">
        <v>164.31666666666666</v>
      </c>
      <c r="K459" s="425">
        <v>159.75</v>
      </c>
      <c r="L459" s="425">
        <v>155.35</v>
      </c>
      <c r="M459" s="425">
        <v>19.367629999999998</v>
      </c>
    </row>
    <row r="460" spans="1:13">
      <c r="A460" s="245">
        <v>450</v>
      </c>
      <c r="B460" s="428" t="s">
        <v>179</v>
      </c>
      <c r="C460" s="425">
        <v>341.55</v>
      </c>
      <c r="D460" s="426">
        <v>342.55</v>
      </c>
      <c r="E460" s="426">
        <v>338.6</v>
      </c>
      <c r="F460" s="426">
        <v>335.65000000000003</v>
      </c>
      <c r="G460" s="426">
        <v>331.70000000000005</v>
      </c>
      <c r="H460" s="426">
        <v>345.5</v>
      </c>
      <c r="I460" s="426">
        <v>349.44999999999993</v>
      </c>
      <c r="J460" s="426">
        <v>352.4</v>
      </c>
      <c r="K460" s="425">
        <v>346.5</v>
      </c>
      <c r="L460" s="425">
        <v>339.6</v>
      </c>
      <c r="M460" s="425">
        <v>224.62297000000001</v>
      </c>
    </row>
    <row r="461" spans="1:13">
      <c r="A461" s="245">
        <v>451</v>
      </c>
      <c r="B461" s="428" t="s">
        <v>181</v>
      </c>
      <c r="C461" s="425">
        <v>122.8</v>
      </c>
      <c r="D461" s="426">
        <v>123.10000000000001</v>
      </c>
      <c r="E461" s="426">
        <v>121.45000000000002</v>
      </c>
      <c r="F461" s="426">
        <v>120.10000000000001</v>
      </c>
      <c r="G461" s="426">
        <v>118.45000000000002</v>
      </c>
      <c r="H461" s="426">
        <v>124.45000000000002</v>
      </c>
      <c r="I461" s="426">
        <v>126.10000000000002</v>
      </c>
      <c r="J461" s="426">
        <v>127.45000000000002</v>
      </c>
      <c r="K461" s="425">
        <v>124.75</v>
      </c>
      <c r="L461" s="425">
        <v>121.75</v>
      </c>
      <c r="M461" s="425">
        <v>309.81873999999999</v>
      </c>
    </row>
    <row r="462" spans="1:13">
      <c r="A462" s="245">
        <v>452</v>
      </c>
      <c r="B462" s="428" t="s">
        <v>770</v>
      </c>
      <c r="C462" s="425">
        <v>90.2</v>
      </c>
      <c r="D462" s="426">
        <v>90.666666666666671</v>
      </c>
      <c r="E462" s="426">
        <v>89.533333333333346</v>
      </c>
      <c r="F462" s="426">
        <v>88.866666666666674</v>
      </c>
      <c r="G462" s="426">
        <v>87.733333333333348</v>
      </c>
      <c r="H462" s="426">
        <v>91.333333333333343</v>
      </c>
      <c r="I462" s="426">
        <v>92.466666666666669</v>
      </c>
      <c r="J462" s="426">
        <v>93.13333333333334</v>
      </c>
      <c r="K462" s="425">
        <v>91.8</v>
      </c>
      <c r="L462" s="425">
        <v>90</v>
      </c>
      <c r="M462" s="425">
        <v>21.623290000000001</v>
      </c>
    </row>
    <row r="463" spans="1:13">
      <c r="A463" s="245">
        <v>453</v>
      </c>
      <c r="B463" s="428" t="s">
        <v>182</v>
      </c>
      <c r="C463" s="425">
        <v>1172.55</v>
      </c>
      <c r="D463" s="426">
        <v>1176.7</v>
      </c>
      <c r="E463" s="426">
        <v>1161.4000000000001</v>
      </c>
      <c r="F463" s="426">
        <v>1150.25</v>
      </c>
      <c r="G463" s="426">
        <v>1134.95</v>
      </c>
      <c r="H463" s="426">
        <v>1187.8500000000001</v>
      </c>
      <c r="I463" s="426">
        <v>1203.1499999999999</v>
      </c>
      <c r="J463" s="426">
        <v>1214.3000000000002</v>
      </c>
      <c r="K463" s="425">
        <v>1192</v>
      </c>
      <c r="L463" s="425">
        <v>1165.55</v>
      </c>
      <c r="M463" s="425">
        <v>78.037589999999994</v>
      </c>
    </row>
    <row r="464" spans="1:13">
      <c r="A464" s="245">
        <v>454</v>
      </c>
      <c r="B464" s="428" t="s">
        <v>506</v>
      </c>
      <c r="C464" s="425">
        <v>3602.9</v>
      </c>
      <c r="D464" s="426">
        <v>3609.1666666666665</v>
      </c>
      <c r="E464" s="426">
        <v>3568.833333333333</v>
      </c>
      <c r="F464" s="426">
        <v>3534.7666666666664</v>
      </c>
      <c r="G464" s="426">
        <v>3494.4333333333329</v>
      </c>
      <c r="H464" s="426">
        <v>3643.2333333333331</v>
      </c>
      <c r="I464" s="426">
        <v>3683.5666666666662</v>
      </c>
      <c r="J464" s="426">
        <v>3717.6333333333332</v>
      </c>
      <c r="K464" s="425">
        <v>3649.5</v>
      </c>
      <c r="L464" s="425">
        <v>3575.1</v>
      </c>
      <c r="M464" s="425">
        <v>6.5600000000000006E-2</v>
      </c>
    </row>
    <row r="465" spans="1:13">
      <c r="A465" s="245">
        <v>455</v>
      </c>
      <c r="B465" s="428" t="s">
        <v>184</v>
      </c>
      <c r="C465" s="425">
        <v>1088.1500000000001</v>
      </c>
      <c r="D465" s="426">
        <v>1093.5166666666667</v>
      </c>
      <c r="E465" s="426">
        <v>1077.6333333333332</v>
      </c>
      <c r="F465" s="426">
        <v>1067.1166666666666</v>
      </c>
      <c r="G465" s="426">
        <v>1051.2333333333331</v>
      </c>
      <c r="H465" s="426">
        <v>1104.0333333333333</v>
      </c>
      <c r="I465" s="426">
        <v>1119.916666666667</v>
      </c>
      <c r="J465" s="426">
        <v>1130.4333333333334</v>
      </c>
      <c r="K465" s="425">
        <v>1109.4000000000001</v>
      </c>
      <c r="L465" s="425">
        <v>1083</v>
      </c>
      <c r="M465" s="425">
        <v>29.563320000000001</v>
      </c>
    </row>
    <row r="466" spans="1:13">
      <c r="A466" s="245">
        <v>456</v>
      </c>
      <c r="B466" s="428" t="s">
        <v>276</v>
      </c>
      <c r="C466" s="425">
        <v>172.85</v>
      </c>
      <c r="D466" s="426">
        <v>171.25</v>
      </c>
      <c r="E466" s="426">
        <v>166.8</v>
      </c>
      <c r="F466" s="426">
        <v>160.75</v>
      </c>
      <c r="G466" s="426">
        <v>156.30000000000001</v>
      </c>
      <c r="H466" s="426">
        <v>177.3</v>
      </c>
      <c r="I466" s="426">
        <v>181.75</v>
      </c>
      <c r="J466" s="426">
        <v>187.8</v>
      </c>
      <c r="K466" s="425">
        <v>175.7</v>
      </c>
      <c r="L466" s="425">
        <v>165.2</v>
      </c>
      <c r="M466" s="425">
        <v>36.413429999999998</v>
      </c>
    </row>
    <row r="467" spans="1:13">
      <c r="A467" s="245">
        <v>457</v>
      </c>
      <c r="B467" s="428" t="s">
        <v>164</v>
      </c>
      <c r="C467" s="425">
        <v>1035.9000000000001</v>
      </c>
      <c r="D467" s="426">
        <v>1035.3</v>
      </c>
      <c r="E467" s="426">
        <v>1028.5999999999999</v>
      </c>
      <c r="F467" s="426">
        <v>1021.3</v>
      </c>
      <c r="G467" s="426">
        <v>1014.5999999999999</v>
      </c>
      <c r="H467" s="426">
        <v>1042.5999999999999</v>
      </c>
      <c r="I467" s="426">
        <v>1049.3000000000002</v>
      </c>
      <c r="J467" s="426">
        <v>1056.5999999999999</v>
      </c>
      <c r="K467" s="425">
        <v>1042</v>
      </c>
      <c r="L467" s="425">
        <v>1028</v>
      </c>
      <c r="M467" s="425">
        <v>1.8531200000000001</v>
      </c>
    </row>
    <row r="468" spans="1:13">
      <c r="A468" s="245">
        <v>458</v>
      </c>
      <c r="B468" s="428" t="s">
        <v>507</v>
      </c>
      <c r="C468" s="425">
        <v>1442.05</v>
      </c>
      <c r="D468" s="426">
        <v>1454.6000000000001</v>
      </c>
      <c r="E468" s="426">
        <v>1420.9500000000003</v>
      </c>
      <c r="F468" s="426">
        <v>1399.8500000000001</v>
      </c>
      <c r="G468" s="426">
        <v>1366.2000000000003</v>
      </c>
      <c r="H468" s="426">
        <v>1475.7000000000003</v>
      </c>
      <c r="I468" s="426">
        <v>1509.3500000000004</v>
      </c>
      <c r="J468" s="426">
        <v>1530.4500000000003</v>
      </c>
      <c r="K468" s="425">
        <v>1488.25</v>
      </c>
      <c r="L468" s="425">
        <v>1433.5</v>
      </c>
      <c r="M468" s="425">
        <v>0.1726</v>
      </c>
    </row>
    <row r="469" spans="1:13">
      <c r="A469" s="245">
        <v>459</v>
      </c>
      <c r="B469" s="428" t="s">
        <v>508</v>
      </c>
      <c r="C469" s="425">
        <v>1322.85</v>
      </c>
      <c r="D469" s="426">
        <v>1324.7333333333333</v>
      </c>
      <c r="E469" s="426">
        <v>1305.4666666666667</v>
      </c>
      <c r="F469" s="426">
        <v>1288.0833333333333</v>
      </c>
      <c r="G469" s="426">
        <v>1268.8166666666666</v>
      </c>
      <c r="H469" s="426">
        <v>1342.1166666666668</v>
      </c>
      <c r="I469" s="426">
        <v>1361.3833333333337</v>
      </c>
      <c r="J469" s="426">
        <v>1378.7666666666669</v>
      </c>
      <c r="K469" s="425">
        <v>1344</v>
      </c>
      <c r="L469" s="425">
        <v>1307.3499999999999</v>
      </c>
      <c r="M469" s="425">
        <v>22.0441</v>
      </c>
    </row>
    <row r="470" spans="1:13">
      <c r="A470" s="245">
        <v>460</v>
      </c>
      <c r="B470" s="428" t="s">
        <v>509</v>
      </c>
      <c r="C470" s="425">
        <v>1490.4</v>
      </c>
      <c r="D470" s="426">
        <v>1498.7</v>
      </c>
      <c r="E470" s="426">
        <v>1442.45</v>
      </c>
      <c r="F470" s="426">
        <v>1394.5</v>
      </c>
      <c r="G470" s="426">
        <v>1338.25</v>
      </c>
      <c r="H470" s="426">
        <v>1546.65</v>
      </c>
      <c r="I470" s="426">
        <v>1602.9</v>
      </c>
      <c r="J470" s="426">
        <v>1650.8500000000001</v>
      </c>
      <c r="K470" s="425">
        <v>1554.95</v>
      </c>
      <c r="L470" s="425">
        <v>1450.75</v>
      </c>
      <c r="M470" s="425">
        <v>2.7495599999999998</v>
      </c>
    </row>
    <row r="471" spans="1:13">
      <c r="A471" s="245">
        <v>461</v>
      </c>
      <c r="B471" s="428" t="s">
        <v>185</v>
      </c>
      <c r="C471" s="425">
        <v>1731.6</v>
      </c>
      <c r="D471" s="426">
        <v>1732.95</v>
      </c>
      <c r="E471" s="426">
        <v>1719.9</v>
      </c>
      <c r="F471" s="426">
        <v>1708.2</v>
      </c>
      <c r="G471" s="426">
        <v>1695.15</v>
      </c>
      <c r="H471" s="426">
        <v>1744.65</v>
      </c>
      <c r="I471" s="426">
        <v>1757.6999999999998</v>
      </c>
      <c r="J471" s="426">
        <v>1769.4</v>
      </c>
      <c r="K471" s="425">
        <v>1746</v>
      </c>
      <c r="L471" s="425">
        <v>1721.25</v>
      </c>
      <c r="M471" s="425">
        <v>12.367039999999999</v>
      </c>
    </row>
    <row r="472" spans="1:13">
      <c r="A472" s="245">
        <v>462</v>
      </c>
      <c r="B472" s="428" t="s">
        <v>186</v>
      </c>
      <c r="C472" s="425">
        <v>2922.25</v>
      </c>
      <c r="D472" s="426">
        <v>2919.6666666666665</v>
      </c>
      <c r="E472" s="426">
        <v>2890.583333333333</v>
      </c>
      <c r="F472" s="426">
        <v>2858.9166666666665</v>
      </c>
      <c r="G472" s="426">
        <v>2829.833333333333</v>
      </c>
      <c r="H472" s="426">
        <v>2951.333333333333</v>
      </c>
      <c r="I472" s="426">
        <v>2980.4166666666661</v>
      </c>
      <c r="J472" s="426">
        <v>3012.083333333333</v>
      </c>
      <c r="K472" s="425">
        <v>2948.75</v>
      </c>
      <c r="L472" s="425">
        <v>2888</v>
      </c>
      <c r="M472" s="425">
        <v>1.9210499999999999</v>
      </c>
    </row>
    <row r="473" spans="1:13">
      <c r="A473" s="245">
        <v>463</v>
      </c>
      <c r="B473" s="428" t="s">
        <v>187</v>
      </c>
      <c r="C473" s="425">
        <v>454.85</v>
      </c>
      <c r="D473" s="426">
        <v>452.5333333333333</v>
      </c>
      <c r="E473" s="426">
        <v>448.91666666666663</v>
      </c>
      <c r="F473" s="426">
        <v>442.98333333333335</v>
      </c>
      <c r="G473" s="426">
        <v>439.36666666666667</v>
      </c>
      <c r="H473" s="426">
        <v>458.46666666666658</v>
      </c>
      <c r="I473" s="426">
        <v>462.08333333333326</v>
      </c>
      <c r="J473" s="426">
        <v>468.01666666666654</v>
      </c>
      <c r="K473" s="425">
        <v>456.15</v>
      </c>
      <c r="L473" s="425">
        <v>446.6</v>
      </c>
      <c r="M473" s="425">
        <v>6.9840200000000001</v>
      </c>
    </row>
    <row r="474" spans="1:13">
      <c r="A474" s="245">
        <v>464</v>
      </c>
      <c r="B474" s="428" t="s">
        <v>510</v>
      </c>
      <c r="C474" s="425">
        <v>862.65</v>
      </c>
      <c r="D474" s="426">
        <v>866.58333333333337</v>
      </c>
      <c r="E474" s="426">
        <v>852.16666666666674</v>
      </c>
      <c r="F474" s="426">
        <v>841.68333333333339</v>
      </c>
      <c r="G474" s="426">
        <v>827.26666666666677</v>
      </c>
      <c r="H474" s="426">
        <v>877.06666666666672</v>
      </c>
      <c r="I474" s="426">
        <v>891.48333333333346</v>
      </c>
      <c r="J474" s="426">
        <v>901.9666666666667</v>
      </c>
      <c r="K474" s="425">
        <v>881</v>
      </c>
      <c r="L474" s="425">
        <v>856.1</v>
      </c>
      <c r="M474" s="425">
        <v>3.24166</v>
      </c>
    </row>
    <row r="475" spans="1:13">
      <c r="A475" s="245">
        <v>465</v>
      </c>
      <c r="B475" s="428" t="s">
        <v>511</v>
      </c>
      <c r="C475" s="425">
        <v>16.25</v>
      </c>
      <c r="D475" s="426">
        <v>16.349999999999998</v>
      </c>
      <c r="E475" s="426">
        <v>16.099999999999994</v>
      </c>
      <c r="F475" s="426">
        <v>15.949999999999996</v>
      </c>
      <c r="G475" s="426">
        <v>15.699999999999992</v>
      </c>
      <c r="H475" s="426">
        <v>16.499999999999996</v>
      </c>
      <c r="I475" s="426">
        <v>16.750000000000004</v>
      </c>
      <c r="J475" s="426">
        <v>16.899999999999999</v>
      </c>
      <c r="K475" s="425">
        <v>16.600000000000001</v>
      </c>
      <c r="L475" s="425">
        <v>16.2</v>
      </c>
      <c r="M475" s="425">
        <v>83.392309999999995</v>
      </c>
    </row>
    <row r="476" spans="1:13">
      <c r="A476" s="245">
        <v>466</v>
      </c>
      <c r="B476" s="428" t="s">
        <v>512</v>
      </c>
      <c r="C476" s="425">
        <v>1152.8</v>
      </c>
      <c r="D476" s="426">
        <v>1155.6333333333334</v>
      </c>
      <c r="E476" s="426">
        <v>1138.0166666666669</v>
      </c>
      <c r="F476" s="426">
        <v>1123.2333333333333</v>
      </c>
      <c r="G476" s="426">
        <v>1105.6166666666668</v>
      </c>
      <c r="H476" s="426">
        <v>1170.416666666667</v>
      </c>
      <c r="I476" s="426">
        <v>1188.0333333333333</v>
      </c>
      <c r="J476" s="426">
        <v>1202.8166666666671</v>
      </c>
      <c r="K476" s="425">
        <v>1173.25</v>
      </c>
      <c r="L476" s="425">
        <v>1140.8499999999999</v>
      </c>
      <c r="M476" s="425">
        <v>0.23482</v>
      </c>
    </row>
    <row r="477" spans="1:13">
      <c r="A477" s="245">
        <v>467</v>
      </c>
      <c r="B477" s="428" t="s">
        <v>513</v>
      </c>
      <c r="C477" s="425">
        <v>14.95</v>
      </c>
      <c r="D477" s="426">
        <v>15.066666666666665</v>
      </c>
      <c r="E477" s="426">
        <v>14.78333333333333</v>
      </c>
      <c r="F477" s="426">
        <v>14.616666666666665</v>
      </c>
      <c r="G477" s="426">
        <v>14.33333333333333</v>
      </c>
      <c r="H477" s="426">
        <v>15.233333333333329</v>
      </c>
      <c r="I477" s="426">
        <v>15.516666666666664</v>
      </c>
      <c r="J477" s="426">
        <v>15.683333333333328</v>
      </c>
      <c r="K477" s="425">
        <v>15.35</v>
      </c>
      <c r="L477" s="425">
        <v>14.9</v>
      </c>
      <c r="M477" s="425">
        <v>179.39303000000001</v>
      </c>
    </row>
    <row r="478" spans="1:13">
      <c r="A478" s="245">
        <v>468</v>
      </c>
      <c r="B478" s="428" t="s">
        <v>514</v>
      </c>
      <c r="C478" s="425">
        <v>477.45</v>
      </c>
      <c r="D478" s="426">
        <v>478.86666666666662</v>
      </c>
      <c r="E478" s="426">
        <v>473.73333333333323</v>
      </c>
      <c r="F478" s="426">
        <v>470.01666666666659</v>
      </c>
      <c r="G478" s="426">
        <v>464.88333333333321</v>
      </c>
      <c r="H478" s="426">
        <v>482.58333333333326</v>
      </c>
      <c r="I478" s="426">
        <v>487.71666666666658</v>
      </c>
      <c r="J478" s="426">
        <v>491.43333333333328</v>
      </c>
      <c r="K478" s="425">
        <v>484</v>
      </c>
      <c r="L478" s="425">
        <v>475.15</v>
      </c>
      <c r="M478" s="425">
        <v>1.9612099999999999</v>
      </c>
    </row>
    <row r="479" spans="1:13">
      <c r="A479" s="245">
        <v>469</v>
      </c>
      <c r="B479" s="428" t="s">
        <v>193</v>
      </c>
      <c r="C479" s="425">
        <v>805.4</v>
      </c>
      <c r="D479" s="426">
        <v>807.54999999999984</v>
      </c>
      <c r="E479" s="426">
        <v>797.14999999999964</v>
      </c>
      <c r="F479" s="426">
        <v>788.89999999999975</v>
      </c>
      <c r="G479" s="426">
        <v>778.49999999999955</v>
      </c>
      <c r="H479" s="426">
        <v>815.79999999999973</v>
      </c>
      <c r="I479" s="426">
        <v>826.2</v>
      </c>
      <c r="J479" s="426">
        <v>834.44999999999982</v>
      </c>
      <c r="K479" s="425">
        <v>817.95</v>
      </c>
      <c r="L479" s="425">
        <v>799.3</v>
      </c>
      <c r="M479" s="425">
        <v>25.090720000000001</v>
      </c>
    </row>
    <row r="480" spans="1:13">
      <c r="A480" s="245">
        <v>470</v>
      </c>
      <c r="B480" s="428" t="s">
        <v>190</v>
      </c>
      <c r="C480" s="425">
        <v>207.85</v>
      </c>
      <c r="D480" s="426">
        <v>208.85</v>
      </c>
      <c r="E480" s="426">
        <v>206.2</v>
      </c>
      <c r="F480" s="426">
        <v>204.54999999999998</v>
      </c>
      <c r="G480" s="426">
        <v>201.89999999999998</v>
      </c>
      <c r="H480" s="426">
        <v>210.5</v>
      </c>
      <c r="I480" s="426">
        <v>213.15000000000003</v>
      </c>
      <c r="J480" s="426">
        <v>214.8</v>
      </c>
      <c r="K480" s="425">
        <v>211.5</v>
      </c>
      <c r="L480" s="425">
        <v>207.2</v>
      </c>
      <c r="M480" s="425">
        <v>3.5331399999999999</v>
      </c>
    </row>
    <row r="481" spans="1:13">
      <c r="A481" s="245">
        <v>471</v>
      </c>
      <c r="B481" s="428" t="s">
        <v>784</v>
      </c>
      <c r="C481" s="425">
        <v>31.15</v>
      </c>
      <c r="D481" s="426">
        <v>31.383333333333329</v>
      </c>
      <c r="E481" s="426">
        <v>30.816666666666659</v>
      </c>
      <c r="F481" s="426">
        <v>30.483333333333331</v>
      </c>
      <c r="G481" s="426">
        <v>29.916666666666661</v>
      </c>
      <c r="H481" s="426">
        <v>31.716666666666658</v>
      </c>
      <c r="I481" s="426">
        <v>32.283333333333331</v>
      </c>
      <c r="J481" s="426">
        <v>32.61666666666666</v>
      </c>
      <c r="K481" s="425">
        <v>31.95</v>
      </c>
      <c r="L481" s="425">
        <v>31.05</v>
      </c>
      <c r="M481" s="425">
        <v>22.375330000000002</v>
      </c>
    </row>
    <row r="482" spans="1:13">
      <c r="A482" s="245">
        <v>472</v>
      </c>
      <c r="B482" s="428" t="s">
        <v>191</v>
      </c>
      <c r="C482" s="425">
        <v>6824.7</v>
      </c>
      <c r="D482" s="426">
        <v>6834.7333333333336</v>
      </c>
      <c r="E482" s="426">
        <v>6789.4666666666672</v>
      </c>
      <c r="F482" s="426">
        <v>6754.2333333333336</v>
      </c>
      <c r="G482" s="426">
        <v>6708.9666666666672</v>
      </c>
      <c r="H482" s="426">
        <v>6869.9666666666672</v>
      </c>
      <c r="I482" s="426">
        <v>6915.2333333333336</v>
      </c>
      <c r="J482" s="426">
        <v>6950.4666666666672</v>
      </c>
      <c r="K482" s="425">
        <v>6880</v>
      </c>
      <c r="L482" s="425">
        <v>6799.5</v>
      </c>
      <c r="M482" s="425">
        <v>2.3500800000000002</v>
      </c>
    </row>
    <row r="483" spans="1:13">
      <c r="A483" s="245">
        <v>473</v>
      </c>
      <c r="B483" s="428" t="s">
        <v>192</v>
      </c>
      <c r="C483" s="425">
        <v>39.200000000000003</v>
      </c>
      <c r="D483" s="426">
        <v>39.35</v>
      </c>
      <c r="E483" s="426">
        <v>38.85</v>
      </c>
      <c r="F483" s="426">
        <v>38.5</v>
      </c>
      <c r="G483" s="426">
        <v>38</v>
      </c>
      <c r="H483" s="426">
        <v>39.700000000000003</v>
      </c>
      <c r="I483" s="426">
        <v>40.200000000000003</v>
      </c>
      <c r="J483" s="426">
        <v>40.550000000000004</v>
      </c>
      <c r="K483" s="425">
        <v>39.85</v>
      </c>
      <c r="L483" s="425">
        <v>39</v>
      </c>
      <c r="M483" s="425">
        <v>178.72837000000001</v>
      </c>
    </row>
    <row r="484" spans="1:13">
      <c r="A484" s="245">
        <v>474</v>
      </c>
      <c r="B484" s="428" t="s">
        <v>189</v>
      </c>
      <c r="C484" s="425">
        <v>1449.25</v>
      </c>
      <c r="D484" s="426">
        <v>1442.1333333333332</v>
      </c>
      <c r="E484" s="426">
        <v>1427.1166666666663</v>
      </c>
      <c r="F484" s="426">
        <v>1404.9833333333331</v>
      </c>
      <c r="G484" s="426">
        <v>1389.9666666666662</v>
      </c>
      <c r="H484" s="426">
        <v>1464.2666666666664</v>
      </c>
      <c r="I484" s="426">
        <v>1479.2833333333333</v>
      </c>
      <c r="J484" s="426">
        <v>1501.4166666666665</v>
      </c>
      <c r="K484" s="425">
        <v>1457.15</v>
      </c>
      <c r="L484" s="425">
        <v>1420</v>
      </c>
      <c r="M484" s="425">
        <v>16.45261</v>
      </c>
    </row>
    <row r="485" spans="1:13">
      <c r="A485" s="245">
        <v>475</v>
      </c>
      <c r="B485" s="428" t="s">
        <v>141</v>
      </c>
      <c r="C485" s="425">
        <v>667.55</v>
      </c>
      <c r="D485" s="426">
        <v>669.7166666666667</v>
      </c>
      <c r="E485" s="426">
        <v>661.83333333333337</v>
      </c>
      <c r="F485" s="426">
        <v>656.11666666666667</v>
      </c>
      <c r="G485" s="426">
        <v>648.23333333333335</v>
      </c>
      <c r="H485" s="426">
        <v>675.43333333333339</v>
      </c>
      <c r="I485" s="426">
        <v>683.31666666666661</v>
      </c>
      <c r="J485" s="426">
        <v>689.03333333333342</v>
      </c>
      <c r="K485" s="425">
        <v>677.6</v>
      </c>
      <c r="L485" s="425">
        <v>664</v>
      </c>
      <c r="M485" s="425">
        <v>9.8878699999999995</v>
      </c>
    </row>
    <row r="486" spans="1:13">
      <c r="A486" s="245">
        <v>476</v>
      </c>
      <c r="B486" s="428" t="s">
        <v>277</v>
      </c>
      <c r="C486" s="425">
        <v>266.75</v>
      </c>
      <c r="D486" s="426">
        <v>266.90000000000003</v>
      </c>
      <c r="E486" s="426">
        <v>263.30000000000007</v>
      </c>
      <c r="F486" s="426">
        <v>259.85000000000002</v>
      </c>
      <c r="G486" s="426">
        <v>256.25000000000006</v>
      </c>
      <c r="H486" s="426">
        <v>270.35000000000008</v>
      </c>
      <c r="I486" s="426">
        <v>273.9500000000001</v>
      </c>
      <c r="J486" s="426">
        <v>277.40000000000009</v>
      </c>
      <c r="K486" s="425">
        <v>270.5</v>
      </c>
      <c r="L486" s="425">
        <v>263.45</v>
      </c>
      <c r="M486" s="425">
        <v>7.4905299999999997</v>
      </c>
    </row>
    <row r="487" spans="1:13">
      <c r="A487" s="245">
        <v>477</v>
      </c>
      <c r="B487" s="428" t="s">
        <v>515</v>
      </c>
      <c r="C487" s="425">
        <v>2814.95</v>
      </c>
      <c r="D487" s="426">
        <v>2826.5833333333335</v>
      </c>
      <c r="E487" s="426">
        <v>2789.3666666666668</v>
      </c>
      <c r="F487" s="426">
        <v>2763.7833333333333</v>
      </c>
      <c r="G487" s="426">
        <v>2726.5666666666666</v>
      </c>
      <c r="H487" s="426">
        <v>2852.166666666667</v>
      </c>
      <c r="I487" s="426">
        <v>2889.3833333333332</v>
      </c>
      <c r="J487" s="426">
        <v>2914.9666666666672</v>
      </c>
      <c r="K487" s="425">
        <v>2863.8</v>
      </c>
      <c r="L487" s="425">
        <v>2801</v>
      </c>
      <c r="M487" s="425">
        <v>0.10305</v>
      </c>
    </row>
    <row r="488" spans="1:13">
      <c r="A488" s="245">
        <v>478</v>
      </c>
      <c r="B488" s="428" t="s">
        <v>516</v>
      </c>
      <c r="C488" s="425">
        <v>386.85</v>
      </c>
      <c r="D488" s="426">
        <v>386.81666666666666</v>
      </c>
      <c r="E488" s="426">
        <v>382.5333333333333</v>
      </c>
      <c r="F488" s="426">
        <v>378.21666666666664</v>
      </c>
      <c r="G488" s="426">
        <v>373.93333333333328</v>
      </c>
      <c r="H488" s="426">
        <v>391.13333333333333</v>
      </c>
      <c r="I488" s="426">
        <v>395.41666666666674</v>
      </c>
      <c r="J488" s="426">
        <v>399.73333333333335</v>
      </c>
      <c r="K488" s="425">
        <v>391.1</v>
      </c>
      <c r="L488" s="425">
        <v>382.5</v>
      </c>
      <c r="M488" s="425">
        <v>2.9647199999999998</v>
      </c>
    </row>
    <row r="489" spans="1:13">
      <c r="A489" s="245">
        <v>479</v>
      </c>
      <c r="B489" s="428" t="s">
        <v>517</v>
      </c>
      <c r="C489" s="425">
        <v>275.60000000000002</v>
      </c>
      <c r="D489" s="426">
        <v>277.23333333333329</v>
      </c>
      <c r="E489" s="426">
        <v>272.01666666666659</v>
      </c>
      <c r="F489" s="426">
        <v>268.43333333333328</v>
      </c>
      <c r="G489" s="426">
        <v>263.21666666666658</v>
      </c>
      <c r="H489" s="426">
        <v>280.81666666666661</v>
      </c>
      <c r="I489" s="426">
        <v>286.0333333333333</v>
      </c>
      <c r="J489" s="426">
        <v>289.61666666666662</v>
      </c>
      <c r="K489" s="425">
        <v>282.45</v>
      </c>
      <c r="L489" s="425">
        <v>273.64999999999998</v>
      </c>
      <c r="M489" s="425">
        <v>1.27128</v>
      </c>
    </row>
    <row r="490" spans="1:13">
      <c r="A490" s="245">
        <v>480</v>
      </c>
      <c r="B490" s="428" t="s">
        <v>518</v>
      </c>
      <c r="C490" s="425">
        <v>3607.75</v>
      </c>
      <c r="D490" s="426">
        <v>3623.9833333333336</v>
      </c>
      <c r="E490" s="426">
        <v>3585.7666666666673</v>
      </c>
      <c r="F490" s="426">
        <v>3563.7833333333338</v>
      </c>
      <c r="G490" s="426">
        <v>3525.5666666666675</v>
      </c>
      <c r="H490" s="426">
        <v>3645.9666666666672</v>
      </c>
      <c r="I490" s="426">
        <v>3684.1833333333334</v>
      </c>
      <c r="J490" s="426">
        <v>3706.166666666667</v>
      </c>
      <c r="K490" s="425">
        <v>3662.2</v>
      </c>
      <c r="L490" s="425">
        <v>3602</v>
      </c>
      <c r="M490" s="425">
        <v>7.2400000000000006E-2</v>
      </c>
    </row>
    <row r="491" spans="1:13">
      <c r="A491" s="245">
        <v>481</v>
      </c>
      <c r="B491" s="428" t="s">
        <v>519</v>
      </c>
      <c r="C491" s="425">
        <v>795.35</v>
      </c>
      <c r="D491" s="426">
        <v>798.44999999999993</v>
      </c>
      <c r="E491" s="426">
        <v>787.89999999999986</v>
      </c>
      <c r="F491" s="426">
        <v>780.44999999999993</v>
      </c>
      <c r="G491" s="426">
        <v>769.89999999999986</v>
      </c>
      <c r="H491" s="426">
        <v>805.89999999999986</v>
      </c>
      <c r="I491" s="426">
        <v>816.44999999999982</v>
      </c>
      <c r="J491" s="426">
        <v>823.89999999999986</v>
      </c>
      <c r="K491" s="425">
        <v>809</v>
      </c>
      <c r="L491" s="425">
        <v>791</v>
      </c>
      <c r="M491" s="425">
        <v>1.1151899999999999</v>
      </c>
    </row>
    <row r="492" spans="1:13">
      <c r="A492" s="245">
        <v>482</v>
      </c>
      <c r="B492" s="428" t="s">
        <v>520</v>
      </c>
      <c r="C492" s="425">
        <v>42.6</v>
      </c>
      <c r="D492" s="426">
        <v>42.966666666666669</v>
      </c>
      <c r="E492" s="426">
        <v>42.033333333333339</v>
      </c>
      <c r="F492" s="426">
        <v>41.466666666666669</v>
      </c>
      <c r="G492" s="426">
        <v>40.533333333333339</v>
      </c>
      <c r="H492" s="426">
        <v>43.533333333333339</v>
      </c>
      <c r="I492" s="426">
        <v>44.466666666666676</v>
      </c>
      <c r="J492" s="426">
        <v>45.033333333333339</v>
      </c>
      <c r="K492" s="425">
        <v>43.9</v>
      </c>
      <c r="L492" s="425">
        <v>42.4</v>
      </c>
      <c r="M492" s="425">
        <v>20.15624</v>
      </c>
    </row>
    <row r="493" spans="1:13">
      <c r="A493" s="245">
        <v>483</v>
      </c>
      <c r="B493" s="428" t="s">
        <v>521</v>
      </c>
      <c r="C493" s="425">
        <v>1367.55</v>
      </c>
      <c r="D493" s="426">
        <v>1381.2666666666667</v>
      </c>
      <c r="E493" s="426">
        <v>1347.5333333333333</v>
      </c>
      <c r="F493" s="426">
        <v>1327.5166666666667</v>
      </c>
      <c r="G493" s="426">
        <v>1293.7833333333333</v>
      </c>
      <c r="H493" s="426">
        <v>1401.2833333333333</v>
      </c>
      <c r="I493" s="426">
        <v>1435.0166666666664</v>
      </c>
      <c r="J493" s="426">
        <v>1455.0333333333333</v>
      </c>
      <c r="K493" s="425">
        <v>1415</v>
      </c>
      <c r="L493" s="425">
        <v>1361.25</v>
      </c>
      <c r="M493" s="425">
        <v>0.34672999999999998</v>
      </c>
    </row>
    <row r="494" spans="1:13">
      <c r="A494" s="245">
        <v>484</v>
      </c>
      <c r="B494" s="428" t="s">
        <v>278</v>
      </c>
      <c r="C494" s="425">
        <v>368.65</v>
      </c>
      <c r="D494" s="426">
        <v>369.84999999999997</v>
      </c>
      <c r="E494" s="426">
        <v>366.79999999999995</v>
      </c>
      <c r="F494" s="426">
        <v>364.95</v>
      </c>
      <c r="G494" s="426">
        <v>361.9</v>
      </c>
      <c r="H494" s="426">
        <v>371.69999999999993</v>
      </c>
      <c r="I494" s="426">
        <v>374.75</v>
      </c>
      <c r="J494" s="426">
        <v>376.59999999999991</v>
      </c>
      <c r="K494" s="425">
        <v>372.9</v>
      </c>
      <c r="L494" s="425">
        <v>368</v>
      </c>
      <c r="M494" s="425">
        <v>0.74575000000000002</v>
      </c>
    </row>
    <row r="495" spans="1:13">
      <c r="A495" s="245">
        <v>485</v>
      </c>
      <c r="B495" s="428" t="s">
        <v>522</v>
      </c>
      <c r="C495" s="425">
        <v>724.65</v>
      </c>
      <c r="D495" s="426">
        <v>727.88333333333333</v>
      </c>
      <c r="E495" s="426">
        <v>719.26666666666665</v>
      </c>
      <c r="F495" s="426">
        <v>713.88333333333333</v>
      </c>
      <c r="G495" s="426">
        <v>705.26666666666665</v>
      </c>
      <c r="H495" s="426">
        <v>733.26666666666665</v>
      </c>
      <c r="I495" s="426">
        <v>741.88333333333321</v>
      </c>
      <c r="J495" s="426">
        <v>747.26666666666665</v>
      </c>
      <c r="K495" s="425">
        <v>736.5</v>
      </c>
      <c r="L495" s="425">
        <v>722.5</v>
      </c>
      <c r="M495" s="425">
        <v>3.04765</v>
      </c>
    </row>
    <row r="496" spans="1:13">
      <c r="A496" s="245">
        <v>486</v>
      </c>
      <c r="B496" s="428" t="s">
        <v>523</v>
      </c>
      <c r="C496" s="425">
        <v>3599.45</v>
      </c>
      <c r="D496" s="426">
        <v>3557.4166666666665</v>
      </c>
      <c r="E496" s="426">
        <v>3394.833333333333</v>
      </c>
      <c r="F496" s="426">
        <v>3190.2166666666667</v>
      </c>
      <c r="G496" s="426">
        <v>3027.6333333333332</v>
      </c>
      <c r="H496" s="426">
        <v>3762.0333333333328</v>
      </c>
      <c r="I496" s="426">
        <v>3924.6166666666659</v>
      </c>
      <c r="J496" s="426">
        <v>4129.2333333333327</v>
      </c>
      <c r="K496" s="425">
        <v>3720</v>
      </c>
      <c r="L496" s="425">
        <v>3352.8</v>
      </c>
      <c r="M496" s="425">
        <v>6.9951800000000004</v>
      </c>
    </row>
    <row r="497" spans="1:13">
      <c r="A497" s="245">
        <v>487</v>
      </c>
      <c r="B497" s="428" t="s">
        <v>524</v>
      </c>
      <c r="C497" s="425">
        <v>1855.7</v>
      </c>
      <c r="D497" s="426">
        <v>1848.2833333333335</v>
      </c>
      <c r="E497" s="426">
        <v>1833.5666666666671</v>
      </c>
      <c r="F497" s="426">
        <v>1811.4333333333336</v>
      </c>
      <c r="G497" s="426">
        <v>1796.7166666666672</v>
      </c>
      <c r="H497" s="426">
        <v>1870.416666666667</v>
      </c>
      <c r="I497" s="426">
        <v>1885.1333333333337</v>
      </c>
      <c r="J497" s="426">
        <v>1907.2666666666669</v>
      </c>
      <c r="K497" s="425">
        <v>1863</v>
      </c>
      <c r="L497" s="425">
        <v>1826.15</v>
      </c>
      <c r="M497" s="425">
        <v>0.60274000000000005</v>
      </c>
    </row>
    <row r="498" spans="1:13">
      <c r="A498" s="245">
        <v>488</v>
      </c>
      <c r="B498" s="428" t="s">
        <v>118</v>
      </c>
      <c r="C498" s="425">
        <v>10.1</v>
      </c>
      <c r="D498" s="426">
        <v>10.266666666666666</v>
      </c>
      <c r="E498" s="426">
        <v>9.8333333333333321</v>
      </c>
      <c r="F498" s="426">
        <v>9.5666666666666664</v>
      </c>
      <c r="G498" s="426">
        <v>9.1333333333333329</v>
      </c>
      <c r="H498" s="426">
        <v>10.533333333333331</v>
      </c>
      <c r="I498" s="426">
        <v>10.966666666666665</v>
      </c>
      <c r="J498" s="426">
        <v>11.233333333333331</v>
      </c>
      <c r="K498" s="425">
        <v>10.7</v>
      </c>
      <c r="L498" s="425">
        <v>10</v>
      </c>
      <c r="M498" s="425">
        <v>1887.6221</v>
      </c>
    </row>
    <row r="499" spans="1:13">
      <c r="A499" s="245">
        <v>489</v>
      </c>
      <c r="B499" s="428" t="s">
        <v>195</v>
      </c>
      <c r="C499" s="425">
        <v>1028.4000000000001</v>
      </c>
      <c r="D499" s="426">
        <v>1021.4166666666666</v>
      </c>
      <c r="E499" s="426">
        <v>991.33333333333326</v>
      </c>
      <c r="F499" s="426">
        <v>954.26666666666665</v>
      </c>
      <c r="G499" s="426">
        <v>924.18333333333328</v>
      </c>
      <c r="H499" s="426">
        <v>1058.4833333333331</v>
      </c>
      <c r="I499" s="426">
        <v>1088.5666666666666</v>
      </c>
      <c r="J499" s="426">
        <v>1125.6333333333332</v>
      </c>
      <c r="K499" s="425">
        <v>1051.5</v>
      </c>
      <c r="L499" s="425">
        <v>984.35</v>
      </c>
      <c r="M499" s="425">
        <v>24.8216</v>
      </c>
    </row>
    <row r="500" spans="1:13">
      <c r="A500" s="245">
        <v>490</v>
      </c>
      <c r="B500" s="428" t="s">
        <v>525</v>
      </c>
      <c r="C500" s="425">
        <v>6820.65</v>
      </c>
      <c r="D500" s="426">
        <v>6840.583333333333</v>
      </c>
      <c r="E500" s="426">
        <v>6781.1666666666661</v>
      </c>
      <c r="F500" s="426">
        <v>6741.6833333333334</v>
      </c>
      <c r="G500" s="426">
        <v>6682.2666666666664</v>
      </c>
      <c r="H500" s="426">
        <v>6880.0666666666657</v>
      </c>
      <c r="I500" s="426">
        <v>6939.4833333333318</v>
      </c>
      <c r="J500" s="426">
        <v>6978.9666666666653</v>
      </c>
      <c r="K500" s="425">
        <v>6900</v>
      </c>
      <c r="L500" s="425">
        <v>6801.1</v>
      </c>
      <c r="M500" s="425">
        <v>3.5470000000000002E-2</v>
      </c>
    </row>
    <row r="501" spans="1:13">
      <c r="A501" s="245">
        <v>491</v>
      </c>
      <c r="B501" s="428" t="s">
        <v>526</v>
      </c>
      <c r="C501" s="425">
        <v>144</v>
      </c>
      <c r="D501" s="426">
        <v>144.93333333333331</v>
      </c>
      <c r="E501" s="426">
        <v>141.16666666666663</v>
      </c>
      <c r="F501" s="426">
        <v>138.33333333333331</v>
      </c>
      <c r="G501" s="426">
        <v>134.56666666666663</v>
      </c>
      <c r="H501" s="426">
        <v>147.76666666666662</v>
      </c>
      <c r="I501" s="426">
        <v>151.53333333333333</v>
      </c>
      <c r="J501" s="426">
        <v>154.36666666666662</v>
      </c>
      <c r="K501" s="425">
        <v>148.69999999999999</v>
      </c>
      <c r="L501" s="425">
        <v>142.1</v>
      </c>
      <c r="M501" s="425">
        <v>39.795059999999999</v>
      </c>
    </row>
    <row r="502" spans="1:13">
      <c r="A502" s="245">
        <v>492</v>
      </c>
      <c r="B502" s="428" t="s">
        <v>527</v>
      </c>
      <c r="C502" s="425">
        <v>93.65</v>
      </c>
      <c r="D502" s="426">
        <v>93.800000000000011</v>
      </c>
      <c r="E502" s="426">
        <v>92.15000000000002</v>
      </c>
      <c r="F502" s="426">
        <v>90.65</v>
      </c>
      <c r="G502" s="426">
        <v>89.000000000000014</v>
      </c>
      <c r="H502" s="426">
        <v>95.300000000000026</v>
      </c>
      <c r="I502" s="426">
        <v>96.95</v>
      </c>
      <c r="J502" s="426">
        <v>98.450000000000031</v>
      </c>
      <c r="K502" s="425">
        <v>95.45</v>
      </c>
      <c r="L502" s="425">
        <v>92.3</v>
      </c>
      <c r="M502" s="425">
        <v>18.909179999999999</v>
      </c>
    </row>
    <row r="503" spans="1:13">
      <c r="A503" s="245">
        <v>493</v>
      </c>
      <c r="B503" s="428" t="s">
        <v>771</v>
      </c>
      <c r="C503" s="425">
        <v>505.8</v>
      </c>
      <c r="D503" s="426">
        <v>501.81666666666661</v>
      </c>
      <c r="E503" s="426">
        <v>493.63333333333321</v>
      </c>
      <c r="F503" s="426">
        <v>481.46666666666658</v>
      </c>
      <c r="G503" s="426">
        <v>473.28333333333319</v>
      </c>
      <c r="H503" s="426">
        <v>513.98333333333323</v>
      </c>
      <c r="I503" s="426">
        <v>522.16666666666663</v>
      </c>
      <c r="J503" s="426">
        <v>534.33333333333326</v>
      </c>
      <c r="K503" s="425">
        <v>510</v>
      </c>
      <c r="L503" s="425">
        <v>489.65</v>
      </c>
      <c r="M503" s="425">
        <v>0.90683999999999998</v>
      </c>
    </row>
    <row r="504" spans="1:13">
      <c r="A504" s="245">
        <v>494</v>
      </c>
      <c r="B504" s="428" t="s">
        <v>528</v>
      </c>
      <c r="C504" s="425">
        <v>2217.4499999999998</v>
      </c>
      <c r="D504" s="426">
        <v>2211.65</v>
      </c>
      <c r="E504" s="426">
        <v>2202.3000000000002</v>
      </c>
      <c r="F504" s="426">
        <v>2187.15</v>
      </c>
      <c r="G504" s="426">
        <v>2177.8000000000002</v>
      </c>
      <c r="H504" s="426">
        <v>2226.8000000000002</v>
      </c>
      <c r="I504" s="426">
        <v>2236.1499999999996</v>
      </c>
      <c r="J504" s="426">
        <v>2251.3000000000002</v>
      </c>
      <c r="K504" s="425">
        <v>2221</v>
      </c>
      <c r="L504" s="425">
        <v>2196.5</v>
      </c>
      <c r="M504" s="425">
        <v>0.63634999999999997</v>
      </c>
    </row>
    <row r="505" spans="1:13">
      <c r="A505" s="245">
        <v>495</v>
      </c>
      <c r="B505" s="428" t="s">
        <v>196</v>
      </c>
      <c r="C505" s="425">
        <v>542.6</v>
      </c>
      <c r="D505" s="426">
        <v>545.7833333333333</v>
      </c>
      <c r="E505" s="426">
        <v>537.81666666666661</v>
      </c>
      <c r="F505" s="426">
        <v>533.0333333333333</v>
      </c>
      <c r="G505" s="426">
        <v>525.06666666666661</v>
      </c>
      <c r="H505" s="426">
        <v>550.56666666666661</v>
      </c>
      <c r="I505" s="426">
        <v>558.5333333333333</v>
      </c>
      <c r="J505" s="426">
        <v>563.31666666666661</v>
      </c>
      <c r="K505" s="425">
        <v>553.75</v>
      </c>
      <c r="L505" s="425">
        <v>541</v>
      </c>
      <c r="M505" s="425">
        <v>79.278800000000004</v>
      </c>
    </row>
    <row r="506" spans="1:13">
      <c r="A506" s="245">
        <v>496</v>
      </c>
      <c r="B506" s="428" t="s">
        <v>529</v>
      </c>
      <c r="C506" s="425">
        <v>528.65</v>
      </c>
      <c r="D506" s="426">
        <v>534.41666666666663</v>
      </c>
      <c r="E506" s="426">
        <v>518.73333333333323</v>
      </c>
      <c r="F506" s="426">
        <v>508.81666666666661</v>
      </c>
      <c r="G506" s="426">
        <v>493.13333333333321</v>
      </c>
      <c r="H506" s="426">
        <v>544.33333333333326</v>
      </c>
      <c r="I506" s="426">
        <v>560.01666666666665</v>
      </c>
      <c r="J506" s="426">
        <v>569.93333333333328</v>
      </c>
      <c r="K506" s="425">
        <v>550.1</v>
      </c>
      <c r="L506" s="425">
        <v>524.5</v>
      </c>
      <c r="M506" s="425">
        <v>10.58287</v>
      </c>
    </row>
    <row r="507" spans="1:13">
      <c r="A507" s="245">
        <v>497</v>
      </c>
      <c r="B507" s="428" t="s">
        <v>197</v>
      </c>
      <c r="C507" s="425">
        <v>13.55</v>
      </c>
      <c r="D507" s="426">
        <v>13.616666666666667</v>
      </c>
      <c r="E507" s="426">
        <v>13.433333333333334</v>
      </c>
      <c r="F507" s="426">
        <v>13.316666666666666</v>
      </c>
      <c r="G507" s="426">
        <v>13.133333333333333</v>
      </c>
      <c r="H507" s="426">
        <v>13.733333333333334</v>
      </c>
      <c r="I507" s="426">
        <v>13.916666666666668</v>
      </c>
      <c r="J507" s="426">
        <v>14.033333333333335</v>
      </c>
      <c r="K507" s="425">
        <v>13.8</v>
      </c>
      <c r="L507" s="425">
        <v>13.5</v>
      </c>
      <c r="M507" s="425">
        <v>770.04331000000002</v>
      </c>
    </row>
    <row r="508" spans="1:13">
      <c r="A508" s="245">
        <v>498</v>
      </c>
      <c r="B508" s="428" t="s">
        <v>198</v>
      </c>
      <c r="C508" s="425">
        <v>216.05</v>
      </c>
      <c r="D508" s="426">
        <v>217.41666666666666</v>
      </c>
      <c r="E508" s="426">
        <v>214.08333333333331</v>
      </c>
      <c r="F508" s="426">
        <v>212.11666666666665</v>
      </c>
      <c r="G508" s="426">
        <v>208.7833333333333</v>
      </c>
      <c r="H508" s="426">
        <v>219.38333333333333</v>
      </c>
      <c r="I508" s="426">
        <v>222.71666666666664</v>
      </c>
      <c r="J508" s="426">
        <v>224.68333333333334</v>
      </c>
      <c r="K508" s="425">
        <v>220.75</v>
      </c>
      <c r="L508" s="425">
        <v>215.45</v>
      </c>
      <c r="M508" s="425">
        <v>59.418399999999998</v>
      </c>
    </row>
    <row r="509" spans="1:13">
      <c r="A509" s="245">
        <v>499</v>
      </c>
      <c r="B509" s="428" t="s">
        <v>530</v>
      </c>
      <c r="C509" s="425">
        <v>302.89999999999998</v>
      </c>
      <c r="D509" s="426">
        <v>304.03333333333336</v>
      </c>
      <c r="E509" s="426">
        <v>300.4666666666667</v>
      </c>
      <c r="F509" s="426">
        <v>298.03333333333336</v>
      </c>
      <c r="G509" s="426">
        <v>294.4666666666667</v>
      </c>
      <c r="H509" s="426">
        <v>306.4666666666667</v>
      </c>
      <c r="I509" s="426">
        <v>310.03333333333342</v>
      </c>
      <c r="J509" s="426">
        <v>312.4666666666667</v>
      </c>
      <c r="K509" s="425">
        <v>307.60000000000002</v>
      </c>
      <c r="L509" s="425">
        <v>301.60000000000002</v>
      </c>
      <c r="M509" s="425">
        <v>5.7903599999999997</v>
      </c>
    </row>
    <row r="510" spans="1:13">
      <c r="A510" s="245">
        <v>500</v>
      </c>
      <c r="B510" s="428" t="s">
        <v>531</v>
      </c>
      <c r="C510" s="425">
        <v>2092.6</v>
      </c>
      <c r="D510" s="426">
        <v>2086.2000000000003</v>
      </c>
      <c r="E510" s="426">
        <v>2066.4000000000005</v>
      </c>
      <c r="F510" s="426">
        <v>2040.2000000000003</v>
      </c>
      <c r="G510" s="426">
        <v>2020.4000000000005</v>
      </c>
      <c r="H510" s="426">
        <v>2112.4000000000005</v>
      </c>
      <c r="I510" s="426">
        <v>2132.2000000000007</v>
      </c>
      <c r="J510" s="426">
        <v>2158.4000000000005</v>
      </c>
      <c r="K510" s="425">
        <v>2106</v>
      </c>
      <c r="L510" s="425">
        <v>2060</v>
      </c>
      <c r="M510" s="425">
        <v>0.21884999999999999</v>
      </c>
    </row>
    <row r="511" spans="1:13">
      <c r="A511" s="245">
        <v>501</v>
      </c>
      <c r="B511" s="428" t="s">
        <v>741</v>
      </c>
      <c r="C511" s="425">
        <v>1846.25</v>
      </c>
      <c r="D511" s="426">
        <v>1833.75</v>
      </c>
      <c r="E511" s="426">
        <v>1807.5</v>
      </c>
      <c r="F511" s="426">
        <v>1768.75</v>
      </c>
      <c r="G511" s="426">
        <v>1742.5</v>
      </c>
      <c r="H511" s="426">
        <v>1872.5</v>
      </c>
      <c r="I511" s="426">
        <v>1898.75</v>
      </c>
      <c r="J511" s="426">
        <v>1937.5</v>
      </c>
      <c r="K511" s="425">
        <v>1860</v>
      </c>
      <c r="L511" s="425">
        <v>1795</v>
      </c>
      <c r="M511" s="425">
        <v>0.61209999999999998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89"/>
      <c r="B5" s="589"/>
      <c r="C5" s="590"/>
      <c r="D5" s="59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91" t="s">
        <v>533</v>
      </c>
      <c r="C7" s="591"/>
      <c r="D7" s="239">
        <f>Main!B10</f>
        <v>44377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44376</v>
      </c>
      <c r="B10" s="244">
        <v>539570</v>
      </c>
      <c r="C10" s="245" t="s">
        <v>1118</v>
      </c>
      <c r="D10" s="245" t="s">
        <v>1119</v>
      </c>
      <c r="E10" s="446" t="s">
        <v>543</v>
      </c>
      <c r="F10" s="337">
        <v>115200</v>
      </c>
      <c r="G10" s="244">
        <v>8.99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44376</v>
      </c>
      <c r="B11" s="244">
        <v>543309</v>
      </c>
      <c r="C11" s="245" t="s">
        <v>1055</v>
      </c>
      <c r="D11" s="245" t="s">
        <v>1120</v>
      </c>
      <c r="E11" s="245" t="s">
        <v>542</v>
      </c>
      <c r="F11" s="337">
        <v>120000</v>
      </c>
      <c r="G11" s="244">
        <v>25.15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44376</v>
      </c>
      <c r="B12" s="244">
        <v>522251</v>
      </c>
      <c r="C12" s="245" t="s">
        <v>1121</v>
      </c>
      <c r="D12" s="245" t="s">
        <v>1122</v>
      </c>
      <c r="E12" s="446" t="s">
        <v>543</v>
      </c>
      <c r="F12" s="337">
        <v>25000</v>
      </c>
      <c r="G12" s="244">
        <v>76.44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44376</v>
      </c>
      <c r="B13" s="244">
        <v>543172</v>
      </c>
      <c r="C13" s="245" t="s">
        <v>1123</v>
      </c>
      <c r="D13" s="245" t="s">
        <v>1124</v>
      </c>
      <c r="E13" s="446" t="s">
        <v>542</v>
      </c>
      <c r="F13" s="337">
        <v>8000</v>
      </c>
      <c r="G13" s="244">
        <v>50.81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44376</v>
      </c>
      <c r="B14" s="244">
        <v>543172</v>
      </c>
      <c r="C14" s="245" t="s">
        <v>1123</v>
      </c>
      <c r="D14" s="245" t="s">
        <v>1124</v>
      </c>
      <c r="E14" s="245" t="s">
        <v>543</v>
      </c>
      <c r="F14" s="337">
        <v>6000</v>
      </c>
      <c r="G14" s="244">
        <v>52.75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44376</v>
      </c>
      <c r="B15" s="244">
        <v>543172</v>
      </c>
      <c r="C15" s="245" t="s">
        <v>1123</v>
      </c>
      <c r="D15" s="245" t="s">
        <v>1125</v>
      </c>
      <c r="E15" s="245" t="s">
        <v>542</v>
      </c>
      <c r="F15" s="337">
        <v>2000</v>
      </c>
      <c r="G15" s="244">
        <v>46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44376</v>
      </c>
      <c r="B16" s="244">
        <v>543172</v>
      </c>
      <c r="C16" s="245" t="s">
        <v>1123</v>
      </c>
      <c r="D16" s="245" t="s">
        <v>1125</v>
      </c>
      <c r="E16" s="245" t="s">
        <v>543</v>
      </c>
      <c r="F16" s="337">
        <v>44000</v>
      </c>
      <c r="G16" s="244">
        <v>50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44376</v>
      </c>
      <c r="B17" s="244">
        <v>543172</v>
      </c>
      <c r="C17" s="245" t="s">
        <v>1123</v>
      </c>
      <c r="D17" s="245" t="s">
        <v>1126</v>
      </c>
      <c r="E17" s="245" t="s">
        <v>542</v>
      </c>
      <c r="F17" s="337">
        <v>34000</v>
      </c>
      <c r="G17" s="244">
        <v>49.79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44376</v>
      </c>
      <c r="B18" s="244">
        <v>540361</v>
      </c>
      <c r="C18" s="245" t="s">
        <v>1057</v>
      </c>
      <c r="D18" s="245" t="s">
        <v>1059</v>
      </c>
      <c r="E18" s="446" t="s">
        <v>542</v>
      </c>
      <c r="F18" s="337">
        <v>7500</v>
      </c>
      <c r="G18" s="244">
        <v>26.9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44376</v>
      </c>
      <c r="B19" s="244">
        <v>540361</v>
      </c>
      <c r="C19" s="245" t="s">
        <v>1057</v>
      </c>
      <c r="D19" s="245" t="s">
        <v>1059</v>
      </c>
      <c r="E19" s="245" t="s">
        <v>543</v>
      </c>
      <c r="F19" s="337">
        <v>33041</v>
      </c>
      <c r="G19" s="244">
        <v>28.36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44376</v>
      </c>
      <c r="B20" s="244">
        <v>540361</v>
      </c>
      <c r="C20" s="245" t="s">
        <v>1057</v>
      </c>
      <c r="D20" s="245" t="s">
        <v>1058</v>
      </c>
      <c r="E20" s="245" t="s">
        <v>543</v>
      </c>
      <c r="F20" s="337">
        <v>47506</v>
      </c>
      <c r="G20" s="244">
        <v>28.95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44376</v>
      </c>
      <c r="B21" s="244">
        <v>539197</v>
      </c>
      <c r="C21" s="245" t="s">
        <v>1060</v>
      </c>
      <c r="D21" s="245" t="s">
        <v>1127</v>
      </c>
      <c r="E21" s="245" t="s">
        <v>543</v>
      </c>
      <c r="F21" s="337">
        <v>464723</v>
      </c>
      <c r="G21" s="244">
        <v>0.82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44376</v>
      </c>
      <c r="B22" s="244">
        <v>539197</v>
      </c>
      <c r="C22" s="245" t="s">
        <v>1060</v>
      </c>
      <c r="D22" s="245" t="s">
        <v>1128</v>
      </c>
      <c r="E22" s="446" t="s">
        <v>542</v>
      </c>
      <c r="F22" s="337">
        <v>523300</v>
      </c>
      <c r="G22" s="244">
        <v>0.82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44376</v>
      </c>
      <c r="B23" s="244">
        <v>539197</v>
      </c>
      <c r="C23" s="245" t="s">
        <v>1060</v>
      </c>
      <c r="D23" s="245" t="s">
        <v>1128</v>
      </c>
      <c r="E23" s="245" t="s">
        <v>543</v>
      </c>
      <c r="F23" s="337">
        <v>303300</v>
      </c>
      <c r="G23" s="244">
        <v>0.8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44376</v>
      </c>
      <c r="B24" s="244">
        <v>530643</v>
      </c>
      <c r="C24" s="245" t="s">
        <v>1129</v>
      </c>
      <c r="D24" s="245" t="s">
        <v>1130</v>
      </c>
      <c r="E24" s="245" t="s">
        <v>543</v>
      </c>
      <c r="F24" s="337">
        <v>340304</v>
      </c>
      <c r="G24" s="244">
        <v>57.66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44376</v>
      </c>
      <c r="B25" s="244">
        <v>542668</v>
      </c>
      <c r="C25" s="245" t="s">
        <v>1131</v>
      </c>
      <c r="D25" s="245" t="s">
        <v>1132</v>
      </c>
      <c r="E25" s="446" t="s">
        <v>543</v>
      </c>
      <c r="F25" s="337">
        <v>14000</v>
      </c>
      <c r="G25" s="244">
        <v>91.5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44376</v>
      </c>
      <c r="B26" s="244">
        <v>542918</v>
      </c>
      <c r="C26" s="245" t="s">
        <v>1062</v>
      </c>
      <c r="D26" s="245" t="s">
        <v>1133</v>
      </c>
      <c r="E26" s="245" t="s">
        <v>542</v>
      </c>
      <c r="F26" s="337">
        <v>30000</v>
      </c>
      <c r="G26" s="244">
        <v>37.35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44376</v>
      </c>
      <c r="B27" s="244">
        <v>540743</v>
      </c>
      <c r="C27" s="245" t="s">
        <v>242</v>
      </c>
      <c r="D27" s="245" t="s">
        <v>1134</v>
      </c>
      <c r="E27" s="446" t="s">
        <v>542</v>
      </c>
      <c r="F27" s="337">
        <v>3126102</v>
      </c>
      <c r="G27" s="244">
        <v>621.51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44376</v>
      </c>
      <c r="B28" s="244">
        <v>500164</v>
      </c>
      <c r="C28" s="245" t="s">
        <v>243</v>
      </c>
      <c r="D28" s="245" t="s">
        <v>1135</v>
      </c>
      <c r="E28" s="446" t="s">
        <v>542</v>
      </c>
      <c r="F28" s="337">
        <v>2520068</v>
      </c>
      <c r="G28" s="244">
        <v>575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44376</v>
      </c>
      <c r="B29" s="244">
        <v>500164</v>
      </c>
      <c r="C29" s="245" t="s">
        <v>243</v>
      </c>
      <c r="D29" s="245" t="s">
        <v>1136</v>
      </c>
      <c r="E29" s="245" t="s">
        <v>542</v>
      </c>
      <c r="F29" s="337">
        <v>2520068</v>
      </c>
      <c r="G29" s="244">
        <v>575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44376</v>
      </c>
      <c r="B30" s="244">
        <v>500164</v>
      </c>
      <c r="C30" s="245" t="s">
        <v>243</v>
      </c>
      <c r="D30" s="245" t="s">
        <v>1137</v>
      </c>
      <c r="E30" s="446" t="s">
        <v>542</v>
      </c>
      <c r="F30" s="337">
        <v>2520068</v>
      </c>
      <c r="G30" s="244">
        <v>575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44376</v>
      </c>
      <c r="B31" s="244">
        <v>500164</v>
      </c>
      <c r="C31" s="245" t="s">
        <v>243</v>
      </c>
      <c r="D31" s="245" t="s">
        <v>1138</v>
      </c>
      <c r="E31" s="446" t="s">
        <v>542</v>
      </c>
      <c r="F31" s="337">
        <v>2520069</v>
      </c>
      <c r="G31" s="244">
        <v>575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44376</v>
      </c>
      <c r="B32" s="244">
        <v>500164</v>
      </c>
      <c r="C32" s="245" t="s">
        <v>243</v>
      </c>
      <c r="D32" s="245" t="s">
        <v>1139</v>
      </c>
      <c r="E32" s="245" t="s">
        <v>542</v>
      </c>
      <c r="F32" s="337">
        <v>2520069</v>
      </c>
      <c r="G32" s="244">
        <v>575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44376</v>
      </c>
      <c r="B33" s="244">
        <v>500164</v>
      </c>
      <c r="C33" s="245" t="s">
        <v>243</v>
      </c>
      <c r="D33" s="245" t="s">
        <v>1140</v>
      </c>
      <c r="E33" s="446" t="s">
        <v>542</v>
      </c>
      <c r="F33" s="337">
        <v>2520069</v>
      </c>
      <c r="G33" s="244">
        <v>575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44376</v>
      </c>
      <c r="B34" s="244">
        <v>500164</v>
      </c>
      <c r="C34" s="245" t="s">
        <v>243</v>
      </c>
      <c r="D34" s="245" t="s">
        <v>1141</v>
      </c>
      <c r="E34" s="245" t="s">
        <v>543</v>
      </c>
      <c r="F34" s="337">
        <v>6633552</v>
      </c>
      <c r="G34" s="244">
        <v>575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44376</v>
      </c>
      <c r="B35" s="244">
        <v>500164</v>
      </c>
      <c r="C35" s="245" t="s">
        <v>243</v>
      </c>
      <c r="D35" s="245" t="s">
        <v>1142</v>
      </c>
      <c r="E35" s="446" t="s">
        <v>543</v>
      </c>
      <c r="F35" s="337">
        <v>8486859</v>
      </c>
      <c r="G35" s="244">
        <v>575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44376</v>
      </c>
      <c r="B36" s="244">
        <v>540777</v>
      </c>
      <c r="C36" s="245" t="s">
        <v>249</v>
      </c>
      <c r="D36" s="245" t="s">
        <v>1143</v>
      </c>
      <c r="E36" s="245" t="s">
        <v>543</v>
      </c>
      <c r="F36" s="337">
        <v>50422552</v>
      </c>
      <c r="G36" s="244">
        <v>672.89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44376</v>
      </c>
      <c r="B37" s="244">
        <v>540777</v>
      </c>
      <c r="C37" s="245" t="s">
        <v>249</v>
      </c>
      <c r="D37" s="245" t="s">
        <v>1144</v>
      </c>
      <c r="E37" s="446" t="s">
        <v>543</v>
      </c>
      <c r="F37" s="337">
        <v>50422552</v>
      </c>
      <c r="G37" s="244">
        <v>672.46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44376</v>
      </c>
      <c r="B38" s="244">
        <v>539697</v>
      </c>
      <c r="C38" s="245" t="s">
        <v>1145</v>
      </c>
      <c r="D38" s="245" t="s">
        <v>1146</v>
      </c>
      <c r="E38" s="245" t="s">
        <v>543</v>
      </c>
      <c r="F38" s="337">
        <v>78061</v>
      </c>
      <c r="G38" s="244">
        <v>17.02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44376</v>
      </c>
      <c r="B39" s="244">
        <v>536709</v>
      </c>
      <c r="C39" s="245" t="s">
        <v>1147</v>
      </c>
      <c r="D39" s="245" t="s">
        <v>1148</v>
      </c>
      <c r="E39" s="446" t="s">
        <v>543</v>
      </c>
      <c r="F39" s="337">
        <v>46775</v>
      </c>
      <c r="G39" s="244">
        <v>11.57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44376</v>
      </c>
      <c r="B40" s="244">
        <v>536709</v>
      </c>
      <c r="C40" s="245" t="s">
        <v>1147</v>
      </c>
      <c r="D40" s="245" t="s">
        <v>1149</v>
      </c>
      <c r="E40" s="446" t="s">
        <v>542</v>
      </c>
      <c r="F40" s="337">
        <v>29123</v>
      </c>
      <c r="G40" s="244">
        <v>11.55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44376</v>
      </c>
      <c r="B41" s="244">
        <v>536709</v>
      </c>
      <c r="C41" s="245" t="s">
        <v>1147</v>
      </c>
      <c r="D41" s="245" t="s">
        <v>1150</v>
      </c>
      <c r="E41" s="245" t="s">
        <v>542</v>
      </c>
      <c r="F41" s="337">
        <v>31200</v>
      </c>
      <c r="G41" s="244">
        <v>11.55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44376</v>
      </c>
      <c r="B42" s="244">
        <v>540809</v>
      </c>
      <c r="C42" s="245" t="s">
        <v>1151</v>
      </c>
      <c r="D42" s="245" t="s">
        <v>1037</v>
      </c>
      <c r="E42" s="245" t="s">
        <v>542</v>
      </c>
      <c r="F42" s="337">
        <v>64000</v>
      </c>
      <c r="G42" s="244">
        <v>5.42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44376</v>
      </c>
      <c r="B43" s="244">
        <v>540809</v>
      </c>
      <c r="C43" s="245" t="s">
        <v>1151</v>
      </c>
      <c r="D43" s="245" t="s">
        <v>1037</v>
      </c>
      <c r="E43" s="446" t="s">
        <v>543</v>
      </c>
      <c r="F43" s="337">
        <v>16000</v>
      </c>
      <c r="G43" s="244">
        <v>5.2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44376</v>
      </c>
      <c r="B44" s="244">
        <v>540243</v>
      </c>
      <c r="C44" s="245" t="s">
        <v>1152</v>
      </c>
      <c r="D44" s="245" t="s">
        <v>1153</v>
      </c>
      <c r="E44" s="446" t="s">
        <v>542</v>
      </c>
      <c r="F44" s="337">
        <v>25000</v>
      </c>
      <c r="G44" s="244">
        <v>29.17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44376</v>
      </c>
      <c r="B45" s="244">
        <v>540243</v>
      </c>
      <c r="C45" s="245" t="s">
        <v>1152</v>
      </c>
      <c r="D45" s="245" t="s">
        <v>1154</v>
      </c>
      <c r="E45" s="245" t="s">
        <v>543</v>
      </c>
      <c r="F45" s="337">
        <v>13370</v>
      </c>
      <c r="G45" s="244">
        <v>29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44376</v>
      </c>
      <c r="B46" s="244">
        <v>506122</v>
      </c>
      <c r="C46" s="245" t="s">
        <v>1064</v>
      </c>
      <c r="D46" s="245" t="s">
        <v>1065</v>
      </c>
      <c r="E46" s="446" t="s">
        <v>543</v>
      </c>
      <c r="F46" s="337">
        <v>4000</v>
      </c>
      <c r="G46" s="244">
        <v>99.35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44376</v>
      </c>
      <c r="B47" s="244">
        <v>504335</v>
      </c>
      <c r="C47" s="245" t="s">
        <v>1155</v>
      </c>
      <c r="D47" s="245" t="s">
        <v>1078</v>
      </c>
      <c r="E47" s="245" t="s">
        <v>542</v>
      </c>
      <c r="F47" s="337">
        <v>6</v>
      </c>
      <c r="G47" s="244">
        <v>0.63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44376</v>
      </c>
      <c r="B48" s="244">
        <v>504335</v>
      </c>
      <c r="C48" s="245" t="s">
        <v>1155</v>
      </c>
      <c r="D48" s="245" t="s">
        <v>1078</v>
      </c>
      <c r="E48" s="446" t="s">
        <v>543</v>
      </c>
      <c r="F48" s="337">
        <v>2998993</v>
      </c>
      <c r="G48" s="244">
        <v>0.64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44376</v>
      </c>
      <c r="B49" s="244">
        <v>509835</v>
      </c>
      <c r="C49" s="245" t="s">
        <v>1156</v>
      </c>
      <c r="D49" s="245" t="s">
        <v>1157</v>
      </c>
      <c r="E49" s="446" t="s">
        <v>542</v>
      </c>
      <c r="F49" s="337">
        <v>25297</v>
      </c>
      <c r="G49" s="244">
        <v>14.49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44376</v>
      </c>
      <c r="B50" s="244">
        <v>512217</v>
      </c>
      <c r="C50" s="245" t="s">
        <v>1066</v>
      </c>
      <c r="D50" s="245" t="s">
        <v>1067</v>
      </c>
      <c r="E50" s="245" t="s">
        <v>542</v>
      </c>
      <c r="F50" s="337">
        <v>100000</v>
      </c>
      <c r="G50" s="244">
        <v>7.54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44376</v>
      </c>
      <c r="B51" s="244">
        <v>512217</v>
      </c>
      <c r="C51" s="245" t="s">
        <v>1066</v>
      </c>
      <c r="D51" s="245" t="s">
        <v>1158</v>
      </c>
      <c r="E51" s="245" t="s">
        <v>543</v>
      </c>
      <c r="F51" s="337">
        <v>58000</v>
      </c>
      <c r="G51" s="244">
        <v>7.54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44376</v>
      </c>
      <c r="B52" s="244">
        <v>512217</v>
      </c>
      <c r="C52" s="245" t="s">
        <v>1066</v>
      </c>
      <c r="D52" s="245" t="s">
        <v>1068</v>
      </c>
      <c r="E52" s="245" t="s">
        <v>543</v>
      </c>
      <c r="F52" s="337">
        <v>100000</v>
      </c>
      <c r="G52" s="244">
        <v>7.54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44376</v>
      </c>
      <c r="B53" s="244">
        <v>534675</v>
      </c>
      <c r="C53" s="245" t="s">
        <v>1159</v>
      </c>
      <c r="D53" s="245" t="s">
        <v>1160</v>
      </c>
      <c r="E53" s="446" t="s">
        <v>543</v>
      </c>
      <c r="F53" s="337">
        <v>810000</v>
      </c>
      <c r="G53" s="244">
        <v>32.28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44376</v>
      </c>
      <c r="B54" s="244">
        <v>539673</v>
      </c>
      <c r="C54" s="245" t="s">
        <v>1161</v>
      </c>
      <c r="D54" s="245" t="s">
        <v>1162</v>
      </c>
      <c r="E54" s="446" t="s">
        <v>543</v>
      </c>
      <c r="F54" s="337">
        <v>8000</v>
      </c>
      <c r="G54" s="244">
        <v>8.0299999999999994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44376</v>
      </c>
      <c r="B55" s="244">
        <v>500111</v>
      </c>
      <c r="C55" s="245" t="s">
        <v>1069</v>
      </c>
      <c r="D55" s="245" t="s">
        <v>1063</v>
      </c>
      <c r="E55" s="245" t="s">
        <v>542</v>
      </c>
      <c r="F55" s="337">
        <v>553038</v>
      </c>
      <c r="G55" s="244">
        <v>27.27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44376</v>
      </c>
      <c r="B56" s="244">
        <v>500111</v>
      </c>
      <c r="C56" s="245" t="s">
        <v>1069</v>
      </c>
      <c r="D56" s="245" t="s">
        <v>1063</v>
      </c>
      <c r="E56" s="245" t="s">
        <v>543</v>
      </c>
      <c r="F56" s="337">
        <v>1353025</v>
      </c>
      <c r="G56" s="244">
        <v>27.27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44376</v>
      </c>
      <c r="B57" s="244">
        <v>539561</v>
      </c>
      <c r="C57" s="245" t="s">
        <v>1163</v>
      </c>
      <c r="D57" s="245" t="s">
        <v>1164</v>
      </c>
      <c r="E57" s="446" t="s">
        <v>543</v>
      </c>
      <c r="F57" s="337">
        <v>45580</v>
      </c>
      <c r="G57" s="244">
        <v>102.26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44376</v>
      </c>
      <c r="B58" s="244">
        <v>533470</v>
      </c>
      <c r="C58" s="245" t="s">
        <v>1165</v>
      </c>
      <c r="D58" s="245" t="s">
        <v>1166</v>
      </c>
      <c r="E58" s="245" t="s">
        <v>543</v>
      </c>
      <c r="F58" s="337">
        <v>299466</v>
      </c>
      <c r="G58" s="244">
        <v>250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44376</v>
      </c>
      <c r="B59" s="244">
        <v>533470</v>
      </c>
      <c r="C59" s="245" t="s">
        <v>1165</v>
      </c>
      <c r="D59" s="245" t="s">
        <v>1167</v>
      </c>
      <c r="E59" s="245" t="s">
        <v>542</v>
      </c>
      <c r="F59" s="337">
        <v>300000</v>
      </c>
      <c r="G59" s="244">
        <v>250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44376</v>
      </c>
      <c r="B60" s="244">
        <v>530525</v>
      </c>
      <c r="C60" s="245" t="s">
        <v>1034</v>
      </c>
      <c r="D60" s="245" t="s">
        <v>1035</v>
      </c>
      <c r="E60" s="245" t="s">
        <v>543</v>
      </c>
      <c r="F60" s="337">
        <v>60000</v>
      </c>
      <c r="G60" s="244">
        <v>4.46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44376</v>
      </c>
      <c r="B61" s="244">
        <v>539833</v>
      </c>
      <c r="C61" s="245" t="s">
        <v>1071</v>
      </c>
      <c r="D61" s="245" t="s">
        <v>1168</v>
      </c>
      <c r="E61" s="245" t="s">
        <v>542</v>
      </c>
      <c r="F61" s="337">
        <v>500000</v>
      </c>
      <c r="G61" s="244">
        <v>0.34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44376</v>
      </c>
      <c r="B62" s="244">
        <v>539833</v>
      </c>
      <c r="C62" s="222" t="s">
        <v>1071</v>
      </c>
      <c r="D62" s="222" t="s">
        <v>1169</v>
      </c>
      <c r="E62" s="245" t="s">
        <v>542</v>
      </c>
      <c r="F62" s="337">
        <v>500000</v>
      </c>
      <c r="G62" s="244">
        <v>0.34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44376</v>
      </c>
      <c r="B63" s="244">
        <v>539833</v>
      </c>
      <c r="C63" s="245" t="s">
        <v>1071</v>
      </c>
      <c r="D63" s="245" t="s">
        <v>1170</v>
      </c>
      <c r="E63" s="245" t="s">
        <v>542</v>
      </c>
      <c r="F63" s="337">
        <v>400000</v>
      </c>
      <c r="G63" s="244">
        <v>0.34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44376</v>
      </c>
      <c r="B64" s="244">
        <v>533019</v>
      </c>
      <c r="C64" s="245" t="s">
        <v>1171</v>
      </c>
      <c r="D64" s="245" t="s">
        <v>1172</v>
      </c>
      <c r="E64" s="245" t="s">
        <v>543</v>
      </c>
      <c r="F64" s="337">
        <v>24847</v>
      </c>
      <c r="G64" s="244">
        <v>3.81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44376</v>
      </c>
      <c r="B65" s="244">
        <v>539026</v>
      </c>
      <c r="C65" s="245" t="s">
        <v>1036</v>
      </c>
      <c r="D65" s="245" t="s">
        <v>1037</v>
      </c>
      <c r="E65" s="245" t="s">
        <v>542</v>
      </c>
      <c r="F65" s="337">
        <v>32000</v>
      </c>
      <c r="G65" s="244">
        <v>13.55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44376</v>
      </c>
      <c r="B66" s="244">
        <v>539026</v>
      </c>
      <c r="C66" s="245" t="s">
        <v>1036</v>
      </c>
      <c r="D66" s="245" t="s">
        <v>1173</v>
      </c>
      <c r="E66" s="245" t="s">
        <v>543</v>
      </c>
      <c r="F66" s="337">
        <v>32000</v>
      </c>
      <c r="G66" s="244">
        <v>13.53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44376</v>
      </c>
      <c r="B67" s="244">
        <v>539026</v>
      </c>
      <c r="C67" s="245" t="s">
        <v>1036</v>
      </c>
      <c r="D67" s="245" t="s">
        <v>1039</v>
      </c>
      <c r="E67" s="245" t="s">
        <v>543</v>
      </c>
      <c r="F67" s="337">
        <v>20000</v>
      </c>
      <c r="G67" s="244">
        <v>12.7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44376</v>
      </c>
      <c r="B68" s="244">
        <v>539026</v>
      </c>
      <c r="C68" s="245" t="s">
        <v>1036</v>
      </c>
      <c r="D68" s="245" t="s">
        <v>1072</v>
      </c>
      <c r="E68" s="245" t="s">
        <v>542</v>
      </c>
      <c r="F68" s="337">
        <v>28000</v>
      </c>
      <c r="G68" s="244">
        <v>12.8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44376</v>
      </c>
      <c r="B69" s="244">
        <v>539026</v>
      </c>
      <c r="C69" s="245" t="s">
        <v>1036</v>
      </c>
      <c r="D69" s="245" t="s">
        <v>1173</v>
      </c>
      <c r="E69" s="245" t="s">
        <v>542</v>
      </c>
      <c r="F69" s="337">
        <v>32000</v>
      </c>
      <c r="G69" s="244">
        <v>12.6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44376</v>
      </c>
      <c r="B70" s="244">
        <v>539026</v>
      </c>
      <c r="C70" s="245" t="s">
        <v>1036</v>
      </c>
      <c r="D70" s="245" t="s">
        <v>1174</v>
      </c>
      <c r="E70" s="245" t="s">
        <v>543</v>
      </c>
      <c r="F70" s="337">
        <v>28000</v>
      </c>
      <c r="G70" s="244">
        <v>12.75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44376</v>
      </c>
      <c r="B71" s="244">
        <v>539026</v>
      </c>
      <c r="C71" s="245" t="s">
        <v>1036</v>
      </c>
      <c r="D71" s="245" t="s">
        <v>1175</v>
      </c>
      <c r="E71" s="245" t="s">
        <v>542</v>
      </c>
      <c r="F71" s="337">
        <v>16000</v>
      </c>
      <c r="G71" s="244">
        <v>13.55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44376</v>
      </c>
      <c r="B72" s="244">
        <v>539026</v>
      </c>
      <c r="C72" s="245" t="s">
        <v>1036</v>
      </c>
      <c r="D72" s="245" t="s">
        <v>1173</v>
      </c>
      <c r="E72" s="245" t="s">
        <v>542</v>
      </c>
      <c r="F72" s="337">
        <v>20000</v>
      </c>
      <c r="G72" s="244">
        <v>12.7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44376</v>
      </c>
      <c r="B73" s="244">
        <v>539026</v>
      </c>
      <c r="C73" s="245" t="s">
        <v>1036</v>
      </c>
      <c r="D73" s="245" t="s">
        <v>1175</v>
      </c>
      <c r="E73" s="245" t="s">
        <v>543</v>
      </c>
      <c r="F73" s="337">
        <v>28000</v>
      </c>
      <c r="G73" s="244">
        <v>12.89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44376</v>
      </c>
      <c r="B74" s="244">
        <v>521113</v>
      </c>
      <c r="C74" s="245" t="s">
        <v>1176</v>
      </c>
      <c r="D74" s="245" t="s">
        <v>1177</v>
      </c>
      <c r="E74" s="245" t="s">
        <v>542</v>
      </c>
      <c r="F74" s="337">
        <v>125165</v>
      </c>
      <c r="G74" s="244">
        <v>17.5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44376</v>
      </c>
      <c r="B75" s="244">
        <v>521113</v>
      </c>
      <c r="C75" s="245" t="s">
        <v>1176</v>
      </c>
      <c r="D75" s="245" t="s">
        <v>1178</v>
      </c>
      <c r="E75" s="245" t="s">
        <v>543</v>
      </c>
      <c r="F75" s="337">
        <v>125000</v>
      </c>
      <c r="G75" s="244">
        <v>17.5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44376</v>
      </c>
      <c r="B76" s="244">
        <v>542025</v>
      </c>
      <c r="C76" s="245" t="s">
        <v>1073</v>
      </c>
      <c r="D76" s="245" t="s">
        <v>1179</v>
      </c>
      <c r="E76" s="245" t="s">
        <v>543</v>
      </c>
      <c r="F76" s="337">
        <v>63000</v>
      </c>
      <c r="G76" s="244">
        <v>30.54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44376</v>
      </c>
      <c r="B77" s="244">
        <v>509945</v>
      </c>
      <c r="C77" s="245" t="s">
        <v>1180</v>
      </c>
      <c r="D77" s="245" t="s">
        <v>1181</v>
      </c>
      <c r="E77" s="245" t="s">
        <v>543</v>
      </c>
      <c r="F77" s="337">
        <v>6215</v>
      </c>
      <c r="G77" s="244">
        <v>218.39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44376</v>
      </c>
      <c r="B78" s="244">
        <v>513216</v>
      </c>
      <c r="C78" s="245" t="s">
        <v>1007</v>
      </c>
      <c r="D78" s="245" t="s">
        <v>1182</v>
      </c>
      <c r="E78" s="245" t="s">
        <v>542</v>
      </c>
      <c r="F78" s="337">
        <v>1000000</v>
      </c>
      <c r="G78" s="244">
        <v>5.84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44376</v>
      </c>
      <c r="B79" s="244">
        <v>513216</v>
      </c>
      <c r="C79" s="245" t="s">
        <v>1007</v>
      </c>
      <c r="D79" s="245" t="s">
        <v>1182</v>
      </c>
      <c r="E79" s="245" t="s">
        <v>543</v>
      </c>
      <c r="F79" s="337">
        <v>1100000</v>
      </c>
      <c r="G79" s="244">
        <v>5.79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44376</v>
      </c>
      <c r="B80" s="244">
        <v>513216</v>
      </c>
      <c r="C80" s="245" t="s">
        <v>1007</v>
      </c>
      <c r="D80" s="245" t="s">
        <v>1063</v>
      </c>
      <c r="E80" s="245" t="s">
        <v>542</v>
      </c>
      <c r="F80" s="337">
        <v>2000004</v>
      </c>
      <c r="G80" s="244">
        <v>5.71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44376</v>
      </c>
      <c r="B81" s="244">
        <v>513216</v>
      </c>
      <c r="C81" s="245" t="s">
        <v>1007</v>
      </c>
      <c r="D81" s="245" t="s">
        <v>1183</v>
      </c>
      <c r="E81" s="245" t="s">
        <v>543</v>
      </c>
      <c r="F81" s="337">
        <v>2500000</v>
      </c>
      <c r="G81" s="244">
        <v>5.84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44376</v>
      </c>
      <c r="B82" s="244">
        <v>513216</v>
      </c>
      <c r="C82" s="245" t="s">
        <v>1007</v>
      </c>
      <c r="D82" s="245" t="s">
        <v>1008</v>
      </c>
      <c r="E82" s="245" t="s">
        <v>543</v>
      </c>
      <c r="F82" s="337">
        <v>3100000</v>
      </c>
      <c r="G82" s="244">
        <v>5.84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44376</v>
      </c>
      <c r="B83" s="244">
        <v>513216</v>
      </c>
      <c r="C83" s="245" t="s">
        <v>1007</v>
      </c>
      <c r="D83" s="245" t="s">
        <v>1184</v>
      </c>
      <c r="E83" s="245" t="s">
        <v>543</v>
      </c>
      <c r="F83" s="337">
        <v>3100000</v>
      </c>
      <c r="G83" s="244">
        <v>5.84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44376</v>
      </c>
      <c r="B84" s="244">
        <v>513216</v>
      </c>
      <c r="C84" s="245" t="s">
        <v>1007</v>
      </c>
      <c r="D84" s="245" t="s">
        <v>1070</v>
      </c>
      <c r="E84" s="245" t="s">
        <v>542</v>
      </c>
      <c r="F84" s="337">
        <v>1500000</v>
      </c>
      <c r="G84" s="244">
        <v>5.84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44376</v>
      </c>
      <c r="B85" s="244">
        <v>513216</v>
      </c>
      <c r="C85" s="245" t="s">
        <v>1007</v>
      </c>
      <c r="D85" s="245" t="s">
        <v>1185</v>
      </c>
      <c r="E85" s="245" t="s">
        <v>542</v>
      </c>
      <c r="F85" s="337">
        <v>3065880</v>
      </c>
      <c r="G85" s="244">
        <v>5.48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44376</v>
      </c>
      <c r="B86" s="244">
        <v>513216</v>
      </c>
      <c r="C86" s="245" t="s">
        <v>1007</v>
      </c>
      <c r="D86" s="245" t="s">
        <v>1185</v>
      </c>
      <c r="E86" s="245" t="s">
        <v>543</v>
      </c>
      <c r="F86" s="337">
        <v>848427</v>
      </c>
      <c r="G86" s="244">
        <v>5.37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44376</v>
      </c>
      <c r="B87" s="244">
        <v>513216</v>
      </c>
      <c r="C87" s="245" t="s">
        <v>1007</v>
      </c>
      <c r="D87" s="245" t="s">
        <v>1070</v>
      </c>
      <c r="E87" s="245" t="s">
        <v>543</v>
      </c>
      <c r="F87" s="337">
        <v>1300000</v>
      </c>
      <c r="G87" s="244">
        <v>5.3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44376</v>
      </c>
      <c r="B88" s="244">
        <v>513216</v>
      </c>
      <c r="C88" s="245" t="s">
        <v>1007</v>
      </c>
      <c r="D88" s="245" t="s">
        <v>1078</v>
      </c>
      <c r="E88" s="245" t="s">
        <v>542</v>
      </c>
      <c r="F88" s="337">
        <v>1120055</v>
      </c>
      <c r="G88" s="244">
        <v>5.64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44376</v>
      </c>
      <c r="B89" s="244">
        <v>513216</v>
      </c>
      <c r="C89" s="245" t="s">
        <v>1007</v>
      </c>
      <c r="D89" s="245" t="s">
        <v>1078</v>
      </c>
      <c r="E89" s="245" t="s">
        <v>543</v>
      </c>
      <c r="F89" s="337">
        <v>605092</v>
      </c>
      <c r="G89" s="244">
        <v>5.3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44376</v>
      </c>
      <c r="B90" s="244">
        <v>503657</v>
      </c>
      <c r="C90" s="245" t="s">
        <v>1186</v>
      </c>
      <c r="D90" s="245" t="s">
        <v>1187</v>
      </c>
      <c r="E90" s="245" t="s">
        <v>542</v>
      </c>
      <c r="F90" s="337">
        <v>323577</v>
      </c>
      <c r="G90" s="244">
        <v>13.61</v>
      </c>
      <c r="H90" s="315" t="s">
        <v>305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44376</v>
      </c>
      <c r="B91" s="244">
        <v>503657</v>
      </c>
      <c r="C91" s="245" t="s">
        <v>1186</v>
      </c>
      <c r="D91" s="245" t="s">
        <v>1093</v>
      </c>
      <c r="E91" s="245" t="s">
        <v>543</v>
      </c>
      <c r="F91" s="337">
        <v>323577</v>
      </c>
      <c r="G91" s="244">
        <v>13.61</v>
      </c>
      <c r="H91" s="315" t="s">
        <v>305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44376</v>
      </c>
      <c r="B92" s="244">
        <v>517393</v>
      </c>
      <c r="C92" s="245" t="s">
        <v>1188</v>
      </c>
      <c r="D92" s="245" t="s">
        <v>1189</v>
      </c>
      <c r="E92" s="245" t="s">
        <v>543</v>
      </c>
      <c r="F92" s="337">
        <v>1355000</v>
      </c>
      <c r="G92" s="244">
        <v>0.8</v>
      </c>
      <c r="H92" s="315" t="s">
        <v>305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44376</v>
      </c>
      <c r="B93" s="244">
        <v>539222</v>
      </c>
      <c r="C93" s="245" t="s">
        <v>1038</v>
      </c>
      <c r="D93" s="245" t="s">
        <v>1039</v>
      </c>
      <c r="E93" s="245" t="s">
        <v>543</v>
      </c>
      <c r="F93" s="337">
        <v>30000</v>
      </c>
      <c r="G93" s="244">
        <v>9.23</v>
      </c>
      <c r="H93" s="315" t="s">
        <v>305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44376</v>
      </c>
      <c r="B94" s="244">
        <v>539222</v>
      </c>
      <c r="C94" s="245" t="s">
        <v>1038</v>
      </c>
      <c r="D94" s="245" t="s">
        <v>1190</v>
      </c>
      <c r="E94" s="245" t="s">
        <v>543</v>
      </c>
      <c r="F94" s="337">
        <v>87500</v>
      </c>
      <c r="G94" s="244">
        <v>9.35</v>
      </c>
      <c r="H94" s="315" t="s">
        <v>305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44376</v>
      </c>
      <c r="B95" s="244">
        <v>539222</v>
      </c>
      <c r="C95" s="245" t="s">
        <v>1038</v>
      </c>
      <c r="D95" s="245" t="s">
        <v>1191</v>
      </c>
      <c r="E95" s="245" t="s">
        <v>542</v>
      </c>
      <c r="F95" s="337">
        <v>52500</v>
      </c>
      <c r="G95" s="244">
        <v>9.36</v>
      </c>
      <c r="H95" s="315" t="s">
        <v>305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44376</v>
      </c>
      <c r="B96" s="244">
        <v>505412</v>
      </c>
      <c r="C96" s="245" t="s">
        <v>1192</v>
      </c>
      <c r="D96" s="245" t="s">
        <v>1193</v>
      </c>
      <c r="E96" s="245" t="s">
        <v>542</v>
      </c>
      <c r="F96" s="337">
        <v>69932</v>
      </c>
      <c r="G96" s="244">
        <v>3850</v>
      </c>
      <c r="H96" s="315" t="s">
        <v>305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44376</v>
      </c>
      <c r="B97" s="244">
        <v>505412</v>
      </c>
      <c r="C97" s="245" t="s">
        <v>1192</v>
      </c>
      <c r="D97" s="245" t="s">
        <v>1090</v>
      </c>
      <c r="E97" s="245" t="s">
        <v>543</v>
      </c>
      <c r="F97" s="337">
        <v>70000</v>
      </c>
      <c r="G97" s="244">
        <v>3850.01</v>
      </c>
      <c r="H97" s="315" t="s">
        <v>305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44376</v>
      </c>
      <c r="B98" s="244">
        <v>503624</v>
      </c>
      <c r="C98" s="245" t="s">
        <v>1194</v>
      </c>
      <c r="D98" s="245" t="s">
        <v>1065</v>
      </c>
      <c r="E98" s="245" t="s">
        <v>542</v>
      </c>
      <c r="F98" s="337">
        <v>78506</v>
      </c>
      <c r="G98" s="244">
        <v>4.08</v>
      </c>
      <c r="H98" s="315" t="s">
        <v>305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44376</v>
      </c>
      <c r="B99" s="244" t="s">
        <v>1195</v>
      </c>
      <c r="C99" s="245" t="s">
        <v>1196</v>
      </c>
      <c r="D99" s="245" t="s">
        <v>1078</v>
      </c>
      <c r="E99" s="245" t="s">
        <v>542</v>
      </c>
      <c r="F99" s="337">
        <v>1700003</v>
      </c>
      <c r="G99" s="244">
        <v>15.1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44376</v>
      </c>
      <c r="B100" s="244" t="s">
        <v>1075</v>
      </c>
      <c r="C100" s="245" t="s">
        <v>1076</v>
      </c>
      <c r="D100" s="245" t="s">
        <v>844</v>
      </c>
      <c r="E100" s="245" t="s">
        <v>542</v>
      </c>
      <c r="F100" s="337">
        <v>212163</v>
      </c>
      <c r="G100" s="244">
        <v>588.34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44376</v>
      </c>
      <c r="B101" s="244" t="s">
        <v>1075</v>
      </c>
      <c r="C101" s="245" t="s">
        <v>1076</v>
      </c>
      <c r="D101" s="245" t="s">
        <v>906</v>
      </c>
      <c r="E101" s="245" t="s">
        <v>542</v>
      </c>
      <c r="F101" s="337">
        <v>152173</v>
      </c>
      <c r="G101" s="244">
        <v>600.45000000000005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44376</v>
      </c>
      <c r="B102" s="244" t="s">
        <v>1197</v>
      </c>
      <c r="C102" s="245" t="s">
        <v>1198</v>
      </c>
      <c r="D102" s="245" t="s">
        <v>1092</v>
      </c>
      <c r="E102" s="245" t="s">
        <v>542</v>
      </c>
      <c r="F102" s="337">
        <v>253710</v>
      </c>
      <c r="G102" s="244">
        <v>285.5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44376</v>
      </c>
      <c r="B103" s="244" t="s">
        <v>1199</v>
      </c>
      <c r="C103" s="245" t="s">
        <v>1200</v>
      </c>
      <c r="D103" s="245" t="s">
        <v>1083</v>
      </c>
      <c r="E103" s="245" t="s">
        <v>542</v>
      </c>
      <c r="F103" s="337">
        <v>300005</v>
      </c>
      <c r="G103" s="244">
        <v>20.29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44376</v>
      </c>
      <c r="B104" s="244" t="s">
        <v>1199</v>
      </c>
      <c r="C104" s="245" t="s">
        <v>1200</v>
      </c>
      <c r="D104" s="245" t="s">
        <v>1201</v>
      </c>
      <c r="E104" s="245" t="s">
        <v>542</v>
      </c>
      <c r="F104" s="337">
        <v>724492</v>
      </c>
      <c r="G104" s="244">
        <v>20.13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44376</v>
      </c>
      <c r="B105" s="244" t="s">
        <v>1056</v>
      </c>
      <c r="C105" s="245" t="s">
        <v>1077</v>
      </c>
      <c r="D105" s="245" t="s">
        <v>1202</v>
      </c>
      <c r="E105" s="245" t="s">
        <v>542</v>
      </c>
      <c r="F105" s="337">
        <v>72491</v>
      </c>
      <c r="G105" s="244">
        <v>150.07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44376</v>
      </c>
      <c r="B106" s="244" t="s">
        <v>1056</v>
      </c>
      <c r="C106" s="245" t="s">
        <v>1077</v>
      </c>
      <c r="D106" s="245" t="s">
        <v>915</v>
      </c>
      <c r="E106" s="245" t="s">
        <v>542</v>
      </c>
      <c r="F106" s="337">
        <v>102783</v>
      </c>
      <c r="G106" s="244">
        <v>147.31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44376</v>
      </c>
      <c r="B107" s="244" t="s">
        <v>1056</v>
      </c>
      <c r="C107" s="245" t="s">
        <v>1077</v>
      </c>
      <c r="D107" s="245" t="s">
        <v>844</v>
      </c>
      <c r="E107" s="245" t="s">
        <v>542</v>
      </c>
      <c r="F107" s="337">
        <v>114317</v>
      </c>
      <c r="G107" s="244">
        <v>148.05000000000001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44376</v>
      </c>
      <c r="B108" s="244" t="s">
        <v>1061</v>
      </c>
      <c r="C108" s="245" t="s">
        <v>1079</v>
      </c>
      <c r="D108" s="245" t="s">
        <v>844</v>
      </c>
      <c r="E108" s="245" t="s">
        <v>542</v>
      </c>
      <c r="F108" s="337">
        <v>306655</v>
      </c>
      <c r="G108" s="244">
        <v>607.80999999999995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44376</v>
      </c>
      <c r="B109" s="244" t="s">
        <v>1023</v>
      </c>
      <c r="C109" s="245" t="s">
        <v>1024</v>
      </c>
      <c r="D109" s="245" t="s">
        <v>844</v>
      </c>
      <c r="E109" s="245" t="s">
        <v>542</v>
      </c>
      <c r="F109" s="337">
        <v>1484149</v>
      </c>
      <c r="G109" s="244">
        <v>80.14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44376</v>
      </c>
      <c r="B110" s="244" t="s">
        <v>1010</v>
      </c>
      <c r="C110" s="245" t="s">
        <v>1203</v>
      </c>
      <c r="D110" s="245" t="s">
        <v>844</v>
      </c>
      <c r="E110" s="245" t="s">
        <v>542</v>
      </c>
      <c r="F110" s="337">
        <v>423728</v>
      </c>
      <c r="G110" s="244">
        <v>166.28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44376</v>
      </c>
      <c r="B111" s="244" t="s">
        <v>244</v>
      </c>
      <c r="C111" s="245" t="s">
        <v>1204</v>
      </c>
      <c r="D111" s="245" t="s">
        <v>1134</v>
      </c>
      <c r="E111" s="245" t="s">
        <v>542</v>
      </c>
      <c r="F111" s="337">
        <v>7042374</v>
      </c>
      <c r="G111" s="244">
        <v>1416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44376</v>
      </c>
      <c r="B112" s="244" t="s">
        <v>1205</v>
      </c>
      <c r="C112" s="245" t="s">
        <v>1206</v>
      </c>
      <c r="D112" s="245" t="s">
        <v>915</v>
      </c>
      <c r="E112" s="245" t="s">
        <v>542</v>
      </c>
      <c r="F112" s="337">
        <v>153303</v>
      </c>
      <c r="G112" s="244">
        <v>339.2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44376</v>
      </c>
      <c r="B113" s="244" t="s">
        <v>1205</v>
      </c>
      <c r="C113" s="245" t="s">
        <v>1206</v>
      </c>
      <c r="D113" s="245" t="s">
        <v>844</v>
      </c>
      <c r="E113" s="245" t="s">
        <v>542</v>
      </c>
      <c r="F113" s="337">
        <v>179634</v>
      </c>
      <c r="G113" s="244">
        <v>340.02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44376</v>
      </c>
      <c r="B114" s="244" t="s">
        <v>1207</v>
      </c>
      <c r="C114" s="245" t="s">
        <v>1208</v>
      </c>
      <c r="D114" s="245" t="s">
        <v>1209</v>
      </c>
      <c r="E114" s="245" t="s">
        <v>542</v>
      </c>
      <c r="F114" s="337">
        <v>105910</v>
      </c>
      <c r="G114" s="244">
        <v>150.58000000000001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44376</v>
      </c>
      <c r="B115" s="244" t="s">
        <v>1013</v>
      </c>
      <c r="C115" s="245" t="s">
        <v>1014</v>
      </c>
      <c r="D115" s="245" t="s">
        <v>1210</v>
      </c>
      <c r="E115" s="245" t="s">
        <v>542</v>
      </c>
      <c r="F115" s="337">
        <v>100000</v>
      </c>
      <c r="G115" s="244">
        <v>96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44376</v>
      </c>
      <c r="B116" s="244" t="s">
        <v>1013</v>
      </c>
      <c r="C116" s="245" t="s">
        <v>1014</v>
      </c>
      <c r="D116" s="245" t="s">
        <v>1084</v>
      </c>
      <c r="E116" s="245" t="s">
        <v>542</v>
      </c>
      <c r="F116" s="337">
        <v>100000</v>
      </c>
      <c r="G116" s="244">
        <v>96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44376</v>
      </c>
      <c r="B117" s="244" t="s">
        <v>1085</v>
      </c>
      <c r="C117" s="245" t="s">
        <v>1086</v>
      </c>
      <c r="D117" s="245" t="s">
        <v>906</v>
      </c>
      <c r="E117" s="245" t="s">
        <v>542</v>
      </c>
      <c r="F117" s="337">
        <v>334905</v>
      </c>
      <c r="G117" s="244">
        <v>363.03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44376</v>
      </c>
      <c r="B118" s="244" t="s">
        <v>1085</v>
      </c>
      <c r="C118" s="245" t="s">
        <v>1086</v>
      </c>
      <c r="D118" s="245" t="s">
        <v>1080</v>
      </c>
      <c r="E118" s="245" t="s">
        <v>542</v>
      </c>
      <c r="F118" s="337">
        <v>150626</v>
      </c>
      <c r="G118" s="244">
        <v>362.72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44376</v>
      </c>
      <c r="B119" s="244" t="s">
        <v>1085</v>
      </c>
      <c r="C119" s="245" t="s">
        <v>1086</v>
      </c>
      <c r="D119" s="245" t="s">
        <v>844</v>
      </c>
      <c r="E119" s="245" t="s">
        <v>542</v>
      </c>
      <c r="F119" s="337">
        <v>257433</v>
      </c>
      <c r="G119" s="244">
        <v>353.16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44376</v>
      </c>
      <c r="B120" s="244" t="s">
        <v>1085</v>
      </c>
      <c r="C120" s="245" t="s">
        <v>1086</v>
      </c>
      <c r="D120" s="245" t="s">
        <v>1040</v>
      </c>
      <c r="E120" s="245" t="s">
        <v>542</v>
      </c>
      <c r="F120" s="337">
        <v>155057</v>
      </c>
      <c r="G120" s="244">
        <v>366.97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44376</v>
      </c>
      <c r="B121" s="244" t="s">
        <v>1085</v>
      </c>
      <c r="C121" s="245" t="s">
        <v>1086</v>
      </c>
      <c r="D121" s="245" t="s">
        <v>1211</v>
      </c>
      <c r="E121" s="245" t="s">
        <v>542</v>
      </c>
      <c r="F121" s="337">
        <v>121675</v>
      </c>
      <c r="G121" s="244">
        <v>368.01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44376</v>
      </c>
      <c r="B122" s="244" t="s">
        <v>1085</v>
      </c>
      <c r="C122" s="245" t="s">
        <v>1086</v>
      </c>
      <c r="D122" s="245" t="s">
        <v>915</v>
      </c>
      <c r="E122" s="245" t="s">
        <v>542</v>
      </c>
      <c r="F122" s="337">
        <v>373936</v>
      </c>
      <c r="G122" s="244">
        <v>363.91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44376</v>
      </c>
      <c r="B123" s="244" t="s">
        <v>1095</v>
      </c>
      <c r="C123" s="245" t="s">
        <v>1096</v>
      </c>
      <c r="D123" s="245" t="s">
        <v>1212</v>
      </c>
      <c r="E123" s="245" t="s">
        <v>542</v>
      </c>
      <c r="F123" s="337">
        <v>53197</v>
      </c>
      <c r="G123" s="244">
        <v>38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44376</v>
      </c>
      <c r="B124" s="244" t="s">
        <v>1095</v>
      </c>
      <c r="C124" s="245" t="s">
        <v>1096</v>
      </c>
      <c r="D124" s="245" t="s">
        <v>1201</v>
      </c>
      <c r="E124" s="245" t="s">
        <v>542</v>
      </c>
      <c r="F124" s="337">
        <v>15000</v>
      </c>
      <c r="G124" s="244">
        <v>37.51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44376</v>
      </c>
      <c r="B125" s="244" t="s">
        <v>1087</v>
      </c>
      <c r="C125" s="245" t="s">
        <v>1088</v>
      </c>
      <c r="D125" s="245" t="s">
        <v>1070</v>
      </c>
      <c r="E125" s="245" t="s">
        <v>542</v>
      </c>
      <c r="F125" s="337">
        <v>47777652</v>
      </c>
      <c r="G125" s="244">
        <v>4.18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44376</v>
      </c>
      <c r="B126" s="244" t="s">
        <v>1087</v>
      </c>
      <c r="C126" s="245" t="s">
        <v>1088</v>
      </c>
      <c r="D126" s="245" t="s">
        <v>1074</v>
      </c>
      <c r="E126" s="245" t="s">
        <v>542</v>
      </c>
      <c r="F126" s="337">
        <v>41319027</v>
      </c>
      <c r="G126" s="244">
        <v>4.2699999999999996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44376</v>
      </c>
      <c r="B127" s="244" t="s">
        <v>1087</v>
      </c>
      <c r="C127" s="245" t="s">
        <v>1088</v>
      </c>
      <c r="D127" s="245" t="s">
        <v>1081</v>
      </c>
      <c r="E127" s="245" t="s">
        <v>542</v>
      </c>
      <c r="F127" s="337">
        <v>33000000</v>
      </c>
      <c r="G127" s="244">
        <v>4.2699999999999996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44376</v>
      </c>
      <c r="B128" s="244" t="s">
        <v>1087</v>
      </c>
      <c r="C128" s="245" t="s">
        <v>1088</v>
      </c>
      <c r="D128" s="245" t="s">
        <v>1185</v>
      </c>
      <c r="E128" s="245" t="s">
        <v>542</v>
      </c>
      <c r="F128" s="337">
        <v>19570546</v>
      </c>
      <c r="G128" s="244">
        <v>4.21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44376</v>
      </c>
      <c r="B129" s="244" t="s">
        <v>1069</v>
      </c>
      <c r="C129" s="245" t="s">
        <v>1089</v>
      </c>
      <c r="D129" s="245" t="s">
        <v>1078</v>
      </c>
      <c r="E129" s="245" t="s">
        <v>542</v>
      </c>
      <c r="F129" s="337">
        <v>914893</v>
      </c>
      <c r="G129" s="244">
        <v>26.11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44376</v>
      </c>
      <c r="B130" s="244" t="s">
        <v>1069</v>
      </c>
      <c r="C130" s="245" t="s">
        <v>1089</v>
      </c>
      <c r="D130" s="245" t="s">
        <v>1081</v>
      </c>
      <c r="E130" s="245" t="s">
        <v>542</v>
      </c>
      <c r="F130" s="337">
        <v>1328083</v>
      </c>
      <c r="G130" s="244">
        <v>26.42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44376</v>
      </c>
      <c r="B131" s="244" t="s">
        <v>1069</v>
      </c>
      <c r="C131" s="245" t="s">
        <v>1089</v>
      </c>
      <c r="D131" s="245" t="s">
        <v>1083</v>
      </c>
      <c r="E131" s="245" t="s">
        <v>542</v>
      </c>
      <c r="F131" s="337">
        <v>3114444</v>
      </c>
      <c r="G131" s="244">
        <v>26.5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44376</v>
      </c>
      <c r="B132" s="244" t="s">
        <v>1069</v>
      </c>
      <c r="C132" s="245" t="s">
        <v>1089</v>
      </c>
      <c r="D132" s="245" t="s">
        <v>1185</v>
      </c>
      <c r="E132" s="245" t="s">
        <v>542</v>
      </c>
      <c r="F132" s="337">
        <v>1416923</v>
      </c>
      <c r="G132" s="244">
        <v>25.34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44376</v>
      </c>
      <c r="B133" s="244" t="s">
        <v>1165</v>
      </c>
      <c r="C133" s="245" t="s">
        <v>1213</v>
      </c>
      <c r="D133" s="245" t="s">
        <v>1167</v>
      </c>
      <c r="E133" s="245" t="s">
        <v>542</v>
      </c>
      <c r="F133" s="337">
        <v>100000</v>
      </c>
      <c r="G133" s="244">
        <v>250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44376</v>
      </c>
      <c r="B134" s="244" t="s">
        <v>1165</v>
      </c>
      <c r="C134" s="245" t="s">
        <v>1213</v>
      </c>
      <c r="D134" s="245" t="s">
        <v>1214</v>
      </c>
      <c r="E134" s="245" t="s">
        <v>542</v>
      </c>
      <c r="F134" s="337">
        <v>400000</v>
      </c>
      <c r="G134" s="244">
        <v>250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44376</v>
      </c>
      <c r="B135" s="244" t="s">
        <v>761</v>
      </c>
      <c r="C135" s="245" t="s">
        <v>1215</v>
      </c>
      <c r="D135" s="245" t="s">
        <v>844</v>
      </c>
      <c r="E135" s="245" t="s">
        <v>542</v>
      </c>
      <c r="F135" s="337">
        <v>1390142</v>
      </c>
      <c r="G135" s="244">
        <v>321.70999999999998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44376</v>
      </c>
      <c r="B136" s="244" t="s">
        <v>1216</v>
      </c>
      <c r="C136" s="245" t="s">
        <v>1217</v>
      </c>
      <c r="D136" s="245" t="s">
        <v>1185</v>
      </c>
      <c r="E136" s="245" t="s">
        <v>542</v>
      </c>
      <c r="F136" s="337">
        <v>2856780</v>
      </c>
      <c r="G136" s="244">
        <v>13.7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44376</v>
      </c>
      <c r="B137" s="244" t="s">
        <v>1218</v>
      </c>
      <c r="C137" s="245" t="s">
        <v>1219</v>
      </c>
      <c r="D137" s="245" t="s">
        <v>1220</v>
      </c>
      <c r="E137" s="245" t="s">
        <v>542</v>
      </c>
      <c r="F137" s="337">
        <v>166001</v>
      </c>
      <c r="G137" s="244">
        <v>14.35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44376</v>
      </c>
      <c r="B138" s="244" t="s">
        <v>1221</v>
      </c>
      <c r="C138" s="245" t="s">
        <v>1222</v>
      </c>
      <c r="D138" s="245" t="s">
        <v>906</v>
      </c>
      <c r="E138" s="245" t="s">
        <v>542</v>
      </c>
      <c r="F138" s="337">
        <v>76789</v>
      </c>
      <c r="G138" s="244">
        <v>158.76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44376</v>
      </c>
      <c r="B139" s="244" t="s">
        <v>1223</v>
      </c>
      <c r="C139" s="245" t="s">
        <v>1224</v>
      </c>
      <c r="D139" s="245" t="s">
        <v>844</v>
      </c>
      <c r="E139" s="245" t="s">
        <v>542</v>
      </c>
      <c r="F139" s="337">
        <v>1121819</v>
      </c>
      <c r="G139" s="244">
        <v>73.7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44376</v>
      </c>
      <c r="B140" s="244" t="s">
        <v>1007</v>
      </c>
      <c r="C140" s="245" t="s">
        <v>1091</v>
      </c>
      <c r="D140" s="245" t="s">
        <v>1078</v>
      </c>
      <c r="E140" s="245" t="s">
        <v>542</v>
      </c>
      <c r="F140" s="337">
        <v>1850002</v>
      </c>
      <c r="G140" s="244">
        <v>5.69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44376</v>
      </c>
      <c r="B141" s="244" t="s">
        <v>1007</v>
      </c>
      <c r="C141" s="245" t="s">
        <v>1091</v>
      </c>
      <c r="D141" s="245" t="s">
        <v>1070</v>
      </c>
      <c r="E141" s="245" t="s">
        <v>542</v>
      </c>
      <c r="F141" s="337">
        <v>900001</v>
      </c>
      <c r="G141" s="244">
        <v>5.47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44376</v>
      </c>
      <c r="B142" s="244" t="s">
        <v>1007</v>
      </c>
      <c r="C142" s="245" t="s">
        <v>1091</v>
      </c>
      <c r="D142" s="245" t="s">
        <v>1185</v>
      </c>
      <c r="E142" s="245" t="s">
        <v>542</v>
      </c>
      <c r="F142" s="337">
        <v>2379315</v>
      </c>
      <c r="G142" s="244">
        <v>5.58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44376</v>
      </c>
      <c r="B143" s="244" t="s">
        <v>1007</v>
      </c>
      <c r="C143" s="245" t="s">
        <v>1091</v>
      </c>
      <c r="D143" s="245" t="s">
        <v>1083</v>
      </c>
      <c r="E143" s="245" t="s">
        <v>542</v>
      </c>
      <c r="F143" s="337">
        <v>5000012</v>
      </c>
      <c r="G143" s="244">
        <v>5.6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44376</v>
      </c>
      <c r="B144" s="244" t="s">
        <v>1007</v>
      </c>
      <c r="C144" s="245" t="s">
        <v>1091</v>
      </c>
      <c r="D144" s="245" t="s">
        <v>1225</v>
      </c>
      <c r="E144" s="245" t="s">
        <v>542</v>
      </c>
      <c r="F144" s="337">
        <v>1811417</v>
      </c>
      <c r="G144" s="244">
        <v>5.85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44376</v>
      </c>
      <c r="B145" s="244" t="s">
        <v>1007</v>
      </c>
      <c r="C145" s="245" t="s">
        <v>1091</v>
      </c>
      <c r="D145" s="245" t="s">
        <v>1092</v>
      </c>
      <c r="E145" s="245" t="s">
        <v>542</v>
      </c>
      <c r="F145" s="337">
        <v>2100000</v>
      </c>
      <c r="G145" s="244">
        <v>5.85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44376</v>
      </c>
      <c r="B146" s="244" t="s">
        <v>1007</v>
      </c>
      <c r="C146" s="245" t="s">
        <v>1091</v>
      </c>
      <c r="D146" s="245" t="s">
        <v>1082</v>
      </c>
      <c r="E146" s="245" t="s">
        <v>542</v>
      </c>
      <c r="F146" s="337">
        <v>1300001</v>
      </c>
      <c r="G146" s="244">
        <v>5.77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44376</v>
      </c>
      <c r="B147" s="244" t="s">
        <v>1007</v>
      </c>
      <c r="C147" s="245" t="s">
        <v>1091</v>
      </c>
      <c r="D147" s="245" t="s">
        <v>1226</v>
      </c>
      <c r="E147" s="245" t="s">
        <v>542</v>
      </c>
      <c r="F147" s="337">
        <v>500010</v>
      </c>
      <c r="G147" s="244">
        <v>5.52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44376</v>
      </c>
      <c r="B148" s="244" t="s">
        <v>1007</v>
      </c>
      <c r="C148" s="245" t="s">
        <v>1091</v>
      </c>
      <c r="D148" s="245" t="s">
        <v>1227</v>
      </c>
      <c r="E148" s="245" t="s">
        <v>542</v>
      </c>
      <c r="F148" s="337">
        <v>300000</v>
      </c>
      <c r="G148" s="244">
        <v>5.85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44376</v>
      </c>
      <c r="B149" s="244" t="s">
        <v>1228</v>
      </c>
      <c r="C149" s="245" t="s">
        <v>1229</v>
      </c>
      <c r="D149" s="245" t="s">
        <v>1230</v>
      </c>
      <c r="E149" s="245" t="s">
        <v>542</v>
      </c>
      <c r="F149" s="337">
        <v>90000</v>
      </c>
      <c r="G149" s="244">
        <v>44.87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44376</v>
      </c>
      <c r="B150" s="244" t="s">
        <v>1228</v>
      </c>
      <c r="C150" s="245" t="s">
        <v>1229</v>
      </c>
      <c r="D150" s="245" t="s">
        <v>1231</v>
      </c>
      <c r="E150" s="245" t="s">
        <v>542</v>
      </c>
      <c r="F150" s="337">
        <v>113410</v>
      </c>
      <c r="G150" s="244">
        <v>44.99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44376</v>
      </c>
      <c r="B151" s="244" t="s">
        <v>1232</v>
      </c>
      <c r="C151" s="245" t="s">
        <v>1233</v>
      </c>
      <c r="D151" s="245" t="s">
        <v>1078</v>
      </c>
      <c r="E151" s="245" t="s">
        <v>542</v>
      </c>
      <c r="F151" s="337">
        <v>11974109</v>
      </c>
      <c r="G151" s="244">
        <v>2.85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44376</v>
      </c>
      <c r="B152" s="244" t="s">
        <v>1234</v>
      </c>
      <c r="C152" s="245" t="s">
        <v>1235</v>
      </c>
      <c r="D152" s="245" t="s">
        <v>1236</v>
      </c>
      <c r="E152" s="245" t="s">
        <v>542</v>
      </c>
      <c r="F152" s="337">
        <v>400000</v>
      </c>
      <c r="G152" s="244">
        <v>72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44376</v>
      </c>
      <c r="B153" s="244" t="s">
        <v>1195</v>
      </c>
      <c r="C153" s="245" t="s">
        <v>1196</v>
      </c>
      <c r="D153" s="245" t="s">
        <v>1078</v>
      </c>
      <c r="E153" s="245" t="s">
        <v>543</v>
      </c>
      <c r="F153" s="337">
        <v>3</v>
      </c>
      <c r="G153" s="244">
        <v>16.25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44376</v>
      </c>
      <c r="B154" s="244" t="s">
        <v>1075</v>
      </c>
      <c r="C154" s="245" t="s">
        <v>1076</v>
      </c>
      <c r="D154" s="245" t="s">
        <v>906</v>
      </c>
      <c r="E154" s="245" t="s">
        <v>543</v>
      </c>
      <c r="F154" s="337">
        <v>152173</v>
      </c>
      <c r="G154" s="244">
        <v>600.91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44376</v>
      </c>
      <c r="B155" s="244" t="s">
        <v>1075</v>
      </c>
      <c r="C155" s="245" t="s">
        <v>1076</v>
      </c>
      <c r="D155" s="245" t="s">
        <v>844</v>
      </c>
      <c r="E155" s="245" t="s">
        <v>543</v>
      </c>
      <c r="F155" s="337">
        <v>212163</v>
      </c>
      <c r="G155" s="244">
        <v>589.08000000000004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44376</v>
      </c>
      <c r="B156" s="244" t="s">
        <v>1197</v>
      </c>
      <c r="C156" s="245" t="s">
        <v>1198</v>
      </c>
      <c r="D156" s="245" t="s">
        <v>1092</v>
      </c>
      <c r="E156" s="245" t="s">
        <v>543</v>
      </c>
      <c r="F156" s="337">
        <v>221245</v>
      </c>
      <c r="G156" s="244">
        <v>285.93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44376</v>
      </c>
      <c r="B157" s="244" t="s">
        <v>1199</v>
      </c>
      <c r="C157" s="245" t="s">
        <v>1200</v>
      </c>
      <c r="D157" s="245" t="s">
        <v>1201</v>
      </c>
      <c r="E157" s="245" t="s">
        <v>543</v>
      </c>
      <c r="F157" s="337">
        <v>724492</v>
      </c>
      <c r="G157" s="244">
        <v>20.04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44376</v>
      </c>
      <c r="B158" s="244" t="s">
        <v>1199</v>
      </c>
      <c r="C158" s="245" t="s">
        <v>1200</v>
      </c>
      <c r="D158" s="245" t="s">
        <v>1083</v>
      </c>
      <c r="E158" s="245" t="s">
        <v>543</v>
      </c>
      <c r="F158" s="337">
        <v>150005</v>
      </c>
      <c r="G158" s="244">
        <v>20.260000000000002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44376</v>
      </c>
      <c r="B159" s="244" t="s">
        <v>1056</v>
      </c>
      <c r="C159" s="245" t="s">
        <v>1077</v>
      </c>
      <c r="D159" s="245" t="s">
        <v>915</v>
      </c>
      <c r="E159" s="245" t="s">
        <v>543</v>
      </c>
      <c r="F159" s="337">
        <v>103291</v>
      </c>
      <c r="G159" s="244">
        <v>147.34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44376</v>
      </c>
      <c r="B160" s="244" t="s">
        <v>1056</v>
      </c>
      <c r="C160" s="245" t="s">
        <v>1077</v>
      </c>
      <c r="D160" s="245" t="s">
        <v>1202</v>
      </c>
      <c r="E160" s="245" t="s">
        <v>543</v>
      </c>
      <c r="F160" s="337">
        <v>72491</v>
      </c>
      <c r="G160" s="244">
        <v>150.36000000000001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44376</v>
      </c>
      <c r="B161" s="244" t="s">
        <v>1056</v>
      </c>
      <c r="C161" s="245" t="s">
        <v>1077</v>
      </c>
      <c r="D161" s="245" t="s">
        <v>844</v>
      </c>
      <c r="E161" s="245" t="s">
        <v>543</v>
      </c>
      <c r="F161" s="337">
        <v>114317</v>
      </c>
      <c r="G161" s="244">
        <v>147.62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44376</v>
      </c>
      <c r="B162" s="244" t="s">
        <v>1061</v>
      </c>
      <c r="C162" s="245" t="s">
        <v>1079</v>
      </c>
      <c r="D162" s="245" t="s">
        <v>844</v>
      </c>
      <c r="E162" s="245" t="s">
        <v>543</v>
      </c>
      <c r="F162" s="337">
        <v>306655</v>
      </c>
      <c r="G162" s="244">
        <v>607.80999999999995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44376</v>
      </c>
      <c r="B163" s="244" t="s">
        <v>1023</v>
      </c>
      <c r="C163" s="245" t="s">
        <v>1024</v>
      </c>
      <c r="D163" s="245" t="s">
        <v>844</v>
      </c>
      <c r="E163" s="245" t="s">
        <v>543</v>
      </c>
      <c r="F163" s="337">
        <v>1484149</v>
      </c>
      <c r="G163" s="244">
        <v>80.150000000000006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44376</v>
      </c>
      <c r="B164" s="244" t="s">
        <v>1010</v>
      </c>
      <c r="C164" s="245" t="s">
        <v>1203</v>
      </c>
      <c r="D164" s="245" t="s">
        <v>844</v>
      </c>
      <c r="E164" s="245" t="s">
        <v>543</v>
      </c>
      <c r="F164" s="337">
        <v>423728</v>
      </c>
      <c r="G164" s="244">
        <v>166.39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44376</v>
      </c>
      <c r="B165" s="244" t="s">
        <v>1237</v>
      </c>
      <c r="C165" s="245" t="s">
        <v>1238</v>
      </c>
      <c r="D165" s="245" t="s">
        <v>1239</v>
      </c>
      <c r="E165" s="245" t="s">
        <v>543</v>
      </c>
      <c r="F165" s="337">
        <v>115000</v>
      </c>
      <c r="G165" s="244">
        <v>233.24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44376</v>
      </c>
      <c r="B166" s="244" t="s">
        <v>1205</v>
      </c>
      <c r="C166" s="245" t="s">
        <v>1206</v>
      </c>
      <c r="D166" s="245" t="s">
        <v>915</v>
      </c>
      <c r="E166" s="245" t="s">
        <v>543</v>
      </c>
      <c r="F166" s="337">
        <v>151327</v>
      </c>
      <c r="G166" s="244">
        <v>339.89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44376</v>
      </c>
      <c r="B167" s="244" t="s">
        <v>1205</v>
      </c>
      <c r="C167" s="245" t="s">
        <v>1206</v>
      </c>
      <c r="D167" s="245" t="s">
        <v>844</v>
      </c>
      <c r="E167" s="245" t="s">
        <v>543</v>
      </c>
      <c r="F167" s="337">
        <v>179634</v>
      </c>
      <c r="G167" s="244">
        <v>339.84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44376</v>
      </c>
      <c r="B168" s="244" t="s">
        <v>1013</v>
      </c>
      <c r="C168" s="245" t="s">
        <v>1014</v>
      </c>
      <c r="D168" s="245" t="s">
        <v>1094</v>
      </c>
      <c r="E168" s="245" t="s">
        <v>543</v>
      </c>
      <c r="F168" s="337">
        <v>370000</v>
      </c>
      <c r="G168" s="244">
        <v>96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44376</v>
      </c>
      <c r="B169" s="244" t="s">
        <v>1085</v>
      </c>
      <c r="C169" s="245" t="s">
        <v>1086</v>
      </c>
      <c r="D169" s="245" t="s">
        <v>1040</v>
      </c>
      <c r="E169" s="245" t="s">
        <v>543</v>
      </c>
      <c r="F169" s="337">
        <v>162119</v>
      </c>
      <c r="G169" s="244">
        <v>368.1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44376</v>
      </c>
      <c r="B170" s="244" t="s">
        <v>1085</v>
      </c>
      <c r="C170" s="245" t="s">
        <v>1086</v>
      </c>
      <c r="D170" s="245" t="s">
        <v>915</v>
      </c>
      <c r="E170" s="245" t="s">
        <v>543</v>
      </c>
      <c r="F170" s="337">
        <v>374335</v>
      </c>
      <c r="G170" s="244">
        <v>364.88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44376</v>
      </c>
      <c r="B171" s="244" t="s">
        <v>1085</v>
      </c>
      <c r="C171" s="245" t="s">
        <v>1086</v>
      </c>
      <c r="D171" s="245" t="s">
        <v>844</v>
      </c>
      <c r="E171" s="245" t="s">
        <v>543</v>
      </c>
      <c r="F171" s="337">
        <v>257433</v>
      </c>
      <c r="G171" s="244">
        <v>353.1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44376</v>
      </c>
      <c r="B172" s="244" t="s">
        <v>1085</v>
      </c>
      <c r="C172" s="245" t="s">
        <v>1086</v>
      </c>
      <c r="D172" s="245" t="s">
        <v>1211</v>
      </c>
      <c r="E172" s="245" t="s">
        <v>543</v>
      </c>
      <c r="F172" s="337">
        <v>121675</v>
      </c>
      <c r="G172" s="244">
        <v>369.58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44376</v>
      </c>
      <c r="B173" s="244" t="s">
        <v>1085</v>
      </c>
      <c r="C173" s="245" t="s">
        <v>1086</v>
      </c>
      <c r="D173" s="245" t="s">
        <v>1080</v>
      </c>
      <c r="E173" s="245" t="s">
        <v>543</v>
      </c>
      <c r="F173" s="337">
        <v>150478</v>
      </c>
      <c r="G173" s="244">
        <v>363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44376</v>
      </c>
      <c r="B174" s="244" t="s">
        <v>1085</v>
      </c>
      <c r="C174" s="245" t="s">
        <v>1086</v>
      </c>
      <c r="D174" s="245" t="s">
        <v>906</v>
      </c>
      <c r="E174" s="245" t="s">
        <v>543</v>
      </c>
      <c r="F174" s="337">
        <v>334905</v>
      </c>
      <c r="G174" s="244">
        <v>363.25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44376</v>
      </c>
      <c r="B175" s="244" t="s">
        <v>1095</v>
      </c>
      <c r="C175" s="245" t="s">
        <v>1096</v>
      </c>
      <c r="D175" s="245" t="s">
        <v>1201</v>
      </c>
      <c r="E175" s="245" t="s">
        <v>543</v>
      </c>
      <c r="F175" s="337">
        <v>41000</v>
      </c>
      <c r="G175" s="244">
        <v>37.85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44376</v>
      </c>
      <c r="B176" s="244" t="s">
        <v>1095</v>
      </c>
      <c r="C176" s="245" t="s">
        <v>1096</v>
      </c>
      <c r="D176" s="245" t="s">
        <v>1212</v>
      </c>
      <c r="E176" s="245" t="s">
        <v>543</v>
      </c>
      <c r="F176" s="337">
        <v>64000</v>
      </c>
      <c r="G176" s="244">
        <v>37.56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44376</v>
      </c>
      <c r="B177" s="244" t="s">
        <v>1087</v>
      </c>
      <c r="C177" s="245" t="s">
        <v>1088</v>
      </c>
      <c r="D177" s="245" t="s">
        <v>1070</v>
      </c>
      <c r="E177" s="245" t="s">
        <v>543</v>
      </c>
      <c r="F177" s="337">
        <v>48060907</v>
      </c>
      <c r="G177" s="244">
        <v>4.24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44376</v>
      </c>
      <c r="B178" s="244" t="s">
        <v>1087</v>
      </c>
      <c r="C178" s="245" t="s">
        <v>1088</v>
      </c>
      <c r="D178" s="245" t="s">
        <v>1081</v>
      </c>
      <c r="E178" s="245" t="s">
        <v>543</v>
      </c>
      <c r="F178" s="337">
        <v>39000000</v>
      </c>
      <c r="G178" s="244">
        <v>4.29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44376</v>
      </c>
      <c r="B179" s="244" t="s">
        <v>1087</v>
      </c>
      <c r="C179" s="245" t="s">
        <v>1088</v>
      </c>
      <c r="D179" s="245" t="s">
        <v>1074</v>
      </c>
      <c r="E179" s="245" t="s">
        <v>543</v>
      </c>
      <c r="F179" s="337">
        <v>43150764</v>
      </c>
      <c r="G179" s="244">
        <v>4.28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44376</v>
      </c>
      <c r="B180" s="244" t="s">
        <v>1087</v>
      </c>
      <c r="C180" s="245" t="s">
        <v>1088</v>
      </c>
      <c r="D180" s="245" t="s">
        <v>1185</v>
      </c>
      <c r="E180" s="245" t="s">
        <v>543</v>
      </c>
      <c r="F180" s="337">
        <v>19268278</v>
      </c>
      <c r="G180" s="244">
        <v>4.2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44376</v>
      </c>
      <c r="B181" s="244" t="s">
        <v>1069</v>
      </c>
      <c r="C181" s="245" t="s">
        <v>1089</v>
      </c>
      <c r="D181" s="245" t="s">
        <v>1240</v>
      </c>
      <c r="E181" s="245" t="s">
        <v>543</v>
      </c>
      <c r="F181" s="337">
        <v>2696393</v>
      </c>
      <c r="G181" s="244">
        <v>26.38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44376</v>
      </c>
      <c r="B182" s="244" t="s">
        <v>1069</v>
      </c>
      <c r="C182" s="245" t="s">
        <v>1089</v>
      </c>
      <c r="D182" s="245" t="s">
        <v>1185</v>
      </c>
      <c r="E182" s="245" t="s">
        <v>543</v>
      </c>
      <c r="F182" s="337">
        <v>1615852</v>
      </c>
      <c r="G182" s="244">
        <v>25.65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44376</v>
      </c>
      <c r="B183" s="244" t="s">
        <v>1069</v>
      </c>
      <c r="C183" s="245" t="s">
        <v>1089</v>
      </c>
      <c r="D183" s="245" t="s">
        <v>1083</v>
      </c>
      <c r="E183" s="245" t="s">
        <v>543</v>
      </c>
      <c r="F183" s="337">
        <v>2873545</v>
      </c>
      <c r="G183" s="244">
        <v>26.34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44376</v>
      </c>
      <c r="B184" s="244" t="s">
        <v>1069</v>
      </c>
      <c r="C184" s="245" t="s">
        <v>1089</v>
      </c>
      <c r="D184" s="245" t="s">
        <v>1081</v>
      </c>
      <c r="E184" s="245" t="s">
        <v>543</v>
      </c>
      <c r="F184" s="337">
        <v>1628083</v>
      </c>
      <c r="G184" s="244">
        <v>26.28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44376</v>
      </c>
      <c r="B185" s="244" t="s">
        <v>1069</v>
      </c>
      <c r="C185" s="245" t="s">
        <v>1089</v>
      </c>
      <c r="D185" s="245" t="s">
        <v>1078</v>
      </c>
      <c r="E185" s="245" t="s">
        <v>543</v>
      </c>
      <c r="F185" s="337">
        <v>1432893</v>
      </c>
      <c r="G185" s="244">
        <v>26.21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44376</v>
      </c>
      <c r="B186" s="244" t="s">
        <v>1165</v>
      </c>
      <c r="C186" s="245" t="s">
        <v>1213</v>
      </c>
      <c r="D186" s="245" t="s">
        <v>1241</v>
      </c>
      <c r="E186" s="245" t="s">
        <v>543</v>
      </c>
      <c r="F186" s="337">
        <v>98971</v>
      </c>
      <c r="G186" s="244">
        <v>250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44376</v>
      </c>
      <c r="B187" s="244" t="s">
        <v>1165</v>
      </c>
      <c r="C187" s="245" t="s">
        <v>1213</v>
      </c>
      <c r="D187" s="245" t="s">
        <v>1242</v>
      </c>
      <c r="E187" s="245" t="s">
        <v>543</v>
      </c>
      <c r="F187" s="337">
        <v>400000</v>
      </c>
      <c r="G187" s="244">
        <v>250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44376</v>
      </c>
      <c r="B188" s="244" t="s">
        <v>761</v>
      </c>
      <c r="C188" s="245" t="s">
        <v>1215</v>
      </c>
      <c r="D188" s="245" t="s">
        <v>844</v>
      </c>
      <c r="E188" s="245" t="s">
        <v>543</v>
      </c>
      <c r="F188" s="337">
        <v>1390142</v>
      </c>
      <c r="G188" s="244">
        <v>321.99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44376</v>
      </c>
      <c r="B189" s="244" t="s">
        <v>1216</v>
      </c>
      <c r="C189" s="245" t="s">
        <v>1217</v>
      </c>
      <c r="D189" s="245" t="s">
        <v>1185</v>
      </c>
      <c r="E189" s="245" t="s">
        <v>543</v>
      </c>
      <c r="F189" s="337">
        <v>3582913</v>
      </c>
      <c r="G189" s="244">
        <v>14.12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44376</v>
      </c>
      <c r="B190" s="244" t="s">
        <v>1218</v>
      </c>
      <c r="C190" s="245" t="s">
        <v>1219</v>
      </c>
      <c r="D190" s="245" t="s">
        <v>1220</v>
      </c>
      <c r="E190" s="245" t="s">
        <v>543</v>
      </c>
      <c r="F190" s="337">
        <v>166001</v>
      </c>
      <c r="G190" s="244">
        <v>14.41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44376</v>
      </c>
      <c r="B191" s="244" t="s">
        <v>1218</v>
      </c>
      <c r="C191" s="245" t="s">
        <v>1219</v>
      </c>
      <c r="D191" s="245" t="s">
        <v>1243</v>
      </c>
      <c r="E191" s="245" t="s">
        <v>543</v>
      </c>
      <c r="F191" s="337">
        <v>234732</v>
      </c>
      <c r="G191" s="244">
        <v>14.3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44376</v>
      </c>
      <c r="B192" s="244" t="s">
        <v>1221</v>
      </c>
      <c r="C192" s="245" t="s">
        <v>1222</v>
      </c>
      <c r="D192" s="245" t="s">
        <v>906</v>
      </c>
      <c r="E192" s="245" t="s">
        <v>543</v>
      </c>
      <c r="F192" s="337">
        <v>76789</v>
      </c>
      <c r="G192" s="244">
        <v>158.91999999999999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44376</v>
      </c>
      <c r="B193" s="244" t="s">
        <v>1223</v>
      </c>
      <c r="C193" s="245" t="s">
        <v>1224</v>
      </c>
      <c r="D193" s="245" t="s">
        <v>844</v>
      </c>
      <c r="E193" s="245" t="s">
        <v>543</v>
      </c>
      <c r="F193" s="337">
        <v>1121819</v>
      </c>
      <c r="G193" s="244">
        <v>73.66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44376</v>
      </c>
      <c r="B194" s="244" t="s">
        <v>1007</v>
      </c>
      <c r="C194" s="245" t="s">
        <v>1091</v>
      </c>
      <c r="D194" s="245" t="s">
        <v>1070</v>
      </c>
      <c r="E194" s="245" t="s">
        <v>543</v>
      </c>
      <c r="F194" s="337">
        <v>117964</v>
      </c>
      <c r="G194" s="244">
        <v>5.6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44376</v>
      </c>
      <c r="B195" s="244" t="s">
        <v>1007</v>
      </c>
      <c r="C195" s="245" t="s">
        <v>1091</v>
      </c>
      <c r="D195" s="245" t="s">
        <v>1185</v>
      </c>
      <c r="E195" s="245" t="s">
        <v>543</v>
      </c>
      <c r="F195" s="337">
        <v>2515533</v>
      </c>
      <c r="G195" s="244">
        <v>5.36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44376</v>
      </c>
      <c r="B196" s="244" t="s">
        <v>1007</v>
      </c>
      <c r="C196" s="245" t="s">
        <v>1091</v>
      </c>
      <c r="D196" s="245" t="s">
        <v>1225</v>
      </c>
      <c r="E196" s="245" t="s">
        <v>543</v>
      </c>
      <c r="F196" s="337">
        <v>1811417</v>
      </c>
      <c r="G196" s="244">
        <v>5.85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44376</v>
      </c>
      <c r="B197" s="244" t="s">
        <v>1007</v>
      </c>
      <c r="C197" s="245" t="s">
        <v>1091</v>
      </c>
      <c r="D197" s="245" t="s">
        <v>1083</v>
      </c>
      <c r="E197" s="245" t="s">
        <v>543</v>
      </c>
      <c r="F197" s="337">
        <v>333072</v>
      </c>
      <c r="G197" s="244">
        <v>5.85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44376</v>
      </c>
      <c r="B198" s="244" t="s">
        <v>1007</v>
      </c>
      <c r="C198" s="245" t="s">
        <v>1091</v>
      </c>
      <c r="D198" s="245" t="s">
        <v>1078</v>
      </c>
      <c r="E198" s="245" t="s">
        <v>543</v>
      </c>
      <c r="F198" s="337">
        <v>3049963</v>
      </c>
      <c r="G198" s="244">
        <v>5.85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44376</v>
      </c>
      <c r="B199" s="244" t="s">
        <v>1007</v>
      </c>
      <c r="C199" s="245" t="s">
        <v>1091</v>
      </c>
      <c r="D199" s="245" t="s">
        <v>1227</v>
      </c>
      <c r="E199" s="245" t="s">
        <v>543</v>
      </c>
      <c r="F199" s="337">
        <v>800000</v>
      </c>
      <c r="G199" s="244">
        <v>5.35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44376</v>
      </c>
      <c r="B200" s="244" t="s">
        <v>1007</v>
      </c>
      <c r="C200" s="245" t="s">
        <v>1091</v>
      </c>
      <c r="D200" s="245" t="s">
        <v>1226</v>
      </c>
      <c r="E200" s="245" t="s">
        <v>543</v>
      </c>
      <c r="F200" s="337">
        <v>1200010</v>
      </c>
      <c r="G200" s="244">
        <v>5.44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44376</v>
      </c>
      <c r="B201" s="244" t="s">
        <v>1007</v>
      </c>
      <c r="C201" s="245" t="s">
        <v>1091</v>
      </c>
      <c r="D201" s="245" t="s">
        <v>1082</v>
      </c>
      <c r="E201" s="245" t="s">
        <v>543</v>
      </c>
      <c r="F201" s="337">
        <v>1</v>
      </c>
      <c r="G201" s="244">
        <v>5.35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44376</v>
      </c>
      <c r="B202" s="244" t="s">
        <v>1007</v>
      </c>
      <c r="C202" s="245" t="s">
        <v>1091</v>
      </c>
      <c r="D202" s="245" t="s">
        <v>1092</v>
      </c>
      <c r="E202" s="245" t="s">
        <v>543</v>
      </c>
      <c r="F202" s="337">
        <v>1000000</v>
      </c>
      <c r="G202" s="244">
        <v>5.35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44376</v>
      </c>
      <c r="B203" s="244" t="s">
        <v>1007</v>
      </c>
      <c r="C203" s="245" t="s">
        <v>1091</v>
      </c>
      <c r="D203" s="245" t="s">
        <v>1008</v>
      </c>
      <c r="E203" s="245" t="s">
        <v>543</v>
      </c>
      <c r="F203" s="337">
        <v>3000000</v>
      </c>
      <c r="G203" s="244">
        <v>5.85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44376</v>
      </c>
      <c r="B204" s="244" t="s">
        <v>1007</v>
      </c>
      <c r="C204" s="245" t="s">
        <v>1091</v>
      </c>
      <c r="D204" s="245" t="s">
        <v>1183</v>
      </c>
      <c r="E204" s="245" t="s">
        <v>543</v>
      </c>
      <c r="F204" s="337">
        <v>2500000</v>
      </c>
      <c r="G204" s="244">
        <v>5.85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44376</v>
      </c>
      <c r="B205" s="244" t="s">
        <v>1007</v>
      </c>
      <c r="C205" s="245" t="s">
        <v>1091</v>
      </c>
      <c r="D205" s="245" t="s">
        <v>1184</v>
      </c>
      <c r="E205" s="245" t="s">
        <v>543</v>
      </c>
      <c r="F205" s="337">
        <v>4267866</v>
      </c>
      <c r="G205" s="244">
        <v>5.73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44376</v>
      </c>
      <c r="B206" s="244" t="s">
        <v>1228</v>
      </c>
      <c r="C206" s="245" t="s">
        <v>1229</v>
      </c>
      <c r="D206" s="245" t="s">
        <v>1231</v>
      </c>
      <c r="E206" s="245" t="s">
        <v>543</v>
      </c>
      <c r="F206" s="337">
        <v>3810</v>
      </c>
      <c r="G206" s="244">
        <v>44.78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44376</v>
      </c>
      <c r="B207" s="244" t="s">
        <v>1232</v>
      </c>
      <c r="C207" s="245" t="s">
        <v>1233</v>
      </c>
      <c r="D207" s="245" t="s">
        <v>1078</v>
      </c>
      <c r="E207" s="245" t="s">
        <v>543</v>
      </c>
      <c r="F207" s="337">
        <v>11974109</v>
      </c>
      <c r="G207" s="244">
        <v>2.86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44376</v>
      </c>
      <c r="B208" s="244" t="s">
        <v>1234</v>
      </c>
      <c r="C208" s="245" t="s">
        <v>1235</v>
      </c>
      <c r="D208" s="245" t="s">
        <v>1244</v>
      </c>
      <c r="E208" s="245" t="s">
        <v>543</v>
      </c>
      <c r="F208" s="337">
        <v>400000</v>
      </c>
      <c r="G208" s="244">
        <v>72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3"/>
  <sheetViews>
    <sheetView zoomScale="83" zoomScaleNormal="85" workbookViewId="0">
      <selection activeCell="F21" sqref="F2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30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29" customFormat="1" ht="14.25">
      <c r="A10" s="339">
        <v>1</v>
      </c>
      <c r="B10" s="348">
        <v>44291</v>
      </c>
      <c r="C10" s="349"/>
      <c r="D10" s="383" t="s">
        <v>109</v>
      </c>
      <c r="E10" s="353" t="s">
        <v>557</v>
      </c>
      <c r="F10" s="358" t="s">
        <v>838</v>
      </c>
      <c r="G10" s="358">
        <v>1370</v>
      </c>
      <c r="H10" s="353"/>
      <c r="I10" s="350" t="s">
        <v>839</v>
      </c>
      <c r="J10" s="355" t="s">
        <v>558</v>
      </c>
      <c r="K10" s="355"/>
      <c r="L10" s="362"/>
      <c r="M10" s="332"/>
      <c r="N10" s="341"/>
      <c r="O10" s="338"/>
      <c r="P10" s="415"/>
      <c r="Q10" s="4"/>
      <c r="R10" s="416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9" customFormat="1" ht="14.25">
      <c r="A11" s="450">
        <v>2</v>
      </c>
      <c r="B11" s="451">
        <v>44319</v>
      </c>
      <c r="C11" s="452"/>
      <c r="D11" s="414" t="s">
        <v>249</v>
      </c>
      <c r="E11" s="453" t="s">
        <v>557</v>
      </c>
      <c r="F11" s="412">
        <v>663</v>
      </c>
      <c r="G11" s="454">
        <v>619</v>
      </c>
      <c r="H11" s="454">
        <v>703.5</v>
      </c>
      <c r="I11" s="455" t="s">
        <v>842</v>
      </c>
      <c r="J11" s="413" t="s">
        <v>951</v>
      </c>
      <c r="K11" s="413">
        <f t="shared" ref="K11" si="0">H11-F11</f>
        <v>40.5</v>
      </c>
      <c r="L11" s="456">
        <f>(F11*-0.8)/100</f>
        <v>-5.3039999999999994</v>
      </c>
      <c r="M11" s="457">
        <f t="shared" ref="M11" si="1">(K11+L11)/F11</f>
        <v>5.3085972850678731E-2</v>
      </c>
      <c r="N11" s="413" t="s">
        <v>556</v>
      </c>
      <c r="O11" s="439">
        <v>44364</v>
      </c>
      <c r="P11" s="415"/>
      <c r="Q11" s="4"/>
      <c r="R11" s="416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9" customFormat="1" ht="14.25">
      <c r="A12" s="339">
        <v>3</v>
      </c>
      <c r="B12" s="348">
        <v>44342</v>
      </c>
      <c r="C12" s="349"/>
      <c r="D12" s="383" t="s">
        <v>402</v>
      </c>
      <c r="E12" s="353" t="s">
        <v>557</v>
      </c>
      <c r="F12" s="361" t="s">
        <v>852</v>
      </c>
      <c r="G12" s="358">
        <v>2650</v>
      </c>
      <c r="H12" s="353"/>
      <c r="I12" s="350" t="s">
        <v>853</v>
      </c>
      <c r="J12" s="355" t="s">
        <v>558</v>
      </c>
      <c r="K12" s="355"/>
      <c r="L12" s="362"/>
      <c r="M12" s="332"/>
      <c r="N12" s="341"/>
      <c r="O12" s="338"/>
      <c r="P12" s="415"/>
      <c r="Q12" s="4"/>
      <c r="R12" s="416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29" customFormat="1" ht="14.25">
      <c r="A13" s="459">
        <v>4</v>
      </c>
      <c r="B13" s="460">
        <v>44343</v>
      </c>
      <c r="C13" s="461"/>
      <c r="D13" s="462" t="s">
        <v>68</v>
      </c>
      <c r="E13" s="463" t="s">
        <v>557</v>
      </c>
      <c r="F13" s="464">
        <v>522.5</v>
      </c>
      <c r="G13" s="465">
        <v>488</v>
      </c>
      <c r="H13" s="465">
        <v>544</v>
      </c>
      <c r="I13" s="466" t="s">
        <v>856</v>
      </c>
      <c r="J13" s="467" t="s">
        <v>952</v>
      </c>
      <c r="K13" s="467">
        <f t="shared" ref="K13" si="2">H13-F13</f>
        <v>21.5</v>
      </c>
      <c r="L13" s="468">
        <f>(F13*-0.8)/100</f>
        <v>-4.18</v>
      </c>
      <c r="M13" s="469">
        <f t="shared" ref="M13" si="3">(K13+L13)/F13</f>
        <v>3.3148325358851677E-2</v>
      </c>
      <c r="N13" s="467" t="s">
        <v>556</v>
      </c>
      <c r="O13" s="470">
        <v>44355</v>
      </c>
      <c r="P13" s="415"/>
      <c r="Q13" s="4"/>
      <c r="R13" s="416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29" customFormat="1" ht="14.25">
      <c r="A14" s="450">
        <v>5</v>
      </c>
      <c r="B14" s="451">
        <v>44347</v>
      </c>
      <c r="C14" s="452"/>
      <c r="D14" s="414" t="s">
        <v>167</v>
      </c>
      <c r="E14" s="453" t="s">
        <v>557</v>
      </c>
      <c r="F14" s="412">
        <v>2085</v>
      </c>
      <c r="G14" s="454">
        <v>1970</v>
      </c>
      <c r="H14" s="453">
        <v>2245</v>
      </c>
      <c r="I14" s="455" t="s">
        <v>859</v>
      </c>
      <c r="J14" s="413" t="s">
        <v>882</v>
      </c>
      <c r="K14" s="413">
        <f t="shared" ref="K14" si="4">H14-F14</f>
        <v>160</v>
      </c>
      <c r="L14" s="456">
        <f>(F14*-0.8)/100</f>
        <v>-16.68</v>
      </c>
      <c r="M14" s="457">
        <f t="shared" ref="M14" si="5">(K14+L14)/F14</f>
        <v>6.8738609112709834E-2</v>
      </c>
      <c r="N14" s="413" t="s">
        <v>556</v>
      </c>
      <c r="O14" s="439">
        <v>44350</v>
      </c>
      <c r="P14" s="415"/>
      <c r="Q14" s="4"/>
      <c r="R14" s="416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39">
        <v>6</v>
      </c>
      <c r="B15" s="348">
        <v>44348</v>
      </c>
      <c r="C15" s="349"/>
      <c r="D15" s="383" t="s">
        <v>110</v>
      </c>
      <c r="E15" s="353" t="s">
        <v>557</v>
      </c>
      <c r="F15" s="361" t="s">
        <v>863</v>
      </c>
      <c r="G15" s="358">
        <v>2790</v>
      </c>
      <c r="H15" s="353"/>
      <c r="I15" s="350" t="s">
        <v>864</v>
      </c>
      <c r="J15" s="333" t="s">
        <v>558</v>
      </c>
      <c r="K15" s="333"/>
      <c r="L15" s="375"/>
      <c r="M15" s="373"/>
      <c r="N15" s="333"/>
      <c r="O15" s="367"/>
      <c r="P15" s="415"/>
      <c r="Q15" s="4"/>
      <c r="R15" s="416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50">
        <v>7</v>
      </c>
      <c r="B16" s="451">
        <v>44349</v>
      </c>
      <c r="C16" s="452"/>
      <c r="D16" s="414" t="s">
        <v>481</v>
      </c>
      <c r="E16" s="453" t="s">
        <v>557</v>
      </c>
      <c r="F16" s="412">
        <v>2035</v>
      </c>
      <c r="G16" s="454">
        <v>1895</v>
      </c>
      <c r="H16" s="453">
        <v>2195</v>
      </c>
      <c r="I16" s="455" t="s">
        <v>859</v>
      </c>
      <c r="J16" s="413" t="s">
        <v>882</v>
      </c>
      <c r="K16" s="413">
        <f t="shared" ref="K16" si="6">H16-F16</f>
        <v>160</v>
      </c>
      <c r="L16" s="456">
        <f>(F16*-0.8)/100</f>
        <v>-16.28</v>
      </c>
      <c r="M16" s="457">
        <f t="shared" ref="M16" si="7">(K16+L16)/F16</f>
        <v>7.0624078624078629E-2</v>
      </c>
      <c r="N16" s="413" t="s">
        <v>556</v>
      </c>
      <c r="O16" s="439">
        <v>44351</v>
      </c>
      <c r="P16" s="415"/>
      <c r="Q16" s="4"/>
      <c r="R16" s="416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59">
        <v>8</v>
      </c>
      <c r="B17" s="460">
        <v>44350</v>
      </c>
      <c r="C17" s="461"/>
      <c r="D17" s="462" t="s">
        <v>830</v>
      </c>
      <c r="E17" s="463" t="s">
        <v>908</v>
      </c>
      <c r="F17" s="464">
        <v>292</v>
      </c>
      <c r="G17" s="465">
        <v>275</v>
      </c>
      <c r="H17" s="465">
        <v>306.5</v>
      </c>
      <c r="I17" s="466" t="s">
        <v>907</v>
      </c>
      <c r="J17" s="467" t="s">
        <v>953</v>
      </c>
      <c r="K17" s="467">
        <f t="shared" ref="K17" si="8">H17-F17</f>
        <v>14.5</v>
      </c>
      <c r="L17" s="468">
        <f>(F17*-0.8)/100</f>
        <v>-2.3360000000000003</v>
      </c>
      <c r="M17" s="469">
        <f t="shared" ref="M17" si="9">(K17+L17)/F17</f>
        <v>4.165753424657534E-2</v>
      </c>
      <c r="N17" s="467" t="s">
        <v>556</v>
      </c>
      <c r="O17" s="470">
        <v>44351</v>
      </c>
      <c r="P17" s="415"/>
      <c r="Q17" s="4"/>
      <c r="R17" s="416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48">
        <v>44357</v>
      </c>
      <c r="C18" s="349"/>
      <c r="D18" s="383" t="s">
        <v>74</v>
      </c>
      <c r="E18" s="353" t="s">
        <v>557</v>
      </c>
      <c r="F18" s="361" t="s">
        <v>913</v>
      </c>
      <c r="G18" s="358">
        <v>3345</v>
      </c>
      <c r="H18" s="353"/>
      <c r="I18" s="350" t="s">
        <v>914</v>
      </c>
      <c r="J18" s="333" t="s">
        <v>558</v>
      </c>
      <c r="K18" s="333"/>
      <c r="L18" s="375"/>
      <c r="M18" s="373"/>
      <c r="N18" s="333"/>
      <c r="O18" s="367"/>
      <c r="P18" s="415"/>
      <c r="Q18" s="4"/>
      <c r="R18" s="416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450">
        <v>10</v>
      </c>
      <c r="B19" s="451">
        <v>44361</v>
      </c>
      <c r="C19" s="452"/>
      <c r="D19" s="414" t="s">
        <v>772</v>
      </c>
      <c r="E19" s="453" t="s">
        <v>557</v>
      </c>
      <c r="F19" s="412">
        <v>2057.5</v>
      </c>
      <c r="G19" s="454">
        <v>1930</v>
      </c>
      <c r="H19" s="453">
        <v>2125</v>
      </c>
      <c r="I19" s="455" t="s">
        <v>859</v>
      </c>
      <c r="J19" s="413" t="s">
        <v>924</v>
      </c>
      <c r="K19" s="413">
        <f t="shared" ref="K19" si="10">H19-F19</f>
        <v>67.5</v>
      </c>
      <c r="L19" s="456">
        <f>(F19*-0.8)/100</f>
        <v>-16.46</v>
      </c>
      <c r="M19" s="457">
        <f t="shared" ref="M19" si="11">(K19+L19)/F19</f>
        <v>2.4806804374240581E-2</v>
      </c>
      <c r="N19" s="413" t="s">
        <v>556</v>
      </c>
      <c r="O19" s="439">
        <v>44376</v>
      </c>
      <c r="P19" s="415"/>
      <c r="Q19" s="4"/>
      <c r="R19" s="416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39">
        <v>11</v>
      </c>
      <c r="B20" s="348">
        <v>44362</v>
      </c>
      <c r="C20" s="349"/>
      <c r="D20" s="383" t="s">
        <v>463</v>
      </c>
      <c r="E20" s="353" t="s">
        <v>557</v>
      </c>
      <c r="F20" s="361" t="s">
        <v>933</v>
      </c>
      <c r="G20" s="358">
        <v>123</v>
      </c>
      <c r="H20" s="353"/>
      <c r="I20" s="350">
        <v>150</v>
      </c>
      <c r="J20" s="333" t="s">
        <v>558</v>
      </c>
      <c r="K20" s="333"/>
      <c r="L20" s="375"/>
      <c r="M20" s="373"/>
      <c r="N20" s="333"/>
      <c r="O20" s="367"/>
      <c r="P20" s="415"/>
      <c r="Q20" s="4"/>
      <c r="R20" s="416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39">
        <v>12</v>
      </c>
      <c r="B21" s="348">
        <v>44363</v>
      </c>
      <c r="C21" s="349"/>
      <c r="D21" s="383" t="s">
        <v>96</v>
      </c>
      <c r="E21" s="353" t="s">
        <v>557</v>
      </c>
      <c r="F21" s="361" t="s">
        <v>939</v>
      </c>
      <c r="G21" s="358">
        <v>1119</v>
      </c>
      <c r="H21" s="353"/>
      <c r="I21" s="350" t="s">
        <v>940</v>
      </c>
      <c r="J21" s="333" t="s">
        <v>558</v>
      </c>
      <c r="K21" s="333"/>
      <c r="L21" s="375"/>
      <c r="M21" s="373"/>
      <c r="N21" s="333"/>
      <c r="O21" s="367"/>
      <c r="P21" s="415"/>
      <c r="Q21" s="4"/>
      <c r="R21" s="416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490">
        <v>13</v>
      </c>
      <c r="B22" s="491">
        <v>44363</v>
      </c>
      <c r="C22" s="492"/>
      <c r="D22" s="473" t="s">
        <v>941</v>
      </c>
      <c r="E22" s="493" t="s">
        <v>557</v>
      </c>
      <c r="F22" s="441">
        <v>760</v>
      </c>
      <c r="G22" s="494">
        <v>710</v>
      </c>
      <c r="H22" s="493">
        <v>710</v>
      </c>
      <c r="I22" s="495" t="s">
        <v>942</v>
      </c>
      <c r="J22" s="442" t="s">
        <v>966</v>
      </c>
      <c r="K22" s="442">
        <f t="shared" ref="K22" si="12">H22-F22</f>
        <v>-50</v>
      </c>
      <c r="L22" s="443">
        <f>(F22*-0.7)/100</f>
        <v>-5.32</v>
      </c>
      <c r="M22" s="444">
        <f t="shared" ref="M22" si="13">(K22+L22)/F22</f>
        <v>-7.2789473684210529E-2</v>
      </c>
      <c r="N22" s="442" t="s">
        <v>620</v>
      </c>
      <c r="O22" s="445">
        <v>44365</v>
      </c>
      <c r="P22" s="415"/>
      <c r="Q22" s="4"/>
      <c r="R22" s="416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39"/>
      <c r="B23" s="348"/>
      <c r="C23" s="349"/>
      <c r="D23" s="383"/>
      <c r="E23" s="353"/>
      <c r="F23" s="361"/>
      <c r="G23" s="358"/>
      <c r="H23" s="353"/>
      <c r="I23" s="350"/>
      <c r="J23" s="333"/>
      <c r="K23" s="333"/>
      <c r="L23" s="375"/>
      <c r="M23" s="373"/>
      <c r="N23" s="333"/>
      <c r="O23" s="367"/>
      <c r="P23" s="415"/>
      <c r="Q23" s="4"/>
      <c r="R23" s="4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39"/>
      <c r="B24" s="348"/>
      <c r="C24" s="349"/>
      <c r="D24" s="360"/>
      <c r="E24" s="353"/>
      <c r="F24" s="353"/>
      <c r="G24" s="358"/>
      <c r="H24" s="353"/>
      <c r="I24" s="350"/>
      <c r="J24" s="355"/>
      <c r="K24" s="355"/>
      <c r="L24" s="362"/>
      <c r="M24" s="332"/>
      <c r="N24" s="341"/>
      <c r="O24" s="338"/>
      <c r="P24" s="415"/>
      <c r="Q24" s="4"/>
      <c r="R24" s="416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3"/>
      <c r="B25" s="404"/>
      <c r="C25" s="405"/>
      <c r="D25" s="406"/>
      <c r="E25" s="407"/>
      <c r="F25" s="407"/>
      <c r="G25" s="371"/>
      <c r="H25" s="407"/>
      <c r="I25" s="408"/>
      <c r="J25" s="372"/>
      <c r="K25" s="372"/>
      <c r="L25" s="409"/>
      <c r="M25" s="76"/>
      <c r="N25" s="410"/>
      <c r="O25" s="411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3"/>
      <c r="B26" s="404"/>
      <c r="C26" s="405"/>
      <c r="D26" s="406"/>
      <c r="E26" s="407"/>
      <c r="F26" s="407"/>
      <c r="G26" s="371"/>
      <c r="H26" s="407"/>
      <c r="I26" s="408"/>
      <c r="J26" s="372"/>
      <c r="K26" s="372"/>
      <c r="L26" s="409"/>
      <c r="M26" s="76"/>
      <c r="N26" s="410"/>
      <c r="O26" s="411"/>
      <c r="P26" s="356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3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4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4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65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66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4" customFormat="1" ht="15" customHeight="1">
      <c r="A33" s="558">
        <v>1</v>
      </c>
      <c r="B33" s="504">
        <v>44337</v>
      </c>
      <c r="C33" s="505"/>
      <c r="D33" s="458" t="s">
        <v>304</v>
      </c>
      <c r="E33" s="432" t="s">
        <v>557</v>
      </c>
      <c r="F33" s="432">
        <v>1314</v>
      </c>
      <c r="G33" s="432">
        <v>1275</v>
      </c>
      <c r="H33" s="432">
        <v>1352</v>
      </c>
      <c r="I33" s="432" t="s">
        <v>849</v>
      </c>
      <c r="J33" s="489" t="s">
        <v>883</v>
      </c>
      <c r="K33" s="489">
        <f t="shared" ref="K33" si="14">H33-F33</f>
        <v>38</v>
      </c>
      <c r="L33" s="497">
        <f>(F33*-0.7)/100</f>
        <v>-9.1980000000000004</v>
      </c>
      <c r="M33" s="542">
        <f t="shared" ref="M33" si="15">(K33+L33)/F33</f>
        <v>2.1919330289193302E-2</v>
      </c>
      <c r="N33" s="489" t="s">
        <v>556</v>
      </c>
      <c r="O33" s="509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558">
        <v>2</v>
      </c>
      <c r="B34" s="504">
        <v>44341</v>
      </c>
      <c r="C34" s="505"/>
      <c r="D34" s="458" t="s">
        <v>97</v>
      </c>
      <c r="E34" s="432" t="s">
        <v>557</v>
      </c>
      <c r="F34" s="432">
        <v>190.5</v>
      </c>
      <c r="G34" s="432">
        <v>185</v>
      </c>
      <c r="H34" s="432">
        <v>195.5</v>
      </c>
      <c r="I34" s="432" t="s">
        <v>851</v>
      </c>
      <c r="J34" s="489" t="s">
        <v>890</v>
      </c>
      <c r="K34" s="489">
        <f t="shared" ref="K34" si="16">H34-F34</f>
        <v>5</v>
      </c>
      <c r="L34" s="497">
        <f>(F34*-0.7)/100</f>
        <v>-1.3334999999999999</v>
      </c>
      <c r="M34" s="542">
        <f t="shared" ref="M34" si="17">(K34+L34)/F34</f>
        <v>1.9246719160104987E-2</v>
      </c>
      <c r="N34" s="489" t="s">
        <v>556</v>
      </c>
      <c r="O34" s="508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559">
        <v>3</v>
      </c>
      <c r="B35" s="511">
        <v>44344</v>
      </c>
      <c r="C35" s="512"/>
      <c r="D35" s="440" t="s">
        <v>857</v>
      </c>
      <c r="E35" s="474" t="s">
        <v>557</v>
      </c>
      <c r="F35" s="474">
        <v>636.5</v>
      </c>
      <c r="G35" s="474">
        <v>615</v>
      </c>
      <c r="H35" s="474">
        <v>614</v>
      </c>
      <c r="I35" s="474" t="s">
        <v>858</v>
      </c>
      <c r="J35" s="472" t="s">
        <v>861</v>
      </c>
      <c r="K35" s="472">
        <f t="shared" ref="K35" si="18">H35-F35</f>
        <v>-22.5</v>
      </c>
      <c r="L35" s="487">
        <f>(F35*-0.7)/100</f>
        <v>-4.4554999999999998</v>
      </c>
      <c r="M35" s="560">
        <f t="shared" ref="M35" si="19">(K35+L35)/F35</f>
        <v>-4.234956794972506E-2</v>
      </c>
      <c r="N35" s="472" t="s">
        <v>620</v>
      </c>
      <c r="O35" s="515">
        <v>44348</v>
      </c>
      <c r="P35" s="61"/>
      <c r="Q35" s="61"/>
      <c r="R35" s="448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4" customFormat="1" ht="15" customHeight="1">
      <c r="A36" s="559">
        <v>4</v>
      </c>
      <c r="B36" s="511">
        <v>44348</v>
      </c>
      <c r="C36" s="512"/>
      <c r="D36" s="440" t="s">
        <v>169</v>
      </c>
      <c r="E36" s="474" t="s">
        <v>557</v>
      </c>
      <c r="F36" s="474">
        <v>431</v>
      </c>
      <c r="G36" s="474">
        <v>418</v>
      </c>
      <c r="H36" s="474">
        <v>418</v>
      </c>
      <c r="I36" s="474" t="s">
        <v>862</v>
      </c>
      <c r="J36" s="472" t="s">
        <v>965</v>
      </c>
      <c r="K36" s="472">
        <f t="shared" ref="K36" si="20">H36-F36</f>
        <v>-13</v>
      </c>
      <c r="L36" s="487">
        <f>(F36*-0.7)/100</f>
        <v>-3.0169999999999999</v>
      </c>
      <c r="M36" s="560">
        <f t="shared" ref="M36" si="21">(K36+L36)/F36</f>
        <v>-3.7162412993039441E-2</v>
      </c>
      <c r="N36" s="472" t="s">
        <v>620</v>
      </c>
      <c r="O36" s="515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558">
        <v>5</v>
      </c>
      <c r="B37" s="504">
        <v>44350</v>
      </c>
      <c r="C37" s="505"/>
      <c r="D37" s="458" t="s">
        <v>875</v>
      </c>
      <c r="E37" s="432" t="s">
        <v>557</v>
      </c>
      <c r="F37" s="432">
        <v>745</v>
      </c>
      <c r="G37" s="432">
        <v>725</v>
      </c>
      <c r="H37" s="432">
        <v>764</v>
      </c>
      <c r="I37" s="432" t="s">
        <v>876</v>
      </c>
      <c r="J37" s="489" t="s">
        <v>891</v>
      </c>
      <c r="K37" s="489">
        <f t="shared" ref="K37" si="22">H37-F37</f>
        <v>19</v>
      </c>
      <c r="L37" s="497">
        <f>(F37*-0.7)/100</f>
        <v>-5.2149999999999999</v>
      </c>
      <c r="M37" s="542">
        <f t="shared" ref="M37" si="23">(K37+L37)/F37</f>
        <v>1.8503355704697987E-2</v>
      </c>
      <c r="N37" s="489" t="s">
        <v>556</v>
      </c>
      <c r="O37" s="508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558">
        <v>6</v>
      </c>
      <c r="B38" s="504">
        <v>44350</v>
      </c>
      <c r="C38" s="505"/>
      <c r="D38" s="458" t="s">
        <v>96</v>
      </c>
      <c r="E38" s="432" t="s">
        <v>557</v>
      </c>
      <c r="F38" s="432">
        <v>1195</v>
      </c>
      <c r="G38" s="432">
        <v>1160</v>
      </c>
      <c r="H38" s="432">
        <v>1217.5</v>
      </c>
      <c r="I38" s="432" t="s">
        <v>877</v>
      </c>
      <c r="J38" s="489" t="s">
        <v>878</v>
      </c>
      <c r="K38" s="489">
        <f t="shared" ref="K38:K39" si="24">H38-F38</f>
        <v>22.5</v>
      </c>
      <c r="L38" s="497">
        <f>(F38*-0.07)/100</f>
        <v>-0.83650000000000002</v>
      </c>
      <c r="M38" s="542">
        <f t="shared" ref="M38:M39" si="25">(K38+L38)/F38</f>
        <v>1.8128451882845186E-2</v>
      </c>
      <c r="N38" s="489" t="s">
        <v>556</v>
      </c>
      <c r="O38" s="509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558">
        <v>7</v>
      </c>
      <c r="B39" s="504">
        <v>44354</v>
      </c>
      <c r="C39" s="505"/>
      <c r="D39" s="458" t="s">
        <v>115</v>
      </c>
      <c r="E39" s="432" t="s">
        <v>557</v>
      </c>
      <c r="F39" s="432">
        <v>253</v>
      </c>
      <c r="G39" s="432">
        <v>245</v>
      </c>
      <c r="H39" s="432">
        <v>261</v>
      </c>
      <c r="I39" s="432" t="s">
        <v>887</v>
      </c>
      <c r="J39" s="489" t="s">
        <v>898</v>
      </c>
      <c r="K39" s="489">
        <f t="shared" si="24"/>
        <v>8</v>
      </c>
      <c r="L39" s="497">
        <f>(F39*-0.7)/100</f>
        <v>-1.7709999999999999</v>
      </c>
      <c r="M39" s="542">
        <f t="shared" si="25"/>
        <v>2.4620553359683797E-2</v>
      </c>
      <c r="N39" s="489" t="s">
        <v>556</v>
      </c>
      <c r="O39" s="508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558">
        <v>8</v>
      </c>
      <c r="B40" s="504">
        <v>44355</v>
      </c>
      <c r="C40" s="505"/>
      <c r="D40" s="458" t="s">
        <v>893</v>
      </c>
      <c r="E40" s="432" t="s">
        <v>557</v>
      </c>
      <c r="F40" s="432">
        <v>361</v>
      </c>
      <c r="G40" s="432">
        <v>349</v>
      </c>
      <c r="H40" s="432">
        <v>368</v>
      </c>
      <c r="I40" s="432" t="s">
        <v>894</v>
      </c>
      <c r="J40" s="489" t="s">
        <v>880</v>
      </c>
      <c r="K40" s="489">
        <f t="shared" ref="K40:K42" si="26">H40-F40</f>
        <v>7</v>
      </c>
      <c r="L40" s="497">
        <f>(F40*-0.07)/100</f>
        <v>-0.25270000000000004</v>
      </c>
      <c r="M40" s="542">
        <f t="shared" ref="M40:M42" si="27">(K40+L40)/F40</f>
        <v>1.8690581717451523E-2</v>
      </c>
      <c r="N40" s="489" t="s">
        <v>556</v>
      </c>
      <c r="O40" s="509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559">
        <v>9</v>
      </c>
      <c r="B41" s="511">
        <v>44356</v>
      </c>
      <c r="C41" s="512"/>
      <c r="D41" s="440" t="s">
        <v>899</v>
      </c>
      <c r="E41" s="474" t="s">
        <v>557</v>
      </c>
      <c r="F41" s="474">
        <v>2119</v>
      </c>
      <c r="G41" s="474">
        <v>2045</v>
      </c>
      <c r="H41" s="474">
        <v>2045</v>
      </c>
      <c r="I41" s="474" t="s">
        <v>900</v>
      </c>
      <c r="J41" s="472" t="s">
        <v>923</v>
      </c>
      <c r="K41" s="472">
        <f t="shared" si="26"/>
        <v>-74</v>
      </c>
      <c r="L41" s="487">
        <f t="shared" ref="L41:L46" si="28">(F41*-0.7)/100</f>
        <v>-14.833</v>
      </c>
      <c r="M41" s="560">
        <f t="shared" si="27"/>
        <v>-4.1922133081642284E-2</v>
      </c>
      <c r="N41" s="472" t="s">
        <v>620</v>
      </c>
      <c r="O41" s="515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559">
        <v>10</v>
      </c>
      <c r="B42" s="511">
        <v>44357</v>
      </c>
      <c r="C42" s="512"/>
      <c r="D42" s="440" t="s">
        <v>296</v>
      </c>
      <c r="E42" s="474" t="s">
        <v>557</v>
      </c>
      <c r="F42" s="474">
        <v>2840</v>
      </c>
      <c r="G42" s="474">
        <v>2760</v>
      </c>
      <c r="H42" s="474">
        <v>2760</v>
      </c>
      <c r="I42" s="474" t="s">
        <v>912</v>
      </c>
      <c r="J42" s="472" t="s">
        <v>922</v>
      </c>
      <c r="K42" s="472">
        <f t="shared" si="26"/>
        <v>-80</v>
      </c>
      <c r="L42" s="487">
        <f t="shared" si="28"/>
        <v>-19.88</v>
      </c>
      <c r="M42" s="560">
        <f t="shared" si="27"/>
        <v>-3.5169014084507039E-2</v>
      </c>
      <c r="N42" s="472" t="s">
        <v>620</v>
      </c>
      <c r="O42" s="515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59">
        <v>11</v>
      </c>
      <c r="B43" s="511">
        <v>44361</v>
      </c>
      <c r="C43" s="512"/>
      <c r="D43" s="440" t="s">
        <v>166</v>
      </c>
      <c r="E43" s="474" t="s">
        <v>557</v>
      </c>
      <c r="F43" s="474">
        <v>158.25</v>
      </c>
      <c r="G43" s="474">
        <v>153.5</v>
      </c>
      <c r="H43" s="474">
        <v>153</v>
      </c>
      <c r="I43" s="474" t="s">
        <v>927</v>
      </c>
      <c r="J43" s="472" t="s">
        <v>950</v>
      </c>
      <c r="K43" s="472">
        <f t="shared" ref="K43:K44" si="29">H43-F43</f>
        <v>-5.25</v>
      </c>
      <c r="L43" s="487">
        <f t="shared" si="28"/>
        <v>-1.10775</v>
      </c>
      <c r="M43" s="560">
        <f t="shared" ref="M43:M44" si="30">(K43+L43)/F43</f>
        <v>-4.0175355450236969E-2</v>
      </c>
      <c r="N43" s="472" t="s">
        <v>620</v>
      </c>
      <c r="O43" s="515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58">
        <v>12</v>
      </c>
      <c r="B44" s="504">
        <v>44362</v>
      </c>
      <c r="C44" s="505"/>
      <c r="D44" s="458" t="s">
        <v>326</v>
      </c>
      <c r="E44" s="432" t="s">
        <v>557</v>
      </c>
      <c r="F44" s="432">
        <v>580</v>
      </c>
      <c r="G44" s="432">
        <v>562</v>
      </c>
      <c r="H44" s="432">
        <v>596</v>
      </c>
      <c r="I44" s="432" t="s">
        <v>932</v>
      </c>
      <c r="J44" s="489" t="s">
        <v>980</v>
      </c>
      <c r="K44" s="489">
        <f t="shared" si="29"/>
        <v>16</v>
      </c>
      <c r="L44" s="497">
        <f t="shared" si="28"/>
        <v>-4.0599999999999996</v>
      </c>
      <c r="M44" s="542">
        <f t="shared" si="30"/>
        <v>2.0586206896551728E-2</v>
      </c>
      <c r="N44" s="489" t="s">
        <v>556</v>
      </c>
      <c r="O44" s="508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559">
        <v>13</v>
      </c>
      <c r="B45" s="511">
        <v>44363</v>
      </c>
      <c r="C45" s="512"/>
      <c r="D45" s="440" t="s">
        <v>754</v>
      </c>
      <c r="E45" s="474" t="s">
        <v>557</v>
      </c>
      <c r="F45" s="474">
        <v>210.5</v>
      </c>
      <c r="G45" s="474">
        <v>205</v>
      </c>
      <c r="H45" s="474">
        <v>204</v>
      </c>
      <c r="I45" s="474" t="s">
        <v>943</v>
      </c>
      <c r="J45" s="472" t="s">
        <v>964</v>
      </c>
      <c r="K45" s="472">
        <f t="shared" ref="K45:K46" si="31">H45-F45</f>
        <v>-6.5</v>
      </c>
      <c r="L45" s="487">
        <f t="shared" si="28"/>
        <v>-1.4735</v>
      </c>
      <c r="M45" s="560">
        <f t="shared" ref="M45:M46" si="32">(K45+L45)/F45</f>
        <v>-3.7878859857482183E-2</v>
      </c>
      <c r="N45" s="472" t="s">
        <v>620</v>
      </c>
      <c r="O45" s="515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558">
        <v>14</v>
      </c>
      <c r="B46" s="504">
        <v>44368</v>
      </c>
      <c r="C46" s="505"/>
      <c r="D46" s="458" t="s">
        <v>171</v>
      </c>
      <c r="E46" s="432" t="s">
        <v>557</v>
      </c>
      <c r="F46" s="432">
        <v>1990</v>
      </c>
      <c r="G46" s="432">
        <v>1940</v>
      </c>
      <c r="H46" s="432">
        <v>2045</v>
      </c>
      <c r="I46" s="432" t="s">
        <v>991</v>
      </c>
      <c r="J46" s="489" t="s">
        <v>680</v>
      </c>
      <c r="K46" s="489">
        <f t="shared" si="31"/>
        <v>55</v>
      </c>
      <c r="L46" s="497">
        <f t="shared" si="28"/>
        <v>-13.93</v>
      </c>
      <c r="M46" s="542">
        <f t="shared" si="32"/>
        <v>2.0638190954773868E-2</v>
      </c>
      <c r="N46" s="489" t="s">
        <v>556</v>
      </c>
      <c r="O46" s="508">
        <v>44370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558">
        <v>15</v>
      </c>
      <c r="B47" s="504">
        <v>44368</v>
      </c>
      <c r="C47" s="505"/>
      <c r="D47" s="458" t="s">
        <v>326</v>
      </c>
      <c r="E47" s="432" t="s">
        <v>557</v>
      </c>
      <c r="F47" s="432">
        <v>584</v>
      </c>
      <c r="G47" s="432">
        <v>567</v>
      </c>
      <c r="H47" s="432">
        <v>599</v>
      </c>
      <c r="I47" s="432" t="s">
        <v>932</v>
      </c>
      <c r="J47" s="489" t="s">
        <v>1019</v>
      </c>
      <c r="K47" s="489">
        <f t="shared" ref="K47:K48" si="33">H47-F47</f>
        <v>15</v>
      </c>
      <c r="L47" s="497">
        <f t="shared" ref="L47:L48" si="34">(F47*-0.7)/100</f>
        <v>-4.0879999999999992</v>
      </c>
      <c r="M47" s="542">
        <f t="shared" ref="M47:M48" si="35">(K47+L47)/F47</f>
        <v>1.8684931506849318E-2</v>
      </c>
      <c r="N47" s="489" t="s">
        <v>556</v>
      </c>
      <c r="O47" s="508">
        <v>44375</v>
      </c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558">
        <v>16</v>
      </c>
      <c r="B48" s="504">
        <v>44370</v>
      </c>
      <c r="C48" s="505"/>
      <c r="D48" s="458" t="s">
        <v>1010</v>
      </c>
      <c r="E48" s="432" t="s">
        <v>557</v>
      </c>
      <c r="F48" s="432">
        <v>151</v>
      </c>
      <c r="G48" s="432">
        <v>146</v>
      </c>
      <c r="H48" s="432">
        <v>154</v>
      </c>
      <c r="I48" s="432">
        <v>164</v>
      </c>
      <c r="J48" s="489" t="s">
        <v>1049</v>
      </c>
      <c r="K48" s="489">
        <f t="shared" si="33"/>
        <v>3</v>
      </c>
      <c r="L48" s="497">
        <f t="shared" si="34"/>
        <v>-1.0569999999999999</v>
      </c>
      <c r="M48" s="542">
        <f t="shared" si="35"/>
        <v>1.2867549668874172E-2</v>
      </c>
      <c r="N48" s="489" t="s">
        <v>556</v>
      </c>
      <c r="O48" s="508">
        <v>44375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559">
        <v>17</v>
      </c>
      <c r="B49" s="511">
        <v>44371</v>
      </c>
      <c r="C49" s="512"/>
      <c r="D49" s="440" t="s">
        <v>1016</v>
      </c>
      <c r="E49" s="474" t="s">
        <v>557</v>
      </c>
      <c r="F49" s="474">
        <v>2205</v>
      </c>
      <c r="G49" s="474">
        <v>2140</v>
      </c>
      <c r="H49" s="474">
        <v>2140</v>
      </c>
      <c r="I49" s="474" t="s">
        <v>1017</v>
      </c>
      <c r="J49" s="472" t="s">
        <v>1025</v>
      </c>
      <c r="K49" s="472">
        <f t="shared" ref="K49" si="36">H49-F49</f>
        <v>-65</v>
      </c>
      <c r="L49" s="487">
        <f t="shared" ref="L49" si="37">(F49*-0.7)/100</f>
        <v>-15.435</v>
      </c>
      <c r="M49" s="560">
        <f t="shared" ref="M49" si="38">(K49+L49)/F49</f>
        <v>-3.6478458049886621E-2</v>
      </c>
      <c r="N49" s="472" t="s">
        <v>620</v>
      </c>
      <c r="O49" s="515">
        <v>44372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561">
        <v>18</v>
      </c>
      <c r="B50" s="538">
        <v>44371</v>
      </c>
      <c r="C50" s="519"/>
      <c r="D50" s="449" t="s">
        <v>44</v>
      </c>
      <c r="E50" s="384" t="s">
        <v>557</v>
      </c>
      <c r="F50" s="384" t="s">
        <v>1021</v>
      </c>
      <c r="G50" s="384">
        <v>718</v>
      </c>
      <c r="H50" s="384"/>
      <c r="I50" s="384" t="s">
        <v>876</v>
      </c>
      <c r="J50" s="476" t="s">
        <v>558</v>
      </c>
      <c r="K50" s="476"/>
      <c r="L50" s="478"/>
      <c r="M50" s="546"/>
      <c r="N50" s="476"/>
      <c r="O50" s="484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A51" s="558">
        <v>19</v>
      </c>
      <c r="B51" s="504">
        <v>44371</v>
      </c>
      <c r="C51" s="505"/>
      <c r="D51" s="458" t="s">
        <v>232</v>
      </c>
      <c r="E51" s="432" t="s">
        <v>557</v>
      </c>
      <c r="F51" s="432">
        <v>892.5</v>
      </c>
      <c r="G51" s="432">
        <v>863</v>
      </c>
      <c r="H51" s="432">
        <v>913.5</v>
      </c>
      <c r="I51" s="432">
        <v>950</v>
      </c>
      <c r="J51" s="489" t="s">
        <v>606</v>
      </c>
      <c r="K51" s="489">
        <f t="shared" ref="K51:K52" si="39">H51-F51</f>
        <v>21</v>
      </c>
      <c r="L51" s="497">
        <f>(F51*-0.07)/100</f>
        <v>-0.62475000000000014</v>
      </c>
      <c r="M51" s="542">
        <f t="shared" ref="M51:M52" si="40">(K51+L51)/F51</f>
        <v>2.2829411764705883E-2</v>
      </c>
      <c r="N51" s="489" t="s">
        <v>556</v>
      </c>
      <c r="O51" s="509">
        <v>44371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558">
        <v>20</v>
      </c>
      <c r="B52" s="504">
        <v>44371</v>
      </c>
      <c r="C52" s="505"/>
      <c r="D52" s="458" t="s">
        <v>224</v>
      </c>
      <c r="E52" s="432" t="s">
        <v>557</v>
      </c>
      <c r="F52" s="432">
        <v>210.5</v>
      </c>
      <c r="G52" s="432">
        <v>205</v>
      </c>
      <c r="H52" s="432">
        <v>216</v>
      </c>
      <c r="I52" s="432">
        <v>222</v>
      </c>
      <c r="J52" s="489" t="s">
        <v>996</v>
      </c>
      <c r="K52" s="489">
        <f t="shared" si="39"/>
        <v>5.5</v>
      </c>
      <c r="L52" s="497">
        <f t="shared" ref="L52" si="41">(F52*-0.7)/100</f>
        <v>-1.4735</v>
      </c>
      <c r="M52" s="542">
        <f t="shared" si="40"/>
        <v>1.9128266033254158E-2</v>
      </c>
      <c r="N52" s="489" t="s">
        <v>556</v>
      </c>
      <c r="O52" s="508">
        <v>44372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4" customFormat="1" ht="15" customHeight="1">
      <c r="A53" s="561">
        <v>21</v>
      </c>
      <c r="B53" s="518">
        <v>44372</v>
      </c>
      <c r="C53" s="519"/>
      <c r="D53" s="449" t="s">
        <v>131</v>
      </c>
      <c r="E53" s="384" t="s">
        <v>557</v>
      </c>
      <c r="F53" s="384" t="s">
        <v>1029</v>
      </c>
      <c r="G53" s="384">
        <v>1665</v>
      </c>
      <c r="H53" s="384"/>
      <c r="I53" s="384" t="s">
        <v>1030</v>
      </c>
      <c r="J53" s="476" t="s">
        <v>558</v>
      </c>
      <c r="K53" s="476"/>
      <c r="L53" s="478"/>
      <c r="M53" s="546"/>
      <c r="N53" s="476"/>
      <c r="O53" s="484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4" customFormat="1" ht="15" customHeight="1">
      <c r="A54" s="561">
        <v>22</v>
      </c>
      <c r="B54" s="538">
        <v>44375</v>
      </c>
      <c r="C54" s="519"/>
      <c r="D54" s="449" t="s">
        <v>441</v>
      </c>
      <c r="E54" s="384" t="s">
        <v>557</v>
      </c>
      <c r="F54" s="384" t="s">
        <v>1048</v>
      </c>
      <c r="G54" s="384">
        <v>2735</v>
      </c>
      <c r="H54" s="384"/>
      <c r="I54" s="384">
        <v>3000</v>
      </c>
      <c r="J54" s="476" t="s">
        <v>558</v>
      </c>
      <c r="K54" s="476"/>
      <c r="L54" s="478"/>
      <c r="M54" s="546"/>
      <c r="N54" s="476"/>
      <c r="O54" s="484"/>
      <c r="P54" s="4"/>
      <c r="Q54" s="4"/>
      <c r="R54" s="31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4" customFormat="1" ht="15" customHeight="1">
      <c r="A55" s="561"/>
      <c r="B55" s="518"/>
      <c r="C55" s="519"/>
      <c r="D55" s="449"/>
      <c r="E55" s="384"/>
      <c r="F55" s="384"/>
      <c r="G55" s="384"/>
      <c r="H55" s="384"/>
      <c r="I55" s="384"/>
      <c r="J55" s="476"/>
      <c r="K55" s="476"/>
      <c r="L55" s="478"/>
      <c r="M55" s="546"/>
      <c r="N55" s="476"/>
      <c r="O55" s="484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4" customFormat="1" ht="15" customHeight="1">
      <c r="A56" s="368"/>
      <c r="B56" s="388"/>
      <c r="C56" s="391"/>
      <c r="D56" s="449"/>
      <c r="E56" s="361"/>
      <c r="F56" s="361"/>
      <c r="G56" s="392"/>
      <c r="H56" s="392"/>
      <c r="I56" s="361"/>
      <c r="J56" s="333"/>
      <c r="K56" s="333"/>
      <c r="L56" s="375"/>
      <c r="M56" s="373"/>
      <c r="N56" s="355"/>
      <c r="O56" s="367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44" customFormat="1" ht="15" customHeight="1">
      <c r="A57" s="368"/>
      <c r="B57" s="388"/>
      <c r="C57" s="391"/>
      <c r="D57" s="449"/>
      <c r="E57" s="361"/>
      <c r="F57" s="361"/>
      <c r="G57" s="392"/>
      <c r="H57" s="392"/>
      <c r="I57" s="361"/>
      <c r="J57" s="333"/>
      <c r="K57" s="333"/>
      <c r="L57" s="375"/>
      <c r="M57" s="373"/>
      <c r="N57" s="355"/>
      <c r="O57" s="367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44" customFormat="1" ht="15" customHeight="1">
      <c r="A58" s="433"/>
      <c r="B58" s="394"/>
      <c r="C58" s="434"/>
      <c r="D58" s="435"/>
      <c r="E58" s="370"/>
      <c r="F58" s="370"/>
      <c r="G58" s="436"/>
      <c r="H58" s="436"/>
      <c r="I58" s="370"/>
      <c r="J58" s="369"/>
      <c r="K58" s="369"/>
      <c r="L58" s="437"/>
      <c r="M58" s="382"/>
      <c r="N58" s="372"/>
      <c r="O58" s="438"/>
      <c r="P58" s="4"/>
      <c r="Q58" s="4"/>
      <c r="R58" s="31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ht="44.25" customHeight="1">
      <c r="A59" s="20" t="s">
        <v>560</v>
      </c>
      <c r="B59" s="36"/>
      <c r="C59" s="36"/>
      <c r="D59" s="37"/>
      <c r="E59" s="33"/>
      <c r="F59" s="33"/>
      <c r="G59" s="32"/>
      <c r="H59" s="32" t="s">
        <v>819</v>
      </c>
      <c r="I59" s="33"/>
      <c r="J59" s="14"/>
      <c r="K59" s="76"/>
      <c r="L59" s="77"/>
      <c r="M59" s="76"/>
      <c r="N59" s="78"/>
      <c r="O59" s="76"/>
      <c r="P59" s="4"/>
      <c r="Q59" s="381"/>
      <c r="R59" s="393"/>
      <c r="S59" s="381"/>
      <c r="T59" s="381"/>
      <c r="U59" s="381"/>
      <c r="V59" s="381"/>
      <c r="W59" s="381"/>
      <c r="X59" s="381"/>
      <c r="Y59" s="381"/>
      <c r="Z59" s="37"/>
      <c r="AA59" s="37"/>
      <c r="AB59" s="37"/>
    </row>
    <row r="60" spans="1:34" s="3" customFormat="1">
      <c r="A60" s="26" t="s">
        <v>561</v>
      </c>
      <c r="B60" s="20"/>
      <c r="C60" s="20"/>
      <c r="D60" s="20"/>
      <c r="E60" s="2"/>
      <c r="F60" s="27" t="s">
        <v>562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6" customFormat="1" ht="14.25" customHeight="1">
      <c r="A61" s="26"/>
      <c r="B61" s="20"/>
      <c r="C61" s="20"/>
      <c r="D61" s="20"/>
      <c r="E61" s="29"/>
      <c r="F61" s="27" t="s">
        <v>564</v>
      </c>
      <c r="G61" s="38"/>
      <c r="H61" s="39"/>
      <c r="I61" s="79"/>
      <c r="J61" s="14"/>
      <c r="K61" s="80"/>
      <c r="L61" s="81"/>
      <c r="M61" s="82"/>
      <c r="N61" s="83"/>
      <c r="O61" s="84"/>
      <c r="P61" s="2"/>
      <c r="Q61" s="1"/>
      <c r="R61" s="9"/>
      <c r="S61" s="3"/>
      <c r="Y61" s="3"/>
      <c r="Z61" s="3"/>
    </row>
    <row r="62" spans="1:34" s="6" customFormat="1" ht="14.25" customHeight="1">
      <c r="A62" s="20"/>
      <c r="B62" s="20"/>
      <c r="C62" s="20"/>
      <c r="D62" s="20"/>
      <c r="E62" s="29"/>
      <c r="F62" s="14"/>
      <c r="G62" s="14"/>
      <c r="H62" s="28"/>
      <c r="I62" s="33"/>
      <c r="J62" s="68"/>
      <c r="K62" s="65"/>
      <c r="L62" s="66"/>
      <c r="M62" s="14"/>
      <c r="N62" s="69"/>
      <c r="O62" s="54"/>
      <c r="P62" s="5"/>
      <c r="Q62" s="1"/>
      <c r="R62" s="9"/>
      <c r="S62" s="3"/>
      <c r="Y62" s="3"/>
      <c r="Z62" s="3"/>
    </row>
    <row r="63" spans="1:34" s="6" customFormat="1" ht="15">
      <c r="A63" s="40" t="s">
        <v>571</v>
      </c>
      <c r="B63" s="40"/>
      <c r="C63" s="40"/>
      <c r="D63" s="40"/>
      <c r="E63" s="29"/>
      <c r="F63" s="14"/>
      <c r="G63" s="9"/>
      <c r="H63" s="14"/>
      <c r="I63" s="9"/>
      <c r="J63" s="85"/>
      <c r="K63" s="9"/>
      <c r="L63" s="9"/>
      <c r="M63" s="9"/>
      <c r="N63" s="9"/>
      <c r="O63" s="86"/>
      <c r="P63"/>
      <c r="Q63" s="1"/>
      <c r="R63" s="9"/>
      <c r="S63" s="3"/>
      <c r="Y63" s="3"/>
      <c r="Z63" s="3"/>
    </row>
    <row r="64" spans="1:34" s="6" customFormat="1" ht="38.25">
      <c r="A64" s="18" t="s">
        <v>16</v>
      </c>
      <c r="B64" s="18" t="s">
        <v>534</v>
      </c>
      <c r="C64" s="18"/>
      <c r="D64" s="19" t="s">
        <v>545</v>
      </c>
      <c r="E64" s="18" t="s">
        <v>546</v>
      </c>
      <c r="F64" s="18" t="s">
        <v>547</v>
      </c>
      <c r="G64" s="18" t="s">
        <v>566</v>
      </c>
      <c r="H64" s="18" t="s">
        <v>549</v>
      </c>
      <c r="I64" s="18" t="s">
        <v>550</v>
      </c>
      <c r="J64" s="17" t="s">
        <v>551</v>
      </c>
      <c r="K64" s="74" t="s">
        <v>572</v>
      </c>
      <c r="L64" s="60" t="s">
        <v>818</v>
      </c>
      <c r="M64" s="74" t="s">
        <v>568</v>
      </c>
      <c r="N64" s="18" t="s">
        <v>569</v>
      </c>
      <c r="O64" s="17" t="s">
        <v>554</v>
      </c>
      <c r="P64" s="87" t="s">
        <v>555</v>
      </c>
      <c r="Q64" s="1"/>
      <c r="R64" s="14"/>
      <c r="S64" s="3"/>
      <c r="Y64" s="3"/>
      <c r="Z64" s="3"/>
    </row>
    <row r="65" spans="1:26" s="344" customFormat="1" ht="13.9" customHeight="1">
      <c r="A65" s="503">
        <v>1</v>
      </c>
      <c r="B65" s="504">
        <v>44343</v>
      </c>
      <c r="C65" s="505"/>
      <c r="D65" s="414" t="s">
        <v>854</v>
      </c>
      <c r="E65" s="432" t="s">
        <v>557</v>
      </c>
      <c r="F65" s="432">
        <v>2330</v>
      </c>
      <c r="G65" s="432">
        <v>2285</v>
      </c>
      <c r="H65" s="432">
        <v>2361</v>
      </c>
      <c r="I65" s="501" t="s">
        <v>855</v>
      </c>
      <c r="J65" s="489" t="s">
        <v>867</v>
      </c>
      <c r="K65" s="500">
        <f t="shared" ref="K65:K66" si="42">H65-F65</f>
        <v>31</v>
      </c>
      <c r="L65" s="496">
        <f t="shared" ref="L65:L66" si="43">(H65*N65)*0.07%</f>
        <v>495.81000000000006</v>
      </c>
      <c r="M65" s="506">
        <f t="shared" ref="M65:M66" si="44">(K65*N65)-L65</f>
        <v>8804.19</v>
      </c>
      <c r="N65" s="489">
        <v>300</v>
      </c>
      <c r="O65" s="507" t="s">
        <v>556</v>
      </c>
      <c r="P65" s="508">
        <v>44349</v>
      </c>
      <c r="Q65" s="343"/>
      <c r="R65" s="314" t="s">
        <v>559</v>
      </c>
      <c r="S65" s="37"/>
      <c r="Y65" s="37"/>
      <c r="Z65" s="37"/>
    </row>
    <row r="66" spans="1:26" s="344" customFormat="1" ht="13.9" customHeight="1">
      <c r="A66" s="503">
        <v>2</v>
      </c>
      <c r="B66" s="504">
        <v>44349</v>
      </c>
      <c r="C66" s="505"/>
      <c r="D66" s="414" t="s">
        <v>865</v>
      </c>
      <c r="E66" s="432" t="s">
        <v>557</v>
      </c>
      <c r="F66" s="432">
        <v>678.5</v>
      </c>
      <c r="G66" s="432">
        <v>668</v>
      </c>
      <c r="H66" s="432">
        <v>685.5</v>
      </c>
      <c r="I66" s="501" t="s">
        <v>866</v>
      </c>
      <c r="J66" s="489" t="s">
        <v>880</v>
      </c>
      <c r="K66" s="500">
        <f t="shared" si="42"/>
        <v>7</v>
      </c>
      <c r="L66" s="496">
        <f t="shared" si="43"/>
        <v>527.83500000000004</v>
      </c>
      <c r="M66" s="506">
        <f t="shared" si="44"/>
        <v>7172.165</v>
      </c>
      <c r="N66" s="489">
        <v>1100</v>
      </c>
      <c r="O66" s="507" t="s">
        <v>556</v>
      </c>
      <c r="P66" s="508">
        <v>44350</v>
      </c>
      <c r="Q66" s="343"/>
      <c r="R66" s="314" t="s">
        <v>559</v>
      </c>
      <c r="S66" s="37"/>
      <c r="Y66" s="37"/>
      <c r="Z66" s="37"/>
    </row>
    <row r="67" spans="1:26" s="344" customFormat="1" ht="13.9" customHeight="1">
      <c r="A67" s="503">
        <v>3</v>
      </c>
      <c r="B67" s="504">
        <v>44349</v>
      </c>
      <c r="C67" s="505"/>
      <c r="D67" s="414" t="s">
        <v>868</v>
      </c>
      <c r="E67" s="432" t="s">
        <v>557</v>
      </c>
      <c r="F67" s="432">
        <v>1840</v>
      </c>
      <c r="G67" s="432">
        <v>1794</v>
      </c>
      <c r="H67" s="432">
        <v>1868.5</v>
      </c>
      <c r="I67" s="501" t="s">
        <v>873</v>
      </c>
      <c r="J67" s="489" t="s">
        <v>879</v>
      </c>
      <c r="K67" s="500">
        <f t="shared" ref="K67" si="45">H67-F67</f>
        <v>28.5</v>
      </c>
      <c r="L67" s="496">
        <f t="shared" ref="L67" si="46">(H67*N67)*0.07%</f>
        <v>359.68625000000003</v>
      </c>
      <c r="M67" s="506">
        <f t="shared" ref="M67" si="47">(K67*N67)-L67</f>
        <v>7477.8137500000003</v>
      </c>
      <c r="N67" s="489">
        <v>275</v>
      </c>
      <c r="O67" s="507" t="s">
        <v>556</v>
      </c>
      <c r="P67" s="508">
        <v>44350</v>
      </c>
      <c r="Q67" s="343"/>
      <c r="R67" s="314" t="s">
        <v>559</v>
      </c>
      <c r="S67" s="37"/>
      <c r="Y67" s="37"/>
      <c r="Z67" s="37"/>
    </row>
    <row r="68" spans="1:26" s="344" customFormat="1" ht="13.9" customHeight="1">
      <c r="A68" s="503">
        <v>4</v>
      </c>
      <c r="B68" s="504">
        <v>44349</v>
      </c>
      <c r="C68" s="505"/>
      <c r="D68" s="414" t="s">
        <v>869</v>
      </c>
      <c r="E68" s="432" t="s">
        <v>557</v>
      </c>
      <c r="F68" s="432">
        <v>4530</v>
      </c>
      <c r="G68" s="432">
        <v>4440</v>
      </c>
      <c r="H68" s="432">
        <v>4630</v>
      </c>
      <c r="I68" s="501" t="s">
        <v>874</v>
      </c>
      <c r="J68" s="489" t="s">
        <v>881</v>
      </c>
      <c r="K68" s="500">
        <f t="shared" ref="K68:K70" si="48">H68-F68</f>
        <v>100</v>
      </c>
      <c r="L68" s="496">
        <f t="shared" ref="L68:L70" si="49">(H68*N68)*0.07%</f>
        <v>405.12500000000006</v>
      </c>
      <c r="M68" s="506">
        <f t="shared" ref="M68:M70" si="50">(K68*N68)-L68</f>
        <v>12094.875</v>
      </c>
      <c r="N68" s="489">
        <v>125</v>
      </c>
      <c r="O68" s="507" t="s">
        <v>556</v>
      </c>
      <c r="P68" s="508">
        <v>44350</v>
      </c>
      <c r="Q68" s="343"/>
      <c r="R68" s="314" t="s">
        <v>559</v>
      </c>
      <c r="S68" s="37"/>
      <c r="Y68" s="37"/>
      <c r="Z68" s="37"/>
    </row>
    <row r="69" spans="1:26" s="344" customFormat="1" ht="13.9" customHeight="1">
      <c r="A69" s="503">
        <v>5</v>
      </c>
      <c r="B69" s="504">
        <v>44351</v>
      </c>
      <c r="C69" s="505"/>
      <c r="D69" s="414" t="s">
        <v>854</v>
      </c>
      <c r="E69" s="432" t="s">
        <v>557</v>
      </c>
      <c r="F69" s="432">
        <v>2334</v>
      </c>
      <c r="G69" s="432">
        <v>2289</v>
      </c>
      <c r="H69" s="432">
        <v>2362</v>
      </c>
      <c r="I69" s="501" t="s">
        <v>884</v>
      </c>
      <c r="J69" s="489" t="s">
        <v>901</v>
      </c>
      <c r="K69" s="500">
        <f t="shared" si="48"/>
        <v>28</v>
      </c>
      <c r="L69" s="496">
        <f t="shared" si="49"/>
        <v>496.0200000000001</v>
      </c>
      <c r="M69" s="506">
        <f t="shared" si="50"/>
        <v>7903.98</v>
      </c>
      <c r="N69" s="489">
        <v>300</v>
      </c>
      <c r="O69" s="507" t="s">
        <v>556</v>
      </c>
      <c r="P69" s="508">
        <v>44356</v>
      </c>
      <c r="Q69" s="343"/>
      <c r="R69" s="314" t="s">
        <v>559</v>
      </c>
      <c r="S69" s="37"/>
      <c r="Y69" s="37"/>
      <c r="Z69" s="37"/>
    </row>
    <row r="70" spans="1:26" s="344" customFormat="1" ht="13.9" customHeight="1">
      <c r="A70" s="525">
        <v>6</v>
      </c>
      <c r="B70" s="526">
        <v>44354</v>
      </c>
      <c r="C70" s="527"/>
      <c r="D70" s="471" t="s">
        <v>885</v>
      </c>
      <c r="E70" s="472" t="s">
        <v>557</v>
      </c>
      <c r="F70" s="472">
        <v>1221</v>
      </c>
      <c r="G70" s="472">
        <v>1197</v>
      </c>
      <c r="H70" s="472">
        <v>1200</v>
      </c>
      <c r="I70" s="472" t="s">
        <v>886</v>
      </c>
      <c r="J70" s="472" t="s">
        <v>902</v>
      </c>
      <c r="K70" s="499">
        <f t="shared" si="48"/>
        <v>-21</v>
      </c>
      <c r="L70" s="486">
        <f t="shared" si="49"/>
        <v>462.00000000000006</v>
      </c>
      <c r="M70" s="513">
        <f t="shared" si="50"/>
        <v>-12012</v>
      </c>
      <c r="N70" s="472">
        <v>550</v>
      </c>
      <c r="O70" s="514" t="s">
        <v>620</v>
      </c>
      <c r="P70" s="515">
        <v>44356</v>
      </c>
      <c r="Q70" s="343"/>
      <c r="R70" s="314" t="s">
        <v>559</v>
      </c>
      <c r="S70" s="37"/>
      <c r="Y70" s="37"/>
      <c r="Z70" s="37"/>
    </row>
    <row r="71" spans="1:26" s="344" customFormat="1" ht="13.9" customHeight="1">
      <c r="A71" s="525">
        <v>7</v>
      </c>
      <c r="B71" s="526">
        <v>44355</v>
      </c>
      <c r="C71" s="527"/>
      <c r="D71" s="471" t="s">
        <v>869</v>
      </c>
      <c r="E71" s="472" t="s">
        <v>557</v>
      </c>
      <c r="F71" s="472">
        <v>4650</v>
      </c>
      <c r="G71" s="472">
        <v>4540</v>
      </c>
      <c r="H71" s="472">
        <v>4580</v>
      </c>
      <c r="I71" s="472" t="s">
        <v>895</v>
      </c>
      <c r="J71" s="472" t="s">
        <v>903</v>
      </c>
      <c r="K71" s="499">
        <f t="shared" ref="K71" si="51">H71-F71</f>
        <v>-70</v>
      </c>
      <c r="L71" s="486">
        <f t="shared" ref="L71" si="52">(H71*N71)*0.07%</f>
        <v>400.75000000000006</v>
      </c>
      <c r="M71" s="513">
        <f t="shared" ref="M71" si="53">(K71*N71)-L71</f>
        <v>-9150.75</v>
      </c>
      <c r="N71" s="472">
        <v>125</v>
      </c>
      <c r="O71" s="514" t="s">
        <v>620</v>
      </c>
      <c r="P71" s="515">
        <v>44356</v>
      </c>
      <c r="Q71" s="343"/>
      <c r="R71" s="314" t="s">
        <v>559</v>
      </c>
      <c r="S71" s="37"/>
      <c r="Y71" s="37"/>
      <c r="Z71" s="37"/>
    </row>
    <row r="72" spans="1:26" s="344" customFormat="1" ht="13.9" customHeight="1">
      <c r="A72" s="503">
        <v>8</v>
      </c>
      <c r="B72" s="504">
        <v>44355</v>
      </c>
      <c r="C72" s="505"/>
      <c r="D72" s="414" t="s">
        <v>896</v>
      </c>
      <c r="E72" s="432" t="s">
        <v>557</v>
      </c>
      <c r="F72" s="432">
        <v>968</v>
      </c>
      <c r="G72" s="432">
        <v>949</v>
      </c>
      <c r="H72" s="432">
        <v>980</v>
      </c>
      <c r="I72" s="501" t="s">
        <v>897</v>
      </c>
      <c r="J72" s="489" t="s">
        <v>841</v>
      </c>
      <c r="K72" s="500">
        <f t="shared" ref="K72" si="54">H72-F72</f>
        <v>12</v>
      </c>
      <c r="L72" s="496">
        <f t="shared" ref="L72:L73" si="55">(H72*N72)*0.07%</f>
        <v>480.20000000000005</v>
      </c>
      <c r="M72" s="506">
        <f t="shared" ref="M72" si="56">(K72*N72)-L72</f>
        <v>7919.8</v>
      </c>
      <c r="N72" s="489">
        <v>700</v>
      </c>
      <c r="O72" s="507" t="s">
        <v>556</v>
      </c>
      <c r="P72" s="508">
        <v>44356</v>
      </c>
      <c r="Q72" s="343"/>
      <c r="R72" s="314" t="s">
        <v>559</v>
      </c>
      <c r="S72" s="37"/>
      <c r="Y72" s="37"/>
      <c r="Z72" s="37"/>
    </row>
    <row r="73" spans="1:26" s="344" customFormat="1" ht="13.9" customHeight="1">
      <c r="A73" s="604">
        <v>9</v>
      </c>
      <c r="B73" s="606">
        <v>44358</v>
      </c>
      <c r="C73" s="414" t="s">
        <v>918</v>
      </c>
      <c r="D73" s="488" t="s">
        <v>920</v>
      </c>
      <c r="E73" s="432" t="s">
        <v>557</v>
      </c>
      <c r="F73" s="432">
        <v>2216</v>
      </c>
      <c r="G73" s="432">
        <v>2145</v>
      </c>
      <c r="H73" s="432">
        <v>2255</v>
      </c>
      <c r="I73" s="489">
        <v>2300</v>
      </c>
      <c r="J73" s="598" t="s">
        <v>993</v>
      </c>
      <c r="K73" s="496">
        <f>H73-F73</f>
        <v>39</v>
      </c>
      <c r="L73" s="496">
        <f t="shared" si="55"/>
        <v>394.62500000000006</v>
      </c>
      <c r="M73" s="598">
        <f>(43.5*250)-494.63</f>
        <v>10380.370000000001</v>
      </c>
      <c r="N73" s="598">
        <v>250</v>
      </c>
      <c r="O73" s="600" t="s">
        <v>556</v>
      </c>
      <c r="P73" s="602">
        <v>44369</v>
      </c>
      <c r="Q73" s="343"/>
      <c r="R73" s="314" t="s">
        <v>559</v>
      </c>
      <c r="S73" s="37"/>
      <c r="Y73" s="37"/>
      <c r="Z73" s="37"/>
    </row>
    <row r="74" spans="1:26" s="344" customFormat="1" ht="13.9" customHeight="1">
      <c r="A74" s="605"/>
      <c r="B74" s="607"/>
      <c r="C74" s="414" t="s">
        <v>919</v>
      </c>
      <c r="D74" s="488" t="s">
        <v>921</v>
      </c>
      <c r="E74" s="432" t="s">
        <v>846</v>
      </c>
      <c r="F74" s="432">
        <v>37</v>
      </c>
      <c r="G74" s="432"/>
      <c r="H74" s="432">
        <v>32.5</v>
      </c>
      <c r="I74" s="489"/>
      <c r="J74" s="599"/>
      <c r="K74" s="497">
        <v>4.5</v>
      </c>
      <c r="L74" s="496">
        <v>100</v>
      </c>
      <c r="M74" s="599"/>
      <c r="N74" s="599"/>
      <c r="O74" s="601"/>
      <c r="P74" s="603"/>
      <c r="Q74" s="343"/>
      <c r="R74" s="314" t="s">
        <v>559</v>
      </c>
      <c r="S74" s="37"/>
      <c r="Y74" s="37"/>
      <c r="Z74" s="37"/>
    </row>
    <row r="75" spans="1:26" s="344" customFormat="1" ht="13.9" customHeight="1">
      <c r="A75" s="608">
        <v>10</v>
      </c>
      <c r="B75" s="610">
        <v>44361</v>
      </c>
      <c r="C75" s="473" t="s">
        <v>918</v>
      </c>
      <c r="D75" s="485" t="s">
        <v>928</v>
      </c>
      <c r="E75" s="474" t="s">
        <v>557</v>
      </c>
      <c r="F75" s="474">
        <v>5440</v>
      </c>
      <c r="G75" s="474">
        <v>5295</v>
      </c>
      <c r="H75" s="474">
        <v>5295</v>
      </c>
      <c r="I75" s="472">
        <v>5700</v>
      </c>
      <c r="J75" s="596" t="s">
        <v>963</v>
      </c>
      <c r="K75" s="486">
        <f>H75-F75</f>
        <v>-145</v>
      </c>
      <c r="L75" s="486">
        <f t="shared" ref="L75" si="57">(H75*N75)*0.07%</f>
        <v>463.31250000000006</v>
      </c>
      <c r="M75" s="596">
        <f>(-89*N75)-563.31</f>
        <v>-11688.31</v>
      </c>
      <c r="N75" s="596">
        <v>125</v>
      </c>
      <c r="O75" s="592" t="s">
        <v>620</v>
      </c>
      <c r="P75" s="594">
        <v>44364</v>
      </c>
      <c r="Q75" s="343"/>
      <c r="R75" s="314" t="s">
        <v>559</v>
      </c>
      <c r="S75" s="37"/>
      <c r="Y75" s="37"/>
      <c r="Z75" s="37"/>
    </row>
    <row r="76" spans="1:26" s="344" customFormat="1" ht="13.9" customHeight="1">
      <c r="A76" s="609"/>
      <c r="B76" s="611"/>
      <c r="C76" s="473" t="s">
        <v>919</v>
      </c>
      <c r="D76" s="485" t="s">
        <v>929</v>
      </c>
      <c r="E76" s="474" t="s">
        <v>846</v>
      </c>
      <c r="F76" s="474">
        <v>74</v>
      </c>
      <c r="G76" s="474">
        <v>18</v>
      </c>
      <c r="H76" s="474"/>
      <c r="I76" s="472"/>
      <c r="J76" s="597"/>
      <c r="K76" s="487">
        <f>F76-G76</f>
        <v>56</v>
      </c>
      <c r="L76" s="486">
        <v>100</v>
      </c>
      <c r="M76" s="597"/>
      <c r="N76" s="597"/>
      <c r="O76" s="593"/>
      <c r="P76" s="595"/>
      <c r="Q76" s="343"/>
      <c r="R76" s="314" t="s">
        <v>559</v>
      </c>
      <c r="S76" s="37"/>
      <c r="Y76" s="37"/>
      <c r="Z76" s="37"/>
    </row>
    <row r="77" spans="1:26" s="344" customFormat="1" ht="13.9" customHeight="1">
      <c r="A77" s="528">
        <v>11</v>
      </c>
      <c r="B77" s="504">
        <v>44362</v>
      </c>
      <c r="C77" s="414"/>
      <c r="D77" s="488" t="s">
        <v>934</v>
      </c>
      <c r="E77" s="432" t="s">
        <v>557</v>
      </c>
      <c r="F77" s="432">
        <v>1071</v>
      </c>
      <c r="G77" s="432">
        <v>1050</v>
      </c>
      <c r="H77" s="432">
        <v>1084</v>
      </c>
      <c r="I77" s="489" t="s">
        <v>935</v>
      </c>
      <c r="J77" s="489" t="s">
        <v>962</v>
      </c>
      <c r="K77" s="500">
        <f t="shared" ref="K77" si="58">H77-F77</f>
        <v>13</v>
      </c>
      <c r="L77" s="496">
        <f t="shared" ref="L77:L78" si="59">(H77*N77)*0.07%</f>
        <v>455.28000000000009</v>
      </c>
      <c r="M77" s="506">
        <f t="shared" ref="M77" si="60">(K77*N77)-L77</f>
        <v>7344.72</v>
      </c>
      <c r="N77" s="489">
        <v>600</v>
      </c>
      <c r="O77" s="507" t="s">
        <v>556</v>
      </c>
      <c r="P77" s="508">
        <v>44364</v>
      </c>
      <c r="Q77" s="343"/>
      <c r="R77" s="314" t="s">
        <v>559</v>
      </c>
      <c r="S77" s="37"/>
      <c r="Y77" s="37"/>
      <c r="Z77" s="37"/>
    </row>
    <row r="78" spans="1:26" s="344" customFormat="1" ht="13.9" customHeight="1">
      <c r="A78" s="604">
        <v>12</v>
      </c>
      <c r="B78" s="606">
        <v>44365</v>
      </c>
      <c r="C78" s="414" t="s">
        <v>918</v>
      </c>
      <c r="D78" s="488" t="s">
        <v>969</v>
      </c>
      <c r="E78" s="432" t="s">
        <v>557</v>
      </c>
      <c r="F78" s="432">
        <v>15500</v>
      </c>
      <c r="G78" s="432">
        <v>15370</v>
      </c>
      <c r="H78" s="432">
        <v>15595</v>
      </c>
      <c r="I78" s="489">
        <v>15700</v>
      </c>
      <c r="J78" s="598" t="s">
        <v>968</v>
      </c>
      <c r="K78" s="496">
        <f>H78-F78</f>
        <v>95</v>
      </c>
      <c r="L78" s="496">
        <f t="shared" si="59"/>
        <v>818.73750000000007</v>
      </c>
      <c r="M78" s="598">
        <f>(80*N78)-918.74</f>
        <v>5081.26</v>
      </c>
      <c r="N78" s="598">
        <v>75</v>
      </c>
      <c r="O78" s="600" t="s">
        <v>556</v>
      </c>
      <c r="P78" s="612">
        <v>44365</v>
      </c>
      <c r="Q78" s="343"/>
      <c r="R78" s="314" t="s">
        <v>559</v>
      </c>
      <c r="S78" s="37"/>
      <c r="Y78" s="37"/>
      <c r="Z78" s="37"/>
    </row>
    <row r="79" spans="1:26" s="344" customFormat="1" ht="13.9" customHeight="1">
      <c r="A79" s="605"/>
      <c r="B79" s="607"/>
      <c r="C79" s="414" t="s">
        <v>919</v>
      </c>
      <c r="D79" s="488" t="s">
        <v>970</v>
      </c>
      <c r="E79" s="432" t="s">
        <v>846</v>
      </c>
      <c r="F79" s="432">
        <v>102.5</v>
      </c>
      <c r="G79" s="432"/>
      <c r="H79" s="432">
        <v>117.5</v>
      </c>
      <c r="I79" s="489"/>
      <c r="J79" s="599"/>
      <c r="K79" s="497">
        <f>F79-H79</f>
        <v>-15</v>
      </c>
      <c r="L79" s="496">
        <v>100</v>
      </c>
      <c r="M79" s="599"/>
      <c r="N79" s="599"/>
      <c r="O79" s="601"/>
      <c r="P79" s="613"/>
      <c r="Q79" s="343"/>
      <c r="R79" s="314" t="s">
        <v>559</v>
      </c>
      <c r="S79" s="37"/>
      <c r="Y79" s="37"/>
      <c r="Z79" s="37"/>
    </row>
    <row r="80" spans="1:26" s="344" customFormat="1" ht="13.9" customHeight="1">
      <c r="A80" s="528">
        <v>13</v>
      </c>
      <c r="B80" s="529">
        <v>44365</v>
      </c>
      <c r="C80" s="414"/>
      <c r="D80" s="488" t="s">
        <v>971</v>
      </c>
      <c r="E80" s="432" t="s">
        <v>557</v>
      </c>
      <c r="F80" s="432">
        <v>1076</v>
      </c>
      <c r="G80" s="432">
        <v>1060</v>
      </c>
      <c r="H80" s="432">
        <v>1086</v>
      </c>
      <c r="I80" s="489" t="s">
        <v>935</v>
      </c>
      <c r="J80" s="489" t="s">
        <v>972</v>
      </c>
      <c r="K80" s="500">
        <f t="shared" ref="K80" si="61">H80-F80</f>
        <v>10</v>
      </c>
      <c r="L80" s="496">
        <f t="shared" ref="L80" si="62">(H80*N80)*0.07%</f>
        <v>646.17000000000007</v>
      </c>
      <c r="M80" s="506">
        <f t="shared" ref="M80" si="63">(K80*N80)-L80</f>
        <v>7853.83</v>
      </c>
      <c r="N80" s="489">
        <v>850</v>
      </c>
      <c r="O80" s="507" t="s">
        <v>556</v>
      </c>
      <c r="P80" s="509">
        <v>44365</v>
      </c>
      <c r="Q80" s="343"/>
      <c r="R80" s="314" t="s">
        <v>559</v>
      </c>
      <c r="S80" s="37"/>
      <c r="Y80" s="37"/>
      <c r="Z80" s="37"/>
    </row>
    <row r="81" spans="1:26" s="344" customFormat="1" ht="13.9" customHeight="1">
      <c r="A81" s="530">
        <v>14</v>
      </c>
      <c r="B81" s="531">
        <v>44365</v>
      </c>
      <c r="C81" s="521"/>
      <c r="D81" s="522" t="s">
        <v>973</v>
      </c>
      <c r="E81" s="523" t="s">
        <v>557</v>
      </c>
      <c r="F81" s="523">
        <v>981</v>
      </c>
      <c r="G81" s="523">
        <v>962</v>
      </c>
      <c r="H81" s="523">
        <v>982.5</v>
      </c>
      <c r="I81" s="524" t="s">
        <v>974</v>
      </c>
      <c r="J81" s="524" t="s">
        <v>1015</v>
      </c>
      <c r="K81" s="532">
        <f t="shared" ref="K81:K83" si="64">H81-F81</f>
        <v>1.5</v>
      </c>
      <c r="L81" s="533">
        <f t="shared" ref="L81:L83" si="65">(H81*N81)*0.07%</f>
        <v>481.42500000000007</v>
      </c>
      <c r="M81" s="534">
        <f t="shared" ref="M81:M83" si="66">(K81*N81)-L81</f>
        <v>568.57499999999993</v>
      </c>
      <c r="N81" s="524">
        <v>700</v>
      </c>
      <c r="O81" s="535" t="s">
        <v>665</v>
      </c>
      <c r="P81" s="536">
        <v>44371</v>
      </c>
      <c r="Q81" s="343"/>
      <c r="R81" s="314" t="s">
        <v>792</v>
      </c>
      <c r="S81" s="37"/>
      <c r="Y81" s="37"/>
      <c r="Z81" s="37"/>
    </row>
    <row r="82" spans="1:26" s="344" customFormat="1" ht="13.9" customHeight="1">
      <c r="A82" s="528">
        <v>15</v>
      </c>
      <c r="B82" s="529">
        <v>44371</v>
      </c>
      <c r="C82" s="414"/>
      <c r="D82" s="488" t="s">
        <v>1018</v>
      </c>
      <c r="E82" s="432" t="s">
        <v>557</v>
      </c>
      <c r="F82" s="432">
        <v>1034</v>
      </c>
      <c r="G82" s="432">
        <v>1014</v>
      </c>
      <c r="H82" s="432">
        <v>1049</v>
      </c>
      <c r="I82" s="489" t="s">
        <v>1020</v>
      </c>
      <c r="J82" s="489" t="s">
        <v>1019</v>
      </c>
      <c r="K82" s="500">
        <f t="shared" si="64"/>
        <v>15</v>
      </c>
      <c r="L82" s="496">
        <f t="shared" si="65"/>
        <v>440.58000000000004</v>
      </c>
      <c r="M82" s="506">
        <f t="shared" si="66"/>
        <v>8559.42</v>
      </c>
      <c r="N82" s="489">
        <v>600</v>
      </c>
      <c r="O82" s="507" t="s">
        <v>556</v>
      </c>
      <c r="P82" s="509">
        <v>44371</v>
      </c>
      <c r="Q82" s="343"/>
      <c r="R82" s="314" t="s">
        <v>559</v>
      </c>
      <c r="S82" s="37"/>
      <c r="Y82" s="37"/>
      <c r="Z82" s="37"/>
    </row>
    <row r="83" spans="1:26" s="344" customFormat="1" ht="13.9" customHeight="1">
      <c r="A83" s="525">
        <v>16</v>
      </c>
      <c r="B83" s="526">
        <v>44372</v>
      </c>
      <c r="C83" s="527"/>
      <c r="D83" s="471" t="s">
        <v>1026</v>
      </c>
      <c r="E83" s="472" t="s">
        <v>557</v>
      </c>
      <c r="F83" s="472">
        <v>4195</v>
      </c>
      <c r="G83" s="472">
        <v>4110</v>
      </c>
      <c r="H83" s="472">
        <v>4110</v>
      </c>
      <c r="I83" s="472" t="s">
        <v>1027</v>
      </c>
      <c r="J83" s="472" t="s">
        <v>1098</v>
      </c>
      <c r="K83" s="573">
        <f t="shared" si="64"/>
        <v>-85</v>
      </c>
      <c r="L83" s="486">
        <f t="shared" si="65"/>
        <v>359.62500000000006</v>
      </c>
      <c r="M83" s="513">
        <f t="shared" si="66"/>
        <v>-10984.625</v>
      </c>
      <c r="N83" s="472">
        <v>125</v>
      </c>
      <c r="O83" s="514" t="s">
        <v>620</v>
      </c>
      <c r="P83" s="515">
        <v>44376</v>
      </c>
      <c r="Q83" s="343"/>
      <c r="R83" s="314" t="s">
        <v>792</v>
      </c>
      <c r="S83" s="37"/>
      <c r="Y83" s="37"/>
      <c r="Z83" s="37"/>
    </row>
    <row r="84" spans="1:26" s="344" customFormat="1" ht="13.9" customHeight="1">
      <c r="A84" s="572">
        <v>17</v>
      </c>
      <c r="B84" s="504">
        <v>44372</v>
      </c>
      <c r="C84" s="414"/>
      <c r="D84" s="488" t="s">
        <v>1028</v>
      </c>
      <c r="E84" s="432" t="s">
        <v>557</v>
      </c>
      <c r="F84" s="432">
        <v>1502</v>
      </c>
      <c r="G84" s="432">
        <v>1472</v>
      </c>
      <c r="H84" s="432">
        <v>1527.5</v>
      </c>
      <c r="I84" s="489">
        <v>1560</v>
      </c>
      <c r="J84" s="489" t="s">
        <v>1054</v>
      </c>
      <c r="K84" s="571">
        <f>H84-F84</f>
        <v>25.5</v>
      </c>
      <c r="L84" s="496">
        <f t="shared" ref="L84" si="67">(H84*N84)*0.07%</f>
        <v>507.89375000000007</v>
      </c>
      <c r="M84" s="506">
        <f t="shared" ref="M84" si="68">(K84*N84)-L84</f>
        <v>11604.606250000001</v>
      </c>
      <c r="N84" s="489">
        <v>475</v>
      </c>
      <c r="O84" s="507" t="s">
        <v>556</v>
      </c>
      <c r="P84" s="508">
        <v>44375</v>
      </c>
      <c r="Q84" s="343"/>
      <c r="R84" s="314" t="s">
        <v>792</v>
      </c>
      <c r="S84" s="37"/>
      <c r="Y84" s="37"/>
      <c r="Z84" s="37"/>
    </row>
    <row r="85" spans="1:26" s="344" customFormat="1" ht="13.9" customHeight="1">
      <c r="A85" s="537">
        <v>18</v>
      </c>
      <c r="B85" s="518">
        <v>44372</v>
      </c>
      <c r="C85" s="383"/>
      <c r="D85" s="475" t="s">
        <v>1031</v>
      </c>
      <c r="E85" s="384" t="s">
        <v>557</v>
      </c>
      <c r="F85" s="384" t="s">
        <v>1032</v>
      </c>
      <c r="G85" s="384">
        <v>1965</v>
      </c>
      <c r="H85" s="384"/>
      <c r="I85" s="476">
        <v>2100</v>
      </c>
      <c r="J85" s="476" t="s">
        <v>558</v>
      </c>
      <c r="K85" s="478"/>
      <c r="L85" s="477"/>
      <c r="M85" s="502"/>
      <c r="N85" s="502"/>
      <c r="O85" s="480"/>
      <c r="P85" s="481"/>
      <c r="Q85" s="343"/>
      <c r="R85" s="314" t="s">
        <v>559</v>
      </c>
      <c r="S85" s="37"/>
      <c r="Y85" s="37"/>
      <c r="Z85" s="37"/>
    </row>
    <row r="86" spans="1:26" s="344" customFormat="1" ht="13.9" customHeight="1">
      <c r="A86" s="572">
        <v>19</v>
      </c>
      <c r="B86" s="504">
        <v>44372</v>
      </c>
      <c r="C86" s="414"/>
      <c r="D86" s="488" t="s">
        <v>1033</v>
      </c>
      <c r="E86" s="432" t="s">
        <v>557</v>
      </c>
      <c r="F86" s="432">
        <v>764</v>
      </c>
      <c r="G86" s="432">
        <v>752</v>
      </c>
      <c r="H86" s="432">
        <v>771.5</v>
      </c>
      <c r="I86" s="489" t="s">
        <v>876</v>
      </c>
      <c r="J86" s="489" t="s">
        <v>1005</v>
      </c>
      <c r="K86" s="571">
        <f t="shared" ref="K86:K87" si="69">H86-F86</f>
        <v>7.5</v>
      </c>
      <c r="L86" s="496">
        <f t="shared" ref="L86:L87" si="70">(H86*N86)*0.07%</f>
        <v>648.06000000000006</v>
      </c>
      <c r="M86" s="506">
        <f t="shared" ref="M86:M87" si="71">(K86*N86)-L86</f>
        <v>8351.94</v>
      </c>
      <c r="N86" s="489">
        <v>1200</v>
      </c>
      <c r="O86" s="507" t="s">
        <v>556</v>
      </c>
      <c r="P86" s="508">
        <v>44375</v>
      </c>
      <c r="Q86" s="343"/>
      <c r="R86" s="314" t="s">
        <v>559</v>
      </c>
      <c r="S86" s="37"/>
      <c r="Y86" s="37"/>
      <c r="Z86" s="37"/>
    </row>
    <row r="87" spans="1:26" s="344" customFormat="1" ht="13.9" customHeight="1">
      <c r="A87" s="525">
        <v>20</v>
      </c>
      <c r="B87" s="526">
        <v>44375</v>
      </c>
      <c r="C87" s="527"/>
      <c r="D87" s="471" t="s">
        <v>1041</v>
      </c>
      <c r="E87" s="472" t="s">
        <v>557</v>
      </c>
      <c r="F87" s="472">
        <v>651</v>
      </c>
      <c r="G87" s="472">
        <v>640</v>
      </c>
      <c r="H87" s="472">
        <v>642</v>
      </c>
      <c r="I87" s="472" t="s">
        <v>1042</v>
      </c>
      <c r="J87" s="472" t="s">
        <v>1097</v>
      </c>
      <c r="K87" s="573">
        <f t="shared" si="69"/>
        <v>-9</v>
      </c>
      <c r="L87" s="486">
        <f t="shared" si="70"/>
        <v>617.92500000000007</v>
      </c>
      <c r="M87" s="513">
        <f t="shared" si="71"/>
        <v>-12992.924999999999</v>
      </c>
      <c r="N87" s="472">
        <v>1375</v>
      </c>
      <c r="O87" s="514" t="s">
        <v>620</v>
      </c>
      <c r="P87" s="515">
        <v>44376</v>
      </c>
      <c r="Q87" s="343"/>
      <c r="R87" s="314" t="s">
        <v>559</v>
      </c>
      <c r="S87" s="37"/>
      <c r="Y87" s="37"/>
      <c r="Z87" s="37"/>
    </row>
    <row r="88" spans="1:26" s="344" customFormat="1" ht="13.9" customHeight="1">
      <c r="A88" s="572">
        <v>21</v>
      </c>
      <c r="B88" s="504">
        <v>44375</v>
      </c>
      <c r="C88" s="414"/>
      <c r="D88" s="488" t="s">
        <v>1043</v>
      </c>
      <c r="E88" s="432" t="s">
        <v>557</v>
      </c>
      <c r="F88" s="432">
        <v>427</v>
      </c>
      <c r="G88" s="432">
        <v>418</v>
      </c>
      <c r="H88" s="432">
        <v>432.5</v>
      </c>
      <c r="I88" s="489">
        <v>445</v>
      </c>
      <c r="J88" s="489" t="s">
        <v>996</v>
      </c>
      <c r="K88" s="571">
        <f t="shared" ref="K88:K89" si="72">H88-F88</f>
        <v>5.5</v>
      </c>
      <c r="L88" s="496">
        <f t="shared" ref="L88:L90" si="73">(H88*N88)*0.07%</f>
        <v>454.12500000000006</v>
      </c>
      <c r="M88" s="506">
        <f t="shared" ref="M88:M90" si="74">(K88*N88)-L88</f>
        <v>7795.875</v>
      </c>
      <c r="N88" s="489">
        <v>1500</v>
      </c>
      <c r="O88" s="507" t="s">
        <v>556</v>
      </c>
      <c r="P88" s="509">
        <v>44375</v>
      </c>
      <c r="Q88" s="343"/>
      <c r="R88" s="314" t="s">
        <v>559</v>
      </c>
      <c r="S88" s="37"/>
      <c r="Y88" s="37"/>
      <c r="Z88" s="37"/>
    </row>
    <row r="89" spans="1:26" s="344" customFormat="1" ht="13.9" customHeight="1">
      <c r="A89" s="574">
        <v>22</v>
      </c>
      <c r="B89" s="504">
        <v>44375</v>
      </c>
      <c r="C89" s="414"/>
      <c r="D89" s="488" t="s">
        <v>1044</v>
      </c>
      <c r="E89" s="432" t="s">
        <v>557</v>
      </c>
      <c r="F89" s="432">
        <v>1163</v>
      </c>
      <c r="G89" s="432">
        <v>1148</v>
      </c>
      <c r="H89" s="432">
        <v>1173</v>
      </c>
      <c r="I89" s="489">
        <v>1195</v>
      </c>
      <c r="J89" s="489" t="s">
        <v>972</v>
      </c>
      <c r="K89" s="576">
        <f t="shared" si="72"/>
        <v>10</v>
      </c>
      <c r="L89" s="496">
        <f t="shared" si="73"/>
        <v>697.93500000000006</v>
      </c>
      <c r="M89" s="506">
        <f t="shared" si="74"/>
        <v>7802.0649999999996</v>
      </c>
      <c r="N89" s="489">
        <v>850</v>
      </c>
      <c r="O89" s="507" t="s">
        <v>556</v>
      </c>
      <c r="P89" s="508">
        <v>44376</v>
      </c>
      <c r="Q89" s="343"/>
      <c r="R89" s="314" t="s">
        <v>792</v>
      </c>
      <c r="S89" s="37"/>
      <c r="Y89" s="37"/>
      <c r="Z89" s="37"/>
    </row>
    <row r="90" spans="1:26" s="344" customFormat="1" ht="13.9" customHeight="1">
      <c r="A90" s="574">
        <v>23</v>
      </c>
      <c r="B90" s="504">
        <v>44375</v>
      </c>
      <c r="C90" s="414"/>
      <c r="D90" s="488" t="s">
        <v>1046</v>
      </c>
      <c r="E90" s="432" t="s">
        <v>846</v>
      </c>
      <c r="F90" s="432">
        <v>15850</v>
      </c>
      <c r="G90" s="432">
        <v>15970</v>
      </c>
      <c r="H90" s="432">
        <v>15770</v>
      </c>
      <c r="I90" s="489" t="s">
        <v>1047</v>
      </c>
      <c r="J90" s="489" t="s">
        <v>1111</v>
      </c>
      <c r="K90" s="576">
        <f>F90-H90</f>
        <v>80</v>
      </c>
      <c r="L90" s="496">
        <f t="shared" si="73"/>
        <v>827.92500000000007</v>
      </c>
      <c r="M90" s="506">
        <f t="shared" si="74"/>
        <v>5172.0749999999998</v>
      </c>
      <c r="N90" s="489">
        <v>75</v>
      </c>
      <c r="O90" s="507" t="s">
        <v>556</v>
      </c>
      <c r="P90" s="508">
        <v>44376</v>
      </c>
      <c r="Q90" s="343"/>
      <c r="R90" s="314" t="s">
        <v>559</v>
      </c>
      <c r="S90" s="37"/>
      <c r="Y90" s="37"/>
      <c r="Z90" s="37"/>
    </row>
    <row r="91" spans="1:26" s="344" customFormat="1" ht="13.9" customHeight="1">
      <c r="A91" s="574">
        <v>24</v>
      </c>
      <c r="B91" s="504">
        <v>44376</v>
      </c>
      <c r="C91" s="414"/>
      <c r="D91" s="488" t="s">
        <v>1106</v>
      </c>
      <c r="E91" s="432" t="s">
        <v>557</v>
      </c>
      <c r="F91" s="432">
        <v>2015</v>
      </c>
      <c r="G91" s="432">
        <v>1975</v>
      </c>
      <c r="H91" s="432">
        <v>2047.5</v>
      </c>
      <c r="I91" s="489">
        <v>1990</v>
      </c>
      <c r="J91" s="489" t="s">
        <v>697</v>
      </c>
      <c r="K91" s="576">
        <f t="shared" ref="K91" si="75">H91-F91</f>
        <v>32.5</v>
      </c>
      <c r="L91" s="496">
        <f t="shared" ref="L91" si="76">(H91*N91)*0.07%</f>
        <v>465.80625000000009</v>
      </c>
      <c r="M91" s="506">
        <f t="shared" ref="M91" si="77">(K91*N91)-L91</f>
        <v>10096.69375</v>
      </c>
      <c r="N91" s="489">
        <v>325</v>
      </c>
      <c r="O91" s="507" t="s">
        <v>556</v>
      </c>
      <c r="P91" s="509">
        <v>44376</v>
      </c>
      <c r="Q91" s="343"/>
      <c r="R91" s="314" t="s">
        <v>559</v>
      </c>
      <c r="S91" s="37"/>
      <c r="Y91" s="37"/>
      <c r="Z91" s="37"/>
    </row>
    <row r="92" spans="1:26" s="344" customFormat="1" ht="13.9" customHeight="1">
      <c r="A92" s="537">
        <v>25</v>
      </c>
      <c r="B92" s="538">
        <v>44376</v>
      </c>
      <c r="C92" s="383"/>
      <c r="D92" s="475" t="s">
        <v>1043</v>
      </c>
      <c r="E92" s="384" t="s">
        <v>557</v>
      </c>
      <c r="F92" s="384" t="s">
        <v>1107</v>
      </c>
      <c r="G92" s="384">
        <v>418</v>
      </c>
      <c r="H92" s="384"/>
      <c r="I92" s="476">
        <v>445</v>
      </c>
      <c r="J92" s="502" t="s">
        <v>558</v>
      </c>
      <c r="K92" s="478"/>
      <c r="L92" s="477"/>
      <c r="M92" s="502"/>
      <c r="N92" s="502"/>
      <c r="O92" s="480"/>
      <c r="P92" s="481"/>
      <c r="Q92" s="343"/>
      <c r="R92" s="314" t="s">
        <v>559</v>
      </c>
      <c r="S92" s="37"/>
      <c r="Y92" s="37"/>
      <c r="Z92" s="37"/>
    </row>
    <row r="93" spans="1:26" s="344" customFormat="1" ht="13.9" customHeight="1">
      <c r="A93" s="537">
        <v>26</v>
      </c>
      <c r="B93" s="538">
        <v>44376</v>
      </c>
      <c r="C93" s="383"/>
      <c r="D93" s="475" t="s">
        <v>1044</v>
      </c>
      <c r="E93" s="384" t="s">
        <v>557</v>
      </c>
      <c r="F93" s="384" t="s">
        <v>1045</v>
      </c>
      <c r="G93" s="384">
        <v>1148</v>
      </c>
      <c r="H93" s="384"/>
      <c r="I93" s="476">
        <v>1195</v>
      </c>
      <c r="J93" s="502" t="s">
        <v>558</v>
      </c>
      <c r="K93" s="478"/>
      <c r="L93" s="477"/>
      <c r="M93" s="502"/>
      <c r="N93" s="502"/>
      <c r="O93" s="480"/>
      <c r="P93" s="481"/>
      <c r="Q93" s="343"/>
      <c r="R93" s="314" t="s">
        <v>792</v>
      </c>
      <c r="S93" s="37"/>
      <c r="Y93" s="37"/>
      <c r="Z93" s="37"/>
    </row>
    <row r="94" spans="1:26" s="344" customFormat="1" ht="13.9" customHeight="1">
      <c r="A94" s="537">
        <v>27</v>
      </c>
      <c r="B94" s="538">
        <v>44376</v>
      </c>
      <c r="C94" s="383"/>
      <c r="D94" s="475" t="s">
        <v>1108</v>
      </c>
      <c r="E94" s="384" t="s">
        <v>557</v>
      </c>
      <c r="F94" s="384" t="s">
        <v>1109</v>
      </c>
      <c r="G94" s="384">
        <v>676</v>
      </c>
      <c r="H94" s="384"/>
      <c r="I94" s="476" t="s">
        <v>1110</v>
      </c>
      <c r="J94" s="502" t="s">
        <v>558</v>
      </c>
      <c r="K94" s="478"/>
      <c r="L94" s="477"/>
      <c r="M94" s="479"/>
      <c r="N94" s="479"/>
      <c r="O94" s="480"/>
      <c r="P94" s="481"/>
      <c r="Q94" s="343"/>
      <c r="R94" s="314" t="s">
        <v>559</v>
      </c>
      <c r="S94" s="37"/>
      <c r="Y94" s="37"/>
      <c r="Z94" s="37"/>
    </row>
    <row r="95" spans="1:26" s="344" customFormat="1" ht="13.9" customHeight="1">
      <c r="A95" s="447"/>
      <c r="B95" s="388"/>
      <c r="C95" s="389"/>
      <c r="D95" s="383"/>
      <c r="E95" s="384"/>
      <c r="F95" s="384"/>
      <c r="G95" s="476"/>
      <c r="H95" s="384"/>
      <c r="I95" s="476"/>
      <c r="J95" s="476"/>
      <c r="K95" s="476"/>
      <c r="L95" s="478"/>
      <c r="M95" s="482"/>
      <c r="N95" s="476"/>
      <c r="O95" s="483"/>
      <c r="P95" s="484"/>
      <c r="Q95" s="343"/>
      <c r="R95" s="314"/>
      <c r="S95" s="37"/>
      <c r="Y95" s="37"/>
      <c r="Z95" s="37"/>
    </row>
    <row r="96" spans="1:26" s="344" customFormat="1" ht="13.9" customHeight="1">
      <c r="A96" s="400"/>
      <c r="B96" s="394"/>
      <c r="C96" s="401"/>
      <c r="D96" s="402"/>
      <c r="E96" s="334"/>
      <c r="F96" s="370"/>
      <c r="G96" s="370"/>
      <c r="H96" s="370"/>
      <c r="I96" s="369"/>
      <c r="J96" s="369"/>
      <c r="K96" s="369"/>
      <c r="L96" s="369"/>
      <c r="M96" s="369"/>
      <c r="N96" s="369"/>
      <c r="O96" s="369"/>
      <c r="P96" s="369"/>
      <c r="Q96" s="343"/>
      <c r="R96" s="314"/>
      <c r="S96" s="37"/>
      <c r="Y96" s="37"/>
      <c r="Z96" s="37"/>
    </row>
    <row r="97" spans="1:34" s="3" customFormat="1">
      <c r="A97" s="41"/>
      <c r="B97" s="42"/>
      <c r="C97" s="43"/>
      <c r="D97" s="44"/>
      <c r="E97" s="45"/>
      <c r="F97" s="46"/>
      <c r="G97" s="46"/>
      <c r="H97" s="46"/>
      <c r="I97" s="46"/>
      <c r="J97" s="14"/>
      <c r="K97" s="88"/>
      <c r="L97" s="88"/>
      <c r="M97" s="14"/>
      <c r="N97" s="13"/>
      <c r="O97" s="89"/>
      <c r="P97" s="2"/>
      <c r="Q97" s="1"/>
      <c r="R97" s="14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3" customFormat="1" ht="15">
      <c r="A98" s="47" t="s">
        <v>573</v>
      </c>
      <c r="B98" s="47"/>
      <c r="C98" s="47"/>
      <c r="D98" s="47"/>
      <c r="E98" s="48"/>
      <c r="F98" s="46"/>
      <c r="G98" s="46"/>
      <c r="H98" s="46"/>
      <c r="I98" s="46"/>
      <c r="J98" s="50"/>
      <c r="K98" s="9"/>
      <c r="L98" s="9"/>
      <c r="M98" s="9"/>
      <c r="N98" s="8"/>
      <c r="O98" s="50"/>
      <c r="P98" s="2"/>
      <c r="Q98" s="1"/>
      <c r="R98" s="14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3" customFormat="1" ht="38.25">
      <c r="A99" s="18" t="s">
        <v>16</v>
      </c>
      <c r="B99" s="18" t="s">
        <v>534</v>
      </c>
      <c r="C99" s="18"/>
      <c r="D99" s="19" t="s">
        <v>545</v>
      </c>
      <c r="E99" s="18" t="s">
        <v>546</v>
      </c>
      <c r="F99" s="18" t="s">
        <v>547</v>
      </c>
      <c r="G99" s="49" t="s">
        <v>566</v>
      </c>
      <c r="H99" s="18" t="s">
        <v>549</v>
      </c>
      <c r="I99" s="18" t="s">
        <v>550</v>
      </c>
      <c r="J99" s="17" t="s">
        <v>551</v>
      </c>
      <c r="K99" s="17" t="s">
        <v>574</v>
      </c>
      <c r="L99" s="60" t="s">
        <v>818</v>
      </c>
      <c r="M99" s="74" t="s">
        <v>568</v>
      </c>
      <c r="N99" s="18" t="s">
        <v>569</v>
      </c>
      <c r="O99" s="18" t="s">
        <v>554</v>
      </c>
      <c r="P99" s="19" t="s">
        <v>555</v>
      </c>
      <c r="Q99" s="1"/>
      <c r="R99" s="14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37" customFormat="1" ht="14.25">
      <c r="A100" s="503">
        <v>1</v>
      </c>
      <c r="B100" s="504">
        <v>44344</v>
      </c>
      <c r="C100" s="505"/>
      <c r="D100" s="414" t="s">
        <v>936</v>
      </c>
      <c r="E100" s="432" t="s">
        <v>846</v>
      </c>
      <c r="F100" s="432">
        <v>2.5499999999999998</v>
      </c>
      <c r="G100" s="432">
        <v>3.8</v>
      </c>
      <c r="H100" s="432">
        <v>1.4</v>
      </c>
      <c r="I100" s="489">
        <v>0.1</v>
      </c>
      <c r="J100" s="489" t="s">
        <v>926</v>
      </c>
      <c r="K100" s="489">
        <f>F100-H100</f>
        <v>1.1499999999999999</v>
      </c>
      <c r="L100" s="489">
        <v>100</v>
      </c>
      <c r="M100" s="506">
        <f t="shared" ref="M100:M105" si="78">(K100*N100)-L100</f>
        <v>4500</v>
      </c>
      <c r="N100" s="489">
        <v>4000</v>
      </c>
      <c r="O100" s="507" t="s">
        <v>556</v>
      </c>
      <c r="P100" s="508">
        <v>44361</v>
      </c>
      <c r="Q100" s="343"/>
      <c r="R100" s="314" t="s">
        <v>792</v>
      </c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4.25">
      <c r="A101" s="503">
        <v>2</v>
      </c>
      <c r="B101" s="504">
        <v>44347</v>
      </c>
      <c r="C101" s="505"/>
      <c r="D101" s="414" t="s">
        <v>860</v>
      </c>
      <c r="E101" s="432" t="s">
        <v>557</v>
      </c>
      <c r="F101" s="432">
        <v>64</v>
      </c>
      <c r="G101" s="432">
        <v>17</v>
      </c>
      <c r="H101" s="432">
        <v>76</v>
      </c>
      <c r="I101" s="489" t="s">
        <v>850</v>
      </c>
      <c r="J101" s="489" t="s">
        <v>841</v>
      </c>
      <c r="K101" s="489">
        <f t="shared" ref="K101:K106" si="79">H101-F101</f>
        <v>12</v>
      </c>
      <c r="L101" s="489">
        <v>100</v>
      </c>
      <c r="M101" s="506">
        <f t="shared" si="78"/>
        <v>800</v>
      </c>
      <c r="N101" s="489">
        <v>75</v>
      </c>
      <c r="O101" s="507" t="s">
        <v>556</v>
      </c>
      <c r="P101" s="508">
        <v>44348</v>
      </c>
      <c r="Q101" s="343"/>
      <c r="R101" s="314" t="s">
        <v>559</v>
      </c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5">
      <c r="A102" s="503">
        <v>3</v>
      </c>
      <c r="B102" s="504">
        <v>44349</v>
      </c>
      <c r="C102" s="505"/>
      <c r="D102" s="414" t="s">
        <v>870</v>
      </c>
      <c r="E102" s="432" t="s">
        <v>557</v>
      </c>
      <c r="F102" s="432">
        <v>57.5</v>
      </c>
      <c r="G102" s="432">
        <v>17</v>
      </c>
      <c r="H102" s="432">
        <v>71.5</v>
      </c>
      <c r="I102" s="489" t="s">
        <v>871</v>
      </c>
      <c r="J102" s="489" t="s">
        <v>872</v>
      </c>
      <c r="K102" s="489">
        <f t="shared" si="79"/>
        <v>14</v>
      </c>
      <c r="L102" s="489">
        <v>100</v>
      </c>
      <c r="M102" s="506">
        <f t="shared" si="78"/>
        <v>950</v>
      </c>
      <c r="N102" s="489">
        <v>75</v>
      </c>
      <c r="O102" s="507" t="s">
        <v>556</v>
      </c>
      <c r="P102" s="509">
        <v>44349</v>
      </c>
      <c r="Q102" s="343"/>
      <c r="R102" s="314" t="s">
        <v>559</v>
      </c>
      <c r="Z102" s="344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 ht="15">
      <c r="A103" s="503">
        <v>4</v>
      </c>
      <c r="B103" s="504">
        <v>44354</v>
      </c>
      <c r="C103" s="505"/>
      <c r="D103" s="414" t="s">
        <v>888</v>
      </c>
      <c r="E103" s="432" t="s">
        <v>557</v>
      </c>
      <c r="F103" s="432">
        <v>40.5</v>
      </c>
      <c r="G103" s="432">
        <v>27</v>
      </c>
      <c r="H103" s="432">
        <v>52.5</v>
      </c>
      <c r="I103" s="489" t="s">
        <v>889</v>
      </c>
      <c r="J103" s="489" t="s">
        <v>841</v>
      </c>
      <c r="K103" s="489">
        <f t="shared" si="79"/>
        <v>12</v>
      </c>
      <c r="L103" s="489">
        <v>100</v>
      </c>
      <c r="M103" s="506">
        <f t="shared" si="78"/>
        <v>3800</v>
      </c>
      <c r="N103" s="489">
        <v>325</v>
      </c>
      <c r="O103" s="507" t="s">
        <v>556</v>
      </c>
      <c r="P103" s="509">
        <v>44354</v>
      </c>
      <c r="Q103" s="343"/>
      <c r="R103" s="314" t="s">
        <v>559</v>
      </c>
      <c r="Z103" s="344"/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503">
        <v>5</v>
      </c>
      <c r="B104" s="504">
        <v>44356</v>
      </c>
      <c r="C104" s="505"/>
      <c r="D104" s="414" t="s">
        <v>904</v>
      </c>
      <c r="E104" s="432" t="s">
        <v>557</v>
      </c>
      <c r="F104" s="432">
        <v>18</v>
      </c>
      <c r="G104" s="432">
        <v>9</v>
      </c>
      <c r="H104" s="432">
        <v>22</v>
      </c>
      <c r="I104" s="489" t="s">
        <v>905</v>
      </c>
      <c r="J104" s="489" t="s">
        <v>911</v>
      </c>
      <c r="K104" s="489">
        <f t="shared" si="79"/>
        <v>4</v>
      </c>
      <c r="L104" s="489">
        <v>100</v>
      </c>
      <c r="M104" s="506">
        <f t="shared" si="78"/>
        <v>2300</v>
      </c>
      <c r="N104" s="489">
        <v>600</v>
      </c>
      <c r="O104" s="507" t="s">
        <v>556</v>
      </c>
      <c r="P104" s="508">
        <v>44357</v>
      </c>
      <c r="Q104" s="343"/>
      <c r="R104" s="314" t="s">
        <v>559</v>
      </c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s="37" customFormat="1" ht="14.25">
      <c r="A105" s="510">
        <v>6</v>
      </c>
      <c r="B105" s="511">
        <v>44357</v>
      </c>
      <c r="C105" s="512"/>
      <c r="D105" s="473" t="s">
        <v>909</v>
      </c>
      <c r="E105" s="474" t="s">
        <v>557</v>
      </c>
      <c r="F105" s="474">
        <v>63.5</v>
      </c>
      <c r="G105" s="474">
        <v>17</v>
      </c>
      <c r="H105" s="474">
        <v>17</v>
      </c>
      <c r="I105" s="472" t="s">
        <v>910</v>
      </c>
      <c r="J105" s="472" t="s">
        <v>925</v>
      </c>
      <c r="K105" s="472">
        <f t="shared" si="79"/>
        <v>-46.5</v>
      </c>
      <c r="L105" s="472">
        <v>100</v>
      </c>
      <c r="M105" s="513">
        <f t="shared" si="78"/>
        <v>-3587.5</v>
      </c>
      <c r="N105" s="472">
        <v>75</v>
      </c>
      <c r="O105" s="514" t="s">
        <v>620</v>
      </c>
      <c r="P105" s="515">
        <v>44361</v>
      </c>
      <c r="Q105" s="343"/>
      <c r="R105" s="314" t="s">
        <v>559</v>
      </c>
      <c r="Z105" s="344"/>
      <c r="AA105" s="344"/>
      <c r="AB105" s="344"/>
      <c r="AC105" s="344"/>
      <c r="AD105" s="344"/>
      <c r="AE105" s="344"/>
      <c r="AF105" s="344"/>
      <c r="AG105" s="344"/>
      <c r="AH105" s="344"/>
    </row>
    <row r="106" spans="1:34" s="37" customFormat="1" ht="14.25">
      <c r="A106" s="510">
        <v>7</v>
      </c>
      <c r="B106" s="511">
        <v>44358</v>
      </c>
      <c r="C106" s="512"/>
      <c r="D106" s="473" t="s">
        <v>916</v>
      </c>
      <c r="E106" s="474" t="s">
        <v>557</v>
      </c>
      <c r="F106" s="474">
        <v>8.25</v>
      </c>
      <c r="G106" s="474">
        <v>4.5</v>
      </c>
      <c r="H106" s="474">
        <v>4.5</v>
      </c>
      <c r="I106" s="472" t="s">
        <v>917</v>
      </c>
      <c r="J106" s="472" t="s">
        <v>945</v>
      </c>
      <c r="K106" s="472">
        <f t="shared" si="79"/>
        <v>-3.75</v>
      </c>
      <c r="L106" s="472">
        <v>100</v>
      </c>
      <c r="M106" s="513">
        <f t="shared" ref="M106" si="80">(K106*N106)-L106</f>
        <v>-5912.5</v>
      </c>
      <c r="N106" s="472">
        <v>1550</v>
      </c>
      <c r="O106" s="514" t="s">
        <v>620</v>
      </c>
      <c r="P106" s="515">
        <v>44363</v>
      </c>
      <c r="Q106" s="343"/>
      <c r="R106" s="314" t="s">
        <v>559</v>
      </c>
      <c r="Z106" s="344"/>
      <c r="AA106" s="344"/>
      <c r="AB106" s="344"/>
      <c r="AC106" s="344"/>
      <c r="AD106" s="344"/>
      <c r="AE106" s="344"/>
      <c r="AF106" s="344"/>
      <c r="AG106" s="344"/>
      <c r="AH106" s="344"/>
    </row>
    <row r="107" spans="1:34" s="37" customFormat="1" ht="14.25">
      <c r="A107" s="503">
        <v>8</v>
      </c>
      <c r="B107" s="504">
        <v>44362</v>
      </c>
      <c r="C107" s="505"/>
      <c r="D107" s="414" t="s">
        <v>937</v>
      </c>
      <c r="E107" s="432" t="s">
        <v>846</v>
      </c>
      <c r="F107" s="432">
        <v>2.1</v>
      </c>
      <c r="G107" s="432">
        <v>3.6</v>
      </c>
      <c r="H107" s="432">
        <v>0.95</v>
      </c>
      <c r="I107" s="489">
        <v>0.1</v>
      </c>
      <c r="J107" s="489" t="s">
        <v>926</v>
      </c>
      <c r="K107" s="489">
        <f>F107-H107</f>
        <v>1.1500000000000001</v>
      </c>
      <c r="L107" s="489">
        <v>100</v>
      </c>
      <c r="M107" s="506">
        <f t="shared" ref="M107" si="81">(K107*N107)-L107</f>
        <v>4500.0000000000009</v>
      </c>
      <c r="N107" s="489">
        <v>4000</v>
      </c>
      <c r="O107" s="507" t="s">
        <v>556</v>
      </c>
      <c r="P107" s="508">
        <v>44363</v>
      </c>
      <c r="Q107" s="343"/>
      <c r="R107" s="314" t="s">
        <v>792</v>
      </c>
      <c r="Z107" s="344"/>
      <c r="AA107" s="344"/>
      <c r="AB107" s="344"/>
      <c r="AC107" s="344"/>
      <c r="AD107" s="344"/>
      <c r="AE107" s="344"/>
      <c r="AF107" s="344"/>
      <c r="AG107" s="344"/>
      <c r="AH107" s="344"/>
    </row>
    <row r="108" spans="1:34" s="37" customFormat="1" ht="14.25">
      <c r="A108" s="503">
        <v>9</v>
      </c>
      <c r="B108" s="504">
        <v>44362</v>
      </c>
      <c r="C108" s="505"/>
      <c r="D108" s="414" t="s">
        <v>930</v>
      </c>
      <c r="E108" s="432" t="s">
        <v>557</v>
      </c>
      <c r="F108" s="432">
        <v>145</v>
      </c>
      <c r="G108" s="432">
        <v>40</v>
      </c>
      <c r="H108" s="432">
        <v>210</v>
      </c>
      <c r="I108" s="489" t="s">
        <v>931</v>
      </c>
      <c r="J108" s="489" t="s">
        <v>946</v>
      </c>
      <c r="K108" s="489">
        <f>H108-F108</f>
        <v>65</v>
      </c>
      <c r="L108" s="489">
        <v>100</v>
      </c>
      <c r="M108" s="506">
        <f t="shared" ref="M108:M111" si="82">(K108*N108)-L108</f>
        <v>1525</v>
      </c>
      <c r="N108" s="489">
        <v>25</v>
      </c>
      <c r="O108" s="507" t="s">
        <v>556</v>
      </c>
      <c r="P108" s="508">
        <v>44363</v>
      </c>
      <c r="Q108" s="343"/>
      <c r="R108" s="314" t="s">
        <v>792</v>
      </c>
      <c r="Z108" s="344"/>
      <c r="AA108" s="344"/>
      <c r="AB108" s="344"/>
      <c r="AC108" s="344"/>
      <c r="AD108" s="344"/>
      <c r="AE108" s="344"/>
      <c r="AF108" s="344"/>
      <c r="AG108" s="344"/>
      <c r="AH108" s="344"/>
    </row>
    <row r="109" spans="1:34" s="37" customFormat="1" ht="14.25">
      <c r="A109" s="503">
        <v>10</v>
      </c>
      <c r="B109" s="504">
        <v>44362</v>
      </c>
      <c r="C109" s="505"/>
      <c r="D109" s="414" t="s">
        <v>938</v>
      </c>
      <c r="E109" s="432" t="s">
        <v>846</v>
      </c>
      <c r="F109" s="432">
        <v>2.4500000000000002</v>
      </c>
      <c r="G109" s="432">
        <v>4</v>
      </c>
      <c r="H109" s="432">
        <v>1.45</v>
      </c>
      <c r="I109" s="489">
        <v>0.1</v>
      </c>
      <c r="J109" s="489" t="s">
        <v>944</v>
      </c>
      <c r="K109" s="489">
        <f>F109-H109</f>
        <v>1.0000000000000002</v>
      </c>
      <c r="L109" s="489">
        <v>100</v>
      </c>
      <c r="M109" s="506">
        <f t="shared" si="82"/>
        <v>2900.0000000000005</v>
      </c>
      <c r="N109" s="489">
        <v>3000</v>
      </c>
      <c r="O109" s="507" t="s">
        <v>556</v>
      </c>
      <c r="P109" s="508">
        <v>44363</v>
      </c>
      <c r="Q109" s="343"/>
      <c r="R109" s="314" t="s">
        <v>559</v>
      </c>
      <c r="Z109" s="344"/>
      <c r="AA109" s="344"/>
      <c r="AB109" s="344"/>
      <c r="AC109" s="344"/>
      <c r="AD109" s="344"/>
      <c r="AE109" s="344"/>
      <c r="AF109" s="344"/>
      <c r="AG109" s="344"/>
      <c r="AH109" s="344"/>
    </row>
    <row r="110" spans="1:34" s="37" customFormat="1" ht="14.25">
      <c r="A110" s="510">
        <v>11</v>
      </c>
      <c r="B110" s="511">
        <v>44363</v>
      </c>
      <c r="C110" s="512"/>
      <c r="D110" s="473" t="s">
        <v>949</v>
      </c>
      <c r="E110" s="474" t="s">
        <v>557</v>
      </c>
      <c r="F110" s="474">
        <v>21.5</v>
      </c>
      <c r="G110" s="474">
        <v>11</v>
      </c>
      <c r="H110" s="474">
        <v>12</v>
      </c>
      <c r="I110" s="472">
        <v>40</v>
      </c>
      <c r="J110" s="472" t="s">
        <v>956</v>
      </c>
      <c r="K110" s="472">
        <f>H110-F110</f>
        <v>-9.5</v>
      </c>
      <c r="L110" s="472">
        <v>100</v>
      </c>
      <c r="M110" s="513">
        <f t="shared" si="82"/>
        <v>-5325</v>
      </c>
      <c r="N110" s="472">
        <v>550</v>
      </c>
      <c r="O110" s="514" t="s">
        <v>620</v>
      </c>
      <c r="P110" s="515">
        <v>44364</v>
      </c>
      <c r="Q110" s="343"/>
      <c r="R110" s="314" t="s">
        <v>792</v>
      </c>
      <c r="Z110" s="344"/>
      <c r="AA110" s="344"/>
      <c r="AB110" s="344"/>
      <c r="AC110" s="344"/>
      <c r="AD110" s="344"/>
      <c r="AE110" s="344"/>
      <c r="AF110" s="344"/>
      <c r="AG110" s="344"/>
      <c r="AH110" s="344"/>
    </row>
    <row r="111" spans="1:34" s="37" customFormat="1" ht="14.25">
      <c r="A111" s="510">
        <v>12</v>
      </c>
      <c r="B111" s="511">
        <v>44364</v>
      </c>
      <c r="C111" s="512"/>
      <c r="D111" s="473" t="s">
        <v>954</v>
      </c>
      <c r="E111" s="474" t="s">
        <v>557</v>
      </c>
      <c r="F111" s="474">
        <v>340</v>
      </c>
      <c r="G111" s="474">
        <v>190</v>
      </c>
      <c r="H111" s="474">
        <v>190</v>
      </c>
      <c r="I111" s="472" t="s">
        <v>955</v>
      </c>
      <c r="J111" s="472" t="s">
        <v>967</v>
      </c>
      <c r="K111" s="472">
        <f t="shared" ref="K111" si="83">H111-F111</f>
        <v>-150</v>
      </c>
      <c r="L111" s="472">
        <v>100</v>
      </c>
      <c r="M111" s="513">
        <f t="shared" si="82"/>
        <v>-3850</v>
      </c>
      <c r="N111" s="472">
        <v>25</v>
      </c>
      <c r="O111" s="514" t="s">
        <v>620</v>
      </c>
      <c r="P111" s="515">
        <v>44365</v>
      </c>
      <c r="Q111" s="343"/>
      <c r="R111" s="314" t="s">
        <v>559</v>
      </c>
      <c r="Z111" s="344"/>
      <c r="AA111" s="344"/>
      <c r="AB111" s="344"/>
      <c r="AC111" s="344"/>
      <c r="AD111" s="344"/>
      <c r="AE111" s="344"/>
      <c r="AF111" s="344"/>
      <c r="AG111" s="344"/>
      <c r="AH111" s="344"/>
    </row>
    <row r="112" spans="1:34" s="37" customFormat="1" ht="15">
      <c r="A112" s="503">
        <v>13</v>
      </c>
      <c r="B112" s="504">
        <v>44364</v>
      </c>
      <c r="C112" s="505"/>
      <c r="D112" s="414" t="s">
        <v>957</v>
      </c>
      <c r="E112" s="432" t="s">
        <v>557</v>
      </c>
      <c r="F112" s="432">
        <v>39</v>
      </c>
      <c r="G112" s="432">
        <v>18</v>
      </c>
      <c r="H112" s="432">
        <v>45.5</v>
      </c>
      <c r="I112" s="489" t="s">
        <v>958</v>
      </c>
      <c r="J112" s="489" t="s">
        <v>959</v>
      </c>
      <c r="K112" s="489">
        <f t="shared" ref="K112" si="84">H112-F112</f>
        <v>6.5</v>
      </c>
      <c r="L112" s="489">
        <v>100</v>
      </c>
      <c r="M112" s="506">
        <f t="shared" ref="M112" si="85">(K112*N112)-L112</f>
        <v>1525</v>
      </c>
      <c r="N112" s="489">
        <v>250</v>
      </c>
      <c r="O112" s="507" t="s">
        <v>556</v>
      </c>
      <c r="P112" s="509">
        <v>44364</v>
      </c>
      <c r="Q112" s="343"/>
      <c r="R112" s="314" t="s">
        <v>559</v>
      </c>
      <c r="Z112" s="344"/>
      <c r="AA112" s="344"/>
      <c r="AB112" s="344"/>
      <c r="AC112" s="344"/>
      <c r="AD112" s="344"/>
      <c r="AE112" s="344"/>
      <c r="AF112" s="344"/>
      <c r="AG112" s="344"/>
      <c r="AH112" s="344"/>
    </row>
    <row r="113" spans="1:34" s="37" customFormat="1" ht="15">
      <c r="A113" s="503">
        <v>14</v>
      </c>
      <c r="B113" s="504">
        <v>44364</v>
      </c>
      <c r="C113" s="505"/>
      <c r="D113" s="414" t="s">
        <v>960</v>
      </c>
      <c r="E113" s="432" t="s">
        <v>557</v>
      </c>
      <c r="F113" s="432">
        <v>13.5</v>
      </c>
      <c r="G113" s="432"/>
      <c r="H113" s="432">
        <v>26</v>
      </c>
      <c r="I113" s="489">
        <v>40</v>
      </c>
      <c r="J113" s="489" t="s">
        <v>961</v>
      </c>
      <c r="K113" s="489">
        <f t="shared" ref="K113" si="86">H113-F113</f>
        <v>12.5</v>
      </c>
      <c r="L113" s="489">
        <v>100</v>
      </c>
      <c r="M113" s="506">
        <f t="shared" ref="M113:M115" si="87">(K113*N113)-L113</f>
        <v>837.5</v>
      </c>
      <c r="N113" s="489">
        <v>75</v>
      </c>
      <c r="O113" s="507" t="s">
        <v>556</v>
      </c>
      <c r="P113" s="509">
        <v>44364</v>
      </c>
      <c r="Q113" s="343"/>
      <c r="R113" s="314" t="s">
        <v>792</v>
      </c>
      <c r="Z113" s="344"/>
      <c r="AA113" s="344"/>
      <c r="AB113" s="344"/>
      <c r="AC113" s="344"/>
      <c r="AD113" s="344"/>
      <c r="AE113" s="344"/>
      <c r="AF113" s="344"/>
      <c r="AG113" s="344"/>
      <c r="AH113" s="344"/>
    </row>
    <row r="114" spans="1:34" s="37" customFormat="1" ht="14.25">
      <c r="A114" s="503">
        <v>15</v>
      </c>
      <c r="B114" s="504">
        <v>44365</v>
      </c>
      <c r="C114" s="505"/>
      <c r="D114" s="414" t="s">
        <v>975</v>
      </c>
      <c r="E114" s="432" t="s">
        <v>846</v>
      </c>
      <c r="F114" s="432">
        <v>1.2</v>
      </c>
      <c r="G114" s="432">
        <v>2.25</v>
      </c>
      <c r="H114" s="432">
        <v>0.1</v>
      </c>
      <c r="I114" s="489">
        <v>0.1</v>
      </c>
      <c r="J114" s="489" t="s">
        <v>995</v>
      </c>
      <c r="K114" s="489">
        <f>F114-H114</f>
        <v>1.0999999999999999</v>
      </c>
      <c r="L114" s="489">
        <v>100</v>
      </c>
      <c r="M114" s="506">
        <f t="shared" si="87"/>
        <v>4299.9999999999991</v>
      </c>
      <c r="N114" s="489">
        <v>4000</v>
      </c>
      <c r="O114" s="507" t="s">
        <v>556</v>
      </c>
      <c r="P114" s="508">
        <v>44369</v>
      </c>
      <c r="Q114" s="343"/>
      <c r="R114" s="314" t="s">
        <v>792</v>
      </c>
      <c r="Z114" s="344"/>
      <c r="AA114" s="344"/>
      <c r="AB114" s="344"/>
      <c r="AC114" s="344"/>
      <c r="AD114" s="344"/>
      <c r="AE114" s="344"/>
      <c r="AF114" s="344"/>
      <c r="AG114" s="344"/>
      <c r="AH114" s="344"/>
    </row>
    <row r="115" spans="1:34" s="37" customFormat="1" ht="14.25">
      <c r="A115" s="503">
        <v>16</v>
      </c>
      <c r="B115" s="504">
        <v>44365</v>
      </c>
      <c r="C115" s="505"/>
      <c r="D115" s="414" t="s">
        <v>976</v>
      </c>
      <c r="E115" s="432" t="s">
        <v>846</v>
      </c>
      <c r="F115" s="432">
        <v>22</v>
      </c>
      <c r="G115" s="432">
        <v>37</v>
      </c>
      <c r="H115" s="432">
        <v>5.5</v>
      </c>
      <c r="I115" s="489">
        <v>0.1</v>
      </c>
      <c r="J115" s="489" t="s">
        <v>994</v>
      </c>
      <c r="K115" s="489">
        <f>F115-H115</f>
        <v>16.5</v>
      </c>
      <c r="L115" s="489">
        <v>100</v>
      </c>
      <c r="M115" s="506">
        <f t="shared" si="87"/>
        <v>4025</v>
      </c>
      <c r="N115" s="489">
        <v>250</v>
      </c>
      <c r="O115" s="507" t="s">
        <v>556</v>
      </c>
      <c r="P115" s="508">
        <v>44369</v>
      </c>
      <c r="Q115" s="343"/>
      <c r="R115" s="314" t="s">
        <v>559</v>
      </c>
      <c r="Z115" s="344"/>
      <c r="AA115" s="344"/>
      <c r="AB115" s="344"/>
      <c r="AC115" s="344"/>
      <c r="AD115" s="344"/>
      <c r="AE115" s="344"/>
      <c r="AF115" s="344"/>
      <c r="AG115" s="344"/>
      <c r="AH115" s="344"/>
    </row>
    <row r="116" spans="1:34" s="37" customFormat="1" ht="14.25">
      <c r="A116" s="503">
        <v>17</v>
      </c>
      <c r="B116" s="504">
        <v>44365</v>
      </c>
      <c r="C116" s="505"/>
      <c r="D116" s="414" t="s">
        <v>977</v>
      </c>
      <c r="E116" s="432" t="s">
        <v>846</v>
      </c>
      <c r="F116" s="432">
        <v>1.05</v>
      </c>
      <c r="G116" s="432">
        <v>1.8</v>
      </c>
      <c r="H116" s="432">
        <v>0.45</v>
      </c>
      <c r="I116" s="489">
        <v>0.1</v>
      </c>
      <c r="J116" s="489" t="s">
        <v>981</v>
      </c>
      <c r="K116" s="489">
        <f>F116-H116</f>
        <v>0.60000000000000009</v>
      </c>
      <c r="L116" s="489">
        <v>100</v>
      </c>
      <c r="M116" s="506">
        <f t="shared" ref="M116:M117" si="88">(K116*N116)-L116</f>
        <v>2300.0000000000005</v>
      </c>
      <c r="N116" s="489">
        <v>4000</v>
      </c>
      <c r="O116" s="507" t="s">
        <v>556</v>
      </c>
      <c r="P116" s="508">
        <v>44368</v>
      </c>
      <c r="Q116" s="343"/>
      <c r="R116" s="314" t="s">
        <v>559</v>
      </c>
      <c r="Z116" s="344"/>
      <c r="AA116" s="344"/>
      <c r="AB116" s="344"/>
      <c r="AC116" s="344"/>
      <c r="AD116" s="344"/>
      <c r="AE116" s="344"/>
      <c r="AF116" s="344"/>
      <c r="AG116" s="344"/>
      <c r="AH116" s="344"/>
    </row>
    <row r="117" spans="1:34" s="37" customFormat="1" ht="14.25">
      <c r="A117" s="503">
        <v>18</v>
      </c>
      <c r="B117" s="504">
        <v>44365</v>
      </c>
      <c r="C117" s="505"/>
      <c r="D117" s="414" t="s">
        <v>978</v>
      </c>
      <c r="E117" s="432" t="s">
        <v>846</v>
      </c>
      <c r="F117" s="432">
        <v>13</v>
      </c>
      <c r="G117" s="432">
        <v>22</v>
      </c>
      <c r="H117" s="432">
        <v>7.5</v>
      </c>
      <c r="I117" s="489">
        <v>0.1</v>
      </c>
      <c r="J117" s="489" t="s">
        <v>996</v>
      </c>
      <c r="K117" s="489">
        <f>F117-H117</f>
        <v>5.5</v>
      </c>
      <c r="L117" s="489">
        <v>100</v>
      </c>
      <c r="M117" s="506">
        <f t="shared" si="88"/>
        <v>3200</v>
      </c>
      <c r="N117" s="489">
        <v>600</v>
      </c>
      <c r="O117" s="507" t="s">
        <v>556</v>
      </c>
      <c r="P117" s="508">
        <v>44369</v>
      </c>
      <c r="Q117" s="343"/>
      <c r="R117" s="314" t="s">
        <v>559</v>
      </c>
      <c r="Z117" s="344"/>
      <c r="AA117" s="344"/>
      <c r="AB117" s="344"/>
      <c r="AC117" s="344"/>
      <c r="AD117" s="344"/>
      <c r="AE117" s="344"/>
      <c r="AF117" s="344"/>
      <c r="AG117" s="344"/>
      <c r="AH117" s="344"/>
    </row>
    <row r="118" spans="1:34" s="37" customFormat="1" ht="14.25">
      <c r="A118" s="503">
        <v>19</v>
      </c>
      <c r="B118" s="504">
        <v>44365</v>
      </c>
      <c r="C118" s="505"/>
      <c r="D118" s="414" t="s">
        <v>979</v>
      </c>
      <c r="E118" s="432" t="s">
        <v>846</v>
      </c>
      <c r="F118" s="432">
        <v>56</v>
      </c>
      <c r="G118" s="432">
        <v>88</v>
      </c>
      <c r="H118" s="432">
        <v>17.5</v>
      </c>
      <c r="I118" s="489">
        <v>0.1</v>
      </c>
      <c r="J118" s="489" t="s">
        <v>982</v>
      </c>
      <c r="K118" s="489">
        <f>F118-H118</f>
        <v>38.5</v>
      </c>
      <c r="L118" s="489">
        <v>100</v>
      </c>
      <c r="M118" s="506">
        <f t="shared" ref="M118:M119" si="89">(K118*N118)-L118</f>
        <v>2787.5</v>
      </c>
      <c r="N118" s="489">
        <v>75</v>
      </c>
      <c r="O118" s="507" t="s">
        <v>556</v>
      </c>
      <c r="P118" s="508">
        <v>44368</v>
      </c>
      <c r="Q118" s="343"/>
      <c r="R118" s="314" t="s">
        <v>559</v>
      </c>
      <c r="Z118" s="344"/>
      <c r="AA118" s="344"/>
      <c r="AB118" s="344"/>
      <c r="AC118" s="344"/>
      <c r="AD118" s="344"/>
      <c r="AE118" s="344"/>
      <c r="AF118" s="344"/>
      <c r="AG118" s="344"/>
      <c r="AH118" s="344"/>
    </row>
    <row r="119" spans="1:34" s="37" customFormat="1" ht="14.25">
      <c r="A119" s="503">
        <v>20</v>
      </c>
      <c r="B119" s="504">
        <v>44368</v>
      </c>
      <c r="C119" s="505"/>
      <c r="D119" s="414" t="s">
        <v>985</v>
      </c>
      <c r="E119" s="432" t="s">
        <v>557</v>
      </c>
      <c r="F119" s="432">
        <v>12.5</v>
      </c>
      <c r="G119" s="432">
        <v>4</v>
      </c>
      <c r="H119" s="432">
        <v>13.5</v>
      </c>
      <c r="I119" s="489" t="s">
        <v>986</v>
      </c>
      <c r="J119" s="489" t="s">
        <v>944</v>
      </c>
      <c r="K119" s="489">
        <f t="shared" ref="K119" si="90">H119-F119</f>
        <v>1</v>
      </c>
      <c r="L119" s="489">
        <v>100</v>
      </c>
      <c r="M119" s="506">
        <f t="shared" si="89"/>
        <v>400</v>
      </c>
      <c r="N119" s="489">
        <v>500</v>
      </c>
      <c r="O119" s="507" t="s">
        <v>556</v>
      </c>
      <c r="P119" s="508">
        <v>44370</v>
      </c>
      <c r="Q119" s="343"/>
      <c r="R119" s="314" t="s">
        <v>559</v>
      </c>
      <c r="Z119" s="344"/>
      <c r="AA119" s="344"/>
      <c r="AB119" s="344"/>
      <c r="AC119" s="344"/>
      <c r="AD119" s="344"/>
      <c r="AE119" s="344"/>
      <c r="AF119" s="344"/>
      <c r="AG119" s="344"/>
      <c r="AH119" s="344"/>
    </row>
    <row r="120" spans="1:34" s="37" customFormat="1" ht="15">
      <c r="A120" s="503">
        <v>21</v>
      </c>
      <c r="B120" s="504">
        <v>44368</v>
      </c>
      <c r="C120" s="505"/>
      <c r="D120" s="414" t="s">
        <v>987</v>
      </c>
      <c r="E120" s="432" t="s">
        <v>557</v>
      </c>
      <c r="F120" s="432">
        <v>16</v>
      </c>
      <c r="G120" s="432">
        <v>5</v>
      </c>
      <c r="H120" s="432">
        <v>21</v>
      </c>
      <c r="I120" s="489" t="s">
        <v>988</v>
      </c>
      <c r="J120" s="489" t="s">
        <v>890</v>
      </c>
      <c r="K120" s="489">
        <f t="shared" ref="K120" si="91">H120-F120</f>
        <v>5</v>
      </c>
      <c r="L120" s="489">
        <v>100</v>
      </c>
      <c r="M120" s="506">
        <f t="shared" ref="M120:M121" si="92">(K120*N120)-L120</f>
        <v>1900</v>
      </c>
      <c r="N120" s="489">
        <v>400</v>
      </c>
      <c r="O120" s="507" t="s">
        <v>556</v>
      </c>
      <c r="P120" s="509">
        <v>44368</v>
      </c>
      <c r="Q120" s="343"/>
      <c r="R120" s="314" t="s">
        <v>792</v>
      </c>
      <c r="Z120" s="344"/>
      <c r="AA120" s="344"/>
      <c r="AB120" s="344"/>
      <c r="AC120" s="344"/>
      <c r="AD120" s="344"/>
      <c r="AE120" s="344"/>
      <c r="AF120" s="344"/>
      <c r="AG120" s="344"/>
      <c r="AH120" s="344"/>
    </row>
    <row r="121" spans="1:34" s="37" customFormat="1" ht="14.25">
      <c r="A121" s="503">
        <v>22</v>
      </c>
      <c r="B121" s="504">
        <v>44368</v>
      </c>
      <c r="C121" s="505"/>
      <c r="D121" s="414" t="s">
        <v>989</v>
      </c>
      <c r="E121" s="432" t="s">
        <v>846</v>
      </c>
      <c r="F121" s="432">
        <v>2.4</v>
      </c>
      <c r="G121" s="432">
        <v>3.9</v>
      </c>
      <c r="H121" s="432">
        <v>1.6</v>
      </c>
      <c r="I121" s="489">
        <v>0.1</v>
      </c>
      <c r="J121" s="489" t="s">
        <v>997</v>
      </c>
      <c r="K121" s="489">
        <f>F121-H121</f>
        <v>0.79999999999999982</v>
      </c>
      <c r="L121" s="489">
        <v>100</v>
      </c>
      <c r="M121" s="506">
        <f t="shared" si="92"/>
        <v>2219.9999999999995</v>
      </c>
      <c r="N121" s="489">
        <v>2900</v>
      </c>
      <c r="O121" s="507" t="s">
        <v>556</v>
      </c>
      <c r="P121" s="508">
        <v>44369</v>
      </c>
      <c r="Q121" s="343"/>
      <c r="R121" s="314" t="s">
        <v>559</v>
      </c>
      <c r="Z121" s="344"/>
      <c r="AA121" s="344"/>
      <c r="AB121" s="344"/>
      <c r="AC121" s="344"/>
      <c r="AD121" s="344"/>
      <c r="AE121" s="344"/>
      <c r="AF121" s="344"/>
      <c r="AG121" s="344"/>
      <c r="AH121" s="344"/>
    </row>
    <row r="122" spans="1:34" s="37" customFormat="1" ht="14.25">
      <c r="A122" s="510">
        <v>23</v>
      </c>
      <c r="B122" s="511">
        <v>44368</v>
      </c>
      <c r="C122" s="512"/>
      <c r="D122" s="473" t="s">
        <v>979</v>
      </c>
      <c r="E122" s="474" t="s">
        <v>846</v>
      </c>
      <c r="F122" s="474">
        <v>52.5</v>
      </c>
      <c r="G122" s="474">
        <v>85</v>
      </c>
      <c r="H122" s="474">
        <v>85</v>
      </c>
      <c r="I122" s="472">
        <v>0.1</v>
      </c>
      <c r="J122" s="472" t="s">
        <v>998</v>
      </c>
      <c r="K122" s="472">
        <f>F122-H122</f>
        <v>-32.5</v>
      </c>
      <c r="L122" s="472">
        <v>100</v>
      </c>
      <c r="M122" s="513">
        <f t="shared" ref="M122" si="93">(K122*N122)-L122</f>
        <v>-2537.5</v>
      </c>
      <c r="N122" s="472">
        <v>75</v>
      </c>
      <c r="O122" s="514" t="s">
        <v>620</v>
      </c>
      <c r="P122" s="515">
        <v>44369</v>
      </c>
      <c r="Q122" s="343"/>
      <c r="R122" s="314" t="s">
        <v>559</v>
      </c>
      <c r="Z122" s="344"/>
      <c r="AA122" s="344"/>
      <c r="AB122" s="344"/>
      <c r="AC122" s="344"/>
      <c r="AD122" s="344"/>
      <c r="AE122" s="344"/>
      <c r="AF122" s="344"/>
      <c r="AG122" s="344"/>
      <c r="AH122" s="344"/>
    </row>
    <row r="123" spans="1:34" s="37" customFormat="1" ht="15">
      <c r="A123" s="510">
        <v>24</v>
      </c>
      <c r="B123" s="511">
        <v>44368</v>
      </c>
      <c r="C123" s="512"/>
      <c r="D123" s="473" t="s">
        <v>990</v>
      </c>
      <c r="E123" s="474" t="s">
        <v>557</v>
      </c>
      <c r="F123" s="474">
        <v>81.5</v>
      </c>
      <c r="G123" s="474">
        <v>38</v>
      </c>
      <c r="H123" s="474">
        <v>64.5</v>
      </c>
      <c r="I123" s="472">
        <v>150</v>
      </c>
      <c r="J123" s="472" t="s">
        <v>992</v>
      </c>
      <c r="K123" s="472">
        <f t="shared" ref="K123:K124" si="94">H123-F123</f>
        <v>-17</v>
      </c>
      <c r="L123" s="472">
        <v>100</v>
      </c>
      <c r="M123" s="513">
        <f t="shared" ref="M123:M124" si="95">(K123*N123)-L123</f>
        <v>-1375</v>
      </c>
      <c r="N123" s="472">
        <v>75</v>
      </c>
      <c r="O123" s="514" t="s">
        <v>620</v>
      </c>
      <c r="P123" s="516">
        <v>44368</v>
      </c>
      <c r="Q123" s="343"/>
      <c r="R123" s="314" t="s">
        <v>792</v>
      </c>
      <c r="Z123" s="344"/>
      <c r="AA123" s="344"/>
      <c r="AB123" s="344"/>
      <c r="AC123" s="344"/>
      <c r="AD123" s="344"/>
      <c r="AE123" s="344"/>
      <c r="AF123" s="344"/>
      <c r="AG123" s="344"/>
      <c r="AH123" s="344"/>
    </row>
    <row r="124" spans="1:34" s="37" customFormat="1" ht="14.25">
      <c r="A124" s="503">
        <v>25</v>
      </c>
      <c r="B124" s="504">
        <v>44369</v>
      </c>
      <c r="C124" s="505"/>
      <c r="D124" s="414" t="s">
        <v>999</v>
      </c>
      <c r="E124" s="432" t="s">
        <v>557</v>
      </c>
      <c r="F124" s="432">
        <v>18</v>
      </c>
      <c r="G124" s="432">
        <v>3</v>
      </c>
      <c r="H124" s="432">
        <v>25.5</v>
      </c>
      <c r="I124" s="489" t="s">
        <v>1000</v>
      </c>
      <c r="J124" s="489" t="s">
        <v>1005</v>
      </c>
      <c r="K124" s="489">
        <f t="shared" si="94"/>
        <v>7.5</v>
      </c>
      <c r="L124" s="489">
        <v>100</v>
      </c>
      <c r="M124" s="506">
        <f t="shared" si="95"/>
        <v>2150</v>
      </c>
      <c r="N124" s="489">
        <v>300</v>
      </c>
      <c r="O124" s="507" t="s">
        <v>556</v>
      </c>
      <c r="P124" s="508">
        <v>44369</v>
      </c>
      <c r="Q124" s="343"/>
      <c r="R124" s="314" t="s">
        <v>792</v>
      </c>
      <c r="Z124" s="344"/>
      <c r="AA124" s="344"/>
      <c r="AB124" s="344"/>
      <c r="AC124" s="344"/>
      <c r="AD124" s="344"/>
      <c r="AE124" s="344"/>
      <c r="AF124" s="344"/>
      <c r="AG124" s="344"/>
      <c r="AH124" s="344"/>
    </row>
    <row r="125" spans="1:34" s="37" customFormat="1" ht="14.25">
      <c r="A125" s="510">
        <v>26</v>
      </c>
      <c r="B125" s="511">
        <v>44369</v>
      </c>
      <c r="C125" s="512"/>
      <c r="D125" s="473" t="s">
        <v>1001</v>
      </c>
      <c r="E125" s="474" t="s">
        <v>557</v>
      </c>
      <c r="F125" s="474">
        <v>17</v>
      </c>
      <c r="G125" s="474">
        <v>5</v>
      </c>
      <c r="H125" s="474">
        <v>5</v>
      </c>
      <c r="I125" s="472" t="s">
        <v>988</v>
      </c>
      <c r="J125" s="472" t="s">
        <v>1012</v>
      </c>
      <c r="K125" s="472">
        <f t="shared" ref="K125" si="96">H125-F125</f>
        <v>-12</v>
      </c>
      <c r="L125" s="472">
        <v>100</v>
      </c>
      <c r="M125" s="513">
        <f t="shared" ref="M125" si="97">(K125*N125)-L125</f>
        <v>-4900</v>
      </c>
      <c r="N125" s="472">
        <v>400</v>
      </c>
      <c r="O125" s="514" t="s">
        <v>620</v>
      </c>
      <c r="P125" s="515">
        <v>44370</v>
      </c>
      <c r="Q125" s="343"/>
      <c r="R125" s="314" t="s">
        <v>792</v>
      </c>
      <c r="Z125" s="344"/>
      <c r="AA125" s="344"/>
      <c r="AB125" s="344"/>
      <c r="AC125" s="344"/>
      <c r="AD125" s="344"/>
      <c r="AE125" s="344"/>
      <c r="AF125" s="344"/>
      <c r="AG125" s="344"/>
      <c r="AH125" s="344"/>
    </row>
    <row r="126" spans="1:34" s="37" customFormat="1" ht="14.25">
      <c r="A126" s="503">
        <v>27</v>
      </c>
      <c r="B126" s="504">
        <v>44369</v>
      </c>
      <c r="C126" s="505"/>
      <c r="D126" s="414" t="s">
        <v>1003</v>
      </c>
      <c r="E126" s="432" t="s">
        <v>557</v>
      </c>
      <c r="F126" s="432">
        <v>13</v>
      </c>
      <c r="G126" s="432"/>
      <c r="H126" s="432">
        <v>19.5</v>
      </c>
      <c r="I126" s="489">
        <v>35</v>
      </c>
      <c r="J126" s="489" t="s">
        <v>959</v>
      </c>
      <c r="K126" s="489">
        <f t="shared" ref="K126" si="98">H126-F126</f>
        <v>6.5</v>
      </c>
      <c r="L126" s="489">
        <v>100</v>
      </c>
      <c r="M126" s="506">
        <f t="shared" ref="M126" si="99">(K126*N126)-L126</f>
        <v>1850</v>
      </c>
      <c r="N126" s="489">
        <v>300</v>
      </c>
      <c r="O126" s="507" t="s">
        <v>556</v>
      </c>
      <c r="P126" s="508">
        <v>44369</v>
      </c>
      <c r="Q126" s="343"/>
      <c r="R126" s="314" t="s">
        <v>792</v>
      </c>
      <c r="Z126" s="344"/>
      <c r="AA126" s="344"/>
      <c r="AB126" s="344"/>
      <c r="AC126" s="344"/>
      <c r="AD126" s="344"/>
      <c r="AE126" s="344"/>
      <c r="AF126" s="344"/>
      <c r="AG126" s="344"/>
      <c r="AH126" s="344"/>
    </row>
    <row r="127" spans="1:34" s="37" customFormat="1" ht="14.25">
      <c r="A127" s="503">
        <v>28</v>
      </c>
      <c r="B127" s="504">
        <v>44369</v>
      </c>
      <c r="C127" s="505"/>
      <c r="D127" s="414" t="s">
        <v>1002</v>
      </c>
      <c r="E127" s="432" t="s">
        <v>557</v>
      </c>
      <c r="F127" s="432">
        <v>13.5</v>
      </c>
      <c r="G127" s="432"/>
      <c r="H127" s="432">
        <v>20</v>
      </c>
      <c r="I127" s="489">
        <v>35</v>
      </c>
      <c r="J127" s="489" t="s">
        <v>959</v>
      </c>
      <c r="K127" s="489">
        <f t="shared" ref="K127:K128" si="100">H127-F127</f>
        <v>6.5</v>
      </c>
      <c r="L127" s="489">
        <v>100</v>
      </c>
      <c r="M127" s="506">
        <f t="shared" ref="M127" si="101">(K127*N127)-L127</f>
        <v>1850</v>
      </c>
      <c r="N127" s="489">
        <v>300</v>
      </c>
      <c r="O127" s="507" t="s">
        <v>556</v>
      </c>
      <c r="P127" s="508">
        <v>44370</v>
      </c>
      <c r="Q127" s="343"/>
      <c r="R127" s="314" t="s">
        <v>792</v>
      </c>
      <c r="Z127" s="344"/>
      <c r="AA127" s="344"/>
      <c r="AB127" s="344"/>
      <c r="AC127" s="344"/>
      <c r="AD127" s="344"/>
      <c r="AE127" s="344"/>
      <c r="AF127" s="344"/>
      <c r="AG127" s="344"/>
      <c r="AH127" s="344"/>
    </row>
    <row r="128" spans="1:34" s="37" customFormat="1" ht="14.25">
      <c r="A128" s="608">
        <v>29</v>
      </c>
      <c r="B128" s="610">
        <v>44369</v>
      </c>
      <c r="C128" s="473" t="s">
        <v>918</v>
      </c>
      <c r="D128" s="485" t="s">
        <v>1004</v>
      </c>
      <c r="E128" s="474" t="s">
        <v>557</v>
      </c>
      <c r="F128" s="474">
        <v>29.5</v>
      </c>
      <c r="G128" s="474"/>
      <c r="H128" s="474">
        <v>0</v>
      </c>
      <c r="I128" s="472"/>
      <c r="J128" s="596" t="s">
        <v>1012</v>
      </c>
      <c r="K128" s="486">
        <f t="shared" si="100"/>
        <v>-29.5</v>
      </c>
      <c r="L128" s="486">
        <v>100</v>
      </c>
      <c r="M128" s="596">
        <f>(-12*N128)-200</f>
        <v>-3200</v>
      </c>
      <c r="N128" s="596">
        <v>250</v>
      </c>
      <c r="O128" s="592" t="s">
        <v>620</v>
      </c>
      <c r="P128" s="594">
        <v>44371</v>
      </c>
      <c r="Q128" s="343"/>
      <c r="R128" s="314" t="s">
        <v>559</v>
      </c>
      <c r="Z128" s="344"/>
      <c r="AA128" s="344"/>
      <c r="AB128" s="344"/>
      <c r="AC128" s="344"/>
      <c r="AD128" s="344"/>
      <c r="AE128" s="344"/>
      <c r="AF128" s="344"/>
      <c r="AG128" s="344"/>
      <c r="AH128" s="344"/>
    </row>
    <row r="129" spans="1:34" s="37" customFormat="1" ht="14.25">
      <c r="A129" s="609"/>
      <c r="B129" s="611"/>
      <c r="C129" s="473" t="s">
        <v>919</v>
      </c>
      <c r="D129" s="485" t="s">
        <v>1006</v>
      </c>
      <c r="E129" s="474" t="s">
        <v>846</v>
      </c>
      <c r="F129" s="474">
        <v>17.5</v>
      </c>
      <c r="G129" s="474"/>
      <c r="H129" s="474">
        <v>0</v>
      </c>
      <c r="I129" s="472"/>
      <c r="J129" s="597"/>
      <c r="K129" s="486">
        <f>F129-G129</f>
        <v>17.5</v>
      </c>
      <c r="L129" s="486">
        <v>100</v>
      </c>
      <c r="M129" s="597"/>
      <c r="N129" s="597"/>
      <c r="O129" s="593"/>
      <c r="P129" s="595"/>
      <c r="Q129" s="343"/>
      <c r="R129" s="314" t="s">
        <v>559</v>
      </c>
      <c r="Z129" s="344"/>
      <c r="AA129" s="344"/>
      <c r="AB129" s="344"/>
      <c r="AC129" s="344"/>
      <c r="AD129" s="344"/>
      <c r="AE129" s="344"/>
      <c r="AF129" s="344"/>
      <c r="AG129" s="344"/>
      <c r="AH129" s="344"/>
    </row>
    <row r="130" spans="1:34" s="37" customFormat="1" ht="14.25">
      <c r="A130" s="510">
        <v>30</v>
      </c>
      <c r="B130" s="511">
        <v>44370</v>
      </c>
      <c r="C130" s="512"/>
      <c r="D130" s="473" t="s">
        <v>1003</v>
      </c>
      <c r="E130" s="474" t="s">
        <v>557</v>
      </c>
      <c r="F130" s="474">
        <v>12.5</v>
      </c>
      <c r="G130" s="562"/>
      <c r="H130" s="474">
        <v>0</v>
      </c>
      <c r="I130" s="472" t="s">
        <v>1009</v>
      </c>
      <c r="J130" s="472" t="s">
        <v>1022</v>
      </c>
      <c r="K130" s="472">
        <f t="shared" ref="K130" si="102">H130-F130</f>
        <v>-12.5</v>
      </c>
      <c r="L130" s="472">
        <v>100</v>
      </c>
      <c r="M130" s="513">
        <f t="shared" ref="M130" si="103">(K130*N130)-L130</f>
        <v>-3850</v>
      </c>
      <c r="N130" s="472">
        <v>300</v>
      </c>
      <c r="O130" s="514" t="s">
        <v>620</v>
      </c>
      <c r="P130" s="515">
        <v>44371</v>
      </c>
      <c r="Q130" s="343"/>
      <c r="R130" s="314" t="s">
        <v>792</v>
      </c>
      <c r="Z130" s="344"/>
      <c r="AA130" s="344"/>
      <c r="AB130" s="344"/>
      <c r="AC130" s="344"/>
      <c r="AD130" s="344"/>
      <c r="AE130" s="344"/>
      <c r="AF130" s="344"/>
      <c r="AG130" s="344"/>
      <c r="AH130" s="344"/>
    </row>
    <row r="131" spans="1:34" s="37" customFormat="1" ht="14.25">
      <c r="A131" s="503">
        <v>31</v>
      </c>
      <c r="B131" s="504">
        <v>44370</v>
      </c>
      <c r="C131" s="505"/>
      <c r="D131" s="414" t="s">
        <v>1011</v>
      </c>
      <c r="E131" s="432" t="s">
        <v>557</v>
      </c>
      <c r="F131" s="432">
        <v>61.5</v>
      </c>
      <c r="G131" s="432">
        <v>20</v>
      </c>
      <c r="H131" s="432">
        <v>74</v>
      </c>
      <c r="I131" s="489">
        <v>120</v>
      </c>
      <c r="J131" s="489" t="s">
        <v>959</v>
      </c>
      <c r="K131" s="489">
        <f t="shared" ref="K131" si="104">H131-F131</f>
        <v>12.5</v>
      </c>
      <c r="L131" s="489">
        <v>100</v>
      </c>
      <c r="M131" s="506">
        <f t="shared" ref="M131" si="105">(K131*N131)-L131</f>
        <v>837.5</v>
      </c>
      <c r="N131" s="489">
        <v>75</v>
      </c>
      <c r="O131" s="507" t="s">
        <v>556</v>
      </c>
      <c r="P131" s="508">
        <v>44371</v>
      </c>
      <c r="Q131" s="343"/>
      <c r="R131" s="314" t="s">
        <v>792</v>
      </c>
      <c r="Z131" s="344"/>
      <c r="AA131" s="344"/>
      <c r="AB131" s="344"/>
      <c r="AC131" s="344"/>
      <c r="AD131" s="344"/>
      <c r="AE131" s="344"/>
      <c r="AF131" s="344"/>
      <c r="AG131" s="344"/>
      <c r="AH131" s="344"/>
    </row>
    <row r="132" spans="1:34" s="37" customFormat="1" ht="15">
      <c r="A132" s="503">
        <v>32</v>
      </c>
      <c r="B132" s="504">
        <v>44375</v>
      </c>
      <c r="C132" s="505"/>
      <c r="D132" s="414" t="s">
        <v>1050</v>
      </c>
      <c r="E132" s="432" t="s">
        <v>557</v>
      </c>
      <c r="F132" s="432">
        <v>220</v>
      </c>
      <c r="G132" s="432">
        <v>25</v>
      </c>
      <c r="H132" s="432">
        <v>280</v>
      </c>
      <c r="I132" s="489" t="s">
        <v>1051</v>
      </c>
      <c r="J132" s="489" t="s">
        <v>787</v>
      </c>
      <c r="K132" s="489">
        <f t="shared" ref="K132" si="106">H132-F132</f>
        <v>60</v>
      </c>
      <c r="L132" s="489">
        <v>100</v>
      </c>
      <c r="M132" s="506">
        <f t="shared" ref="M132:M133" si="107">(K132*N132)-L132</f>
        <v>1100</v>
      </c>
      <c r="N132" s="489">
        <v>20</v>
      </c>
      <c r="O132" s="507" t="s">
        <v>556</v>
      </c>
      <c r="P132" s="509">
        <v>44375</v>
      </c>
      <c r="Q132" s="343"/>
      <c r="R132" s="314" t="s">
        <v>559</v>
      </c>
      <c r="Z132" s="344"/>
      <c r="AA132" s="344"/>
      <c r="AB132" s="344"/>
      <c r="AC132" s="344"/>
      <c r="AD132" s="344"/>
      <c r="AE132" s="344"/>
      <c r="AF132" s="344"/>
      <c r="AG132" s="344"/>
      <c r="AH132" s="344"/>
    </row>
    <row r="133" spans="1:34" s="37" customFormat="1" ht="14.25">
      <c r="A133" s="503">
        <v>33</v>
      </c>
      <c r="B133" s="575">
        <v>44375</v>
      </c>
      <c r="C133" s="505"/>
      <c r="D133" s="414" t="s">
        <v>1052</v>
      </c>
      <c r="E133" s="432" t="s">
        <v>846</v>
      </c>
      <c r="F133" s="432">
        <v>73.5</v>
      </c>
      <c r="G133" s="432">
        <v>92</v>
      </c>
      <c r="H133" s="432">
        <v>62.5</v>
      </c>
      <c r="I133" s="489" t="s">
        <v>1053</v>
      </c>
      <c r="J133" s="489" t="s">
        <v>1112</v>
      </c>
      <c r="K133" s="489">
        <f>F133-H133</f>
        <v>11</v>
      </c>
      <c r="L133" s="489">
        <v>100</v>
      </c>
      <c r="M133" s="506">
        <f t="shared" si="107"/>
        <v>3200</v>
      </c>
      <c r="N133" s="489">
        <v>300</v>
      </c>
      <c r="O133" s="507" t="s">
        <v>556</v>
      </c>
      <c r="P133" s="508">
        <v>44376</v>
      </c>
      <c r="Q133" s="343"/>
      <c r="R133" s="314" t="s">
        <v>559</v>
      </c>
      <c r="Z133" s="344"/>
      <c r="AA133" s="344"/>
      <c r="AB133" s="344"/>
      <c r="AC133" s="344"/>
      <c r="AD133" s="344"/>
      <c r="AE133" s="344"/>
      <c r="AF133" s="344"/>
      <c r="AG133" s="344"/>
      <c r="AH133" s="344"/>
    </row>
    <row r="134" spans="1:34" s="37" customFormat="1" ht="15">
      <c r="A134" s="517">
        <v>34</v>
      </c>
      <c r="B134" s="518">
        <v>44376</v>
      </c>
      <c r="C134" s="519"/>
      <c r="D134" s="383" t="s">
        <v>1099</v>
      </c>
      <c r="E134" s="384" t="s">
        <v>846</v>
      </c>
      <c r="F134" s="498" t="s">
        <v>1100</v>
      </c>
      <c r="G134" s="384">
        <v>7.75</v>
      </c>
      <c r="H134" s="384"/>
      <c r="I134" s="577" t="s">
        <v>1101</v>
      </c>
      <c r="J134" s="476" t="s">
        <v>558</v>
      </c>
      <c r="K134" s="476"/>
      <c r="L134" s="476"/>
      <c r="M134" s="482"/>
      <c r="N134" s="476"/>
      <c r="O134" s="483"/>
      <c r="P134" s="520"/>
      <c r="Q134" s="343"/>
      <c r="R134" s="314" t="s">
        <v>559</v>
      </c>
      <c r="Z134" s="344"/>
      <c r="AA134" s="344"/>
      <c r="AB134" s="344"/>
      <c r="AC134" s="344"/>
      <c r="AD134" s="344"/>
      <c r="AE134" s="344"/>
      <c r="AF134" s="344"/>
      <c r="AG134" s="344"/>
      <c r="AH134" s="344"/>
    </row>
    <row r="135" spans="1:34" s="37" customFormat="1" ht="14.25">
      <c r="A135" s="618">
        <v>35</v>
      </c>
      <c r="B135" s="620">
        <v>44376</v>
      </c>
      <c r="C135" s="383" t="s">
        <v>918</v>
      </c>
      <c r="D135" s="475" t="s">
        <v>1102</v>
      </c>
      <c r="E135" s="384" t="s">
        <v>557</v>
      </c>
      <c r="F135" s="384" t="s">
        <v>1104</v>
      </c>
      <c r="G135" s="384"/>
      <c r="H135" s="384"/>
      <c r="I135" s="476"/>
      <c r="J135" s="622" t="s">
        <v>558</v>
      </c>
      <c r="K135" s="477"/>
      <c r="L135" s="477"/>
      <c r="M135" s="622"/>
      <c r="N135" s="622"/>
      <c r="O135" s="614"/>
      <c r="P135" s="616"/>
      <c r="Q135" s="343"/>
      <c r="R135" s="314" t="s">
        <v>559</v>
      </c>
      <c r="Z135" s="344"/>
      <c r="AA135" s="344"/>
      <c r="AB135" s="344"/>
      <c r="AC135" s="344"/>
      <c r="AD135" s="344"/>
      <c r="AE135" s="344"/>
      <c r="AF135" s="344"/>
      <c r="AG135" s="344"/>
      <c r="AH135" s="344"/>
    </row>
    <row r="136" spans="1:34" s="37" customFormat="1" ht="14.25">
      <c r="A136" s="619"/>
      <c r="B136" s="621"/>
      <c r="C136" s="383" t="s">
        <v>919</v>
      </c>
      <c r="D136" s="475" t="s">
        <v>1103</v>
      </c>
      <c r="E136" s="384" t="s">
        <v>846</v>
      </c>
      <c r="F136" s="384" t="s">
        <v>1105</v>
      </c>
      <c r="G136" s="384"/>
      <c r="H136" s="384"/>
      <c r="I136" s="476"/>
      <c r="J136" s="623"/>
      <c r="K136" s="477"/>
      <c r="L136" s="477"/>
      <c r="M136" s="623"/>
      <c r="N136" s="623"/>
      <c r="O136" s="615"/>
      <c r="P136" s="617"/>
      <c r="Q136" s="343"/>
      <c r="R136" s="314" t="s">
        <v>559</v>
      </c>
      <c r="Z136" s="344"/>
      <c r="AA136" s="344"/>
      <c r="AB136" s="344"/>
      <c r="AC136" s="344"/>
      <c r="AD136" s="344"/>
      <c r="AE136" s="344"/>
      <c r="AF136" s="344"/>
      <c r="AG136" s="344"/>
      <c r="AH136" s="344"/>
    </row>
    <row r="137" spans="1:34" s="37" customFormat="1" ht="14.25">
      <c r="A137" s="537">
        <v>36</v>
      </c>
      <c r="B137" s="538">
        <v>44376</v>
      </c>
      <c r="C137" s="383"/>
      <c r="D137" s="475" t="s">
        <v>1113</v>
      </c>
      <c r="E137" s="384" t="s">
        <v>846</v>
      </c>
      <c r="F137" s="384" t="s">
        <v>1114</v>
      </c>
      <c r="G137" s="384">
        <v>14.5</v>
      </c>
      <c r="H137" s="384"/>
      <c r="I137" s="476">
        <v>5</v>
      </c>
      <c r="J137" s="476" t="s">
        <v>558</v>
      </c>
      <c r="K137" s="477"/>
      <c r="L137" s="477"/>
      <c r="M137" s="502"/>
      <c r="N137" s="502"/>
      <c r="O137" s="480"/>
      <c r="P137" s="481"/>
      <c r="Q137" s="343"/>
      <c r="R137" s="314" t="s">
        <v>792</v>
      </c>
      <c r="Z137" s="344"/>
      <c r="AA137" s="344"/>
      <c r="AB137" s="344"/>
      <c r="AC137" s="344"/>
      <c r="AD137" s="344"/>
      <c r="AE137" s="344"/>
      <c r="AF137" s="344"/>
      <c r="AG137" s="344"/>
      <c r="AH137" s="344"/>
    </row>
    <row r="138" spans="1:34" s="37" customFormat="1" ht="14.25">
      <c r="A138" s="537">
        <v>37</v>
      </c>
      <c r="B138" s="538">
        <v>44376</v>
      </c>
      <c r="C138" s="383"/>
      <c r="D138" s="475" t="s">
        <v>1115</v>
      </c>
      <c r="E138" s="384" t="s">
        <v>557</v>
      </c>
      <c r="F138" s="384" t="s">
        <v>1116</v>
      </c>
      <c r="G138" s="384">
        <v>25</v>
      </c>
      <c r="H138" s="384"/>
      <c r="I138" s="476" t="s">
        <v>1117</v>
      </c>
      <c r="J138" s="502" t="s">
        <v>558</v>
      </c>
      <c r="K138" s="477"/>
      <c r="L138" s="477"/>
      <c r="M138" s="502"/>
      <c r="N138" s="502"/>
      <c r="O138" s="480"/>
      <c r="P138" s="481"/>
      <c r="Q138" s="343"/>
      <c r="R138" s="314" t="s">
        <v>559</v>
      </c>
      <c r="Z138" s="344"/>
      <c r="AA138" s="344"/>
      <c r="AB138" s="344"/>
      <c r="AC138" s="344"/>
      <c r="AD138" s="344"/>
      <c r="AE138" s="344"/>
      <c r="AF138" s="344"/>
      <c r="AG138" s="344"/>
      <c r="AH138" s="344"/>
    </row>
    <row r="139" spans="1:34" s="37" customFormat="1" ht="14.25">
      <c r="A139" s="390"/>
      <c r="B139" s="538"/>
      <c r="C139" s="389"/>
      <c r="D139" s="383"/>
      <c r="E139" s="384"/>
      <c r="F139" s="361"/>
      <c r="G139" s="361"/>
      <c r="H139" s="361"/>
      <c r="I139" s="476"/>
      <c r="J139" s="333"/>
      <c r="K139" s="333"/>
      <c r="L139" s="333"/>
      <c r="M139" s="427"/>
      <c r="N139" s="333"/>
      <c r="O139" s="355"/>
      <c r="P139" s="367"/>
      <c r="Q139" s="343"/>
      <c r="R139" s="314"/>
      <c r="Z139" s="344"/>
      <c r="AA139" s="344"/>
      <c r="AB139" s="344"/>
      <c r="AC139" s="344"/>
      <c r="AD139" s="344"/>
      <c r="AE139" s="344"/>
      <c r="AF139" s="344"/>
      <c r="AG139" s="344"/>
      <c r="AH139" s="344"/>
    </row>
    <row r="140" spans="1:34" s="37" customFormat="1" ht="14.25">
      <c r="A140" s="390"/>
      <c r="B140" s="388"/>
      <c r="C140" s="389"/>
      <c r="D140" s="383"/>
      <c r="E140" s="384"/>
      <c r="F140" s="361"/>
      <c r="G140" s="361"/>
      <c r="H140" s="361"/>
      <c r="I140" s="476"/>
      <c r="J140" s="333"/>
      <c r="K140" s="333"/>
      <c r="L140" s="333"/>
      <c r="M140" s="427"/>
      <c r="N140" s="333"/>
      <c r="O140" s="355"/>
      <c r="P140" s="380"/>
      <c r="Q140" s="343"/>
      <c r="R140" s="314"/>
      <c r="Z140" s="344"/>
      <c r="AA140" s="344"/>
      <c r="AB140" s="344"/>
      <c r="AC140" s="344"/>
      <c r="AD140" s="344"/>
      <c r="AE140" s="344"/>
      <c r="AF140" s="344"/>
      <c r="AG140" s="344"/>
      <c r="AH140" s="344"/>
    </row>
    <row r="141" spans="1:34" s="37" customFormat="1">
      <c r="AA141" s="344"/>
      <c r="AB141" s="344"/>
      <c r="AC141" s="344"/>
      <c r="AD141" s="344"/>
      <c r="AE141" s="344"/>
      <c r="AF141" s="344"/>
      <c r="AG141" s="344"/>
      <c r="AH141" s="344"/>
    </row>
    <row r="142" spans="1:34" s="37" customFormat="1">
      <c r="AA142" s="344"/>
      <c r="AB142" s="344"/>
      <c r="AC142" s="344"/>
      <c r="AD142" s="344"/>
      <c r="AE142" s="344"/>
      <c r="AF142" s="344"/>
      <c r="AG142" s="344"/>
      <c r="AH142" s="344"/>
    </row>
    <row r="143" spans="1:34" s="37" customFormat="1" ht="14.25">
      <c r="A143" s="334"/>
      <c r="B143" s="335"/>
      <c r="C143" s="335"/>
      <c r="D143" s="336"/>
      <c r="E143" s="334"/>
      <c r="F143" s="345"/>
      <c r="G143" s="334"/>
      <c r="H143" s="334"/>
      <c r="I143" s="334"/>
      <c r="J143" s="335"/>
      <c r="K143" s="346"/>
      <c r="L143" s="334"/>
      <c r="M143" s="334"/>
      <c r="N143" s="334"/>
      <c r="O143" s="347"/>
      <c r="P143" s="343"/>
      <c r="Q143" s="343"/>
      <c r="R143" s="314"/>
      <c r="Z143" s="344"/>
      <c r="AA143" s="344"/>
      <c r="AB143" s="344"/>
      <c r="AC143" s="344"/>
      <c r="AD143" s="344"/>
      <c r="AE143" s="344"/>
      <c r="AF143" s="344"/>
      <c r="AG143" s="344"/>
      <c r="AH143" s="344"/>
    </row>
    <row r="144" spans="1:34" ht="15">
      <c r="A144" s="96" t="s">
        <v>575</v>
      </c>
      <c r="B144" s="97"/>
      <c r="C144" s="97"/>
      <c r="D144" s="98"/>
      <c r="E144" s="31"/>
      <c r="F144" s="29"/>
      <c r="G144" s="29"/>
      <c r="H144" s="70"/>
      <c r="I144" s="116"/>
      <c r="J144" s="117"/>
      <c r="K144" s="14"/>
      <c r="L144" s="14"/>
      <c r="M144" s="14"/>
      <c r="N144" s="8"/>
      <c r="O144" s="50"/>
      <c r="Q144" s="92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38" ht="38.25">
      <c r="A145" s="17" t="s">
        <v>16</v>
      </c>
      <c r="B145" s="18" t="s">
        <v>534</v>
      </c>
      <c r="C145" s="18"/>
      <c r="D145" s="19" t="s">
        <v>545</v>
      </c>
      <c r="E145" s="18" t="s">
        <v>546</v>
      </c>
      <c r="F145" s="18" t="s">
        <v>547</v>
      </c>
      <c r="G145" s="18" t="s">
        <v>548</v>
      </c>
      <c r="H145" s="18" t="s">
        <v>549</v>
      </c>
      <c r="I145" s="18" t="s">
        <v>550</v>
      </c>
      <c r="J145" s="17" t="s">
        <v>551</v>
      </c>
      <c r="K145" s="59" t="s">
        <v>567</v>
      </c>
      <c r="L145" s="366" t="s">
        <v>818</v>
      </c>
      <c r="M145" s="60" t="s">
        <v>817</v>
      </c>
      <c r="N145" s="18" t="s">
        <v>554</v>
      </c>
      <c r="O145" s="75" t="s">
        <v>555</v>
      </c>
      <c r="P145" s="94"/>
      <c r="Q145" s="8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38" s="429" customFormat="1" ht="14.25">
      <c r="A146" s="503">
        <v>1</v>
      </c>
      <c r="B146" s="504">
        <v>44327</v>
      </c>
      <c r="C146" s="539"/>
      <c r="D146" s="414" t="s">
        <v>465</v>
      </c>
      <c r="E146" s="540" t="s">
        <v>557</v>
      </c>
      <c r="F146" s="432">
        <v>239</v>
      </c>
      <c r="G146" s="432">
        <v>218</v>
      </c>
      <c r="H146" s="540">
        <v>264</v>
      </c>
      <c r="I146" s="541" t="s">
        <v>845</v>
      </c>
      <c r="J146" s="489" t="s">
        <v>700</v>
      </c>
      <c r="K146" s="489">
        <f t="shared" ref="K146" si="108">H146-F146</f>
        <v>25</v>
      </c>
      <c r="L146" s="497">
        <f>(F146*-0.8)/100</f>
        <v>-1.9120000000000001</v>
      </c>
      <c r="M146" s="542">
        <f t="shared" ref="M146" si="109">(K146+L146)/F146</f>
        <v>9.6602510460251048E-2</v>
      </c>
      <c r="N146" s="489" t="s">
        <v>556</v>
      </c>
      <c r="O146" s="508">
        <v>44354</v>
      </c>
      <c r="P146" s="415"/>
      <c r="Q146" s="4"/>
      <c r="R146" s="416" t="s">
        <v>559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s="37" customFormat="1" ht="14.25">
      <c r="A147" s="517">
        <v>2</v>
      </c>
      <c r="B147" s="518">
        <v>44363</v>
      </c>
      <c r="C147" s="543"/>
      <c r="D147" s="383" t="s">
        <v>528</v>
      </c>
      <c r="E147" s="544" t="s">
        <v>557</v>
      </c>
      <c r="F147" s="384" t="s">
        <v>947</v>
      </c>
      <c r="G147" s="384">
        <v>2070</v>
      </c>
      <c r="H147" s="544"/>
      <c r="I147" s="545" t="s">
        <v>948</v>
      </c>
      <c r="J147" s="476" t="s">
        <v>558</v>
      </c>
      <c r="K147" s="476"/>
      <c r="L147" s="478"/>
      <c r="M147" s="546"/>
      <c r="N147" s="476"/>
      <c r="O147" s="484"/>
      <c r="P147" s="415"/>
      <c r="Q147" s="4"/>
      <c r="R147" s="416" t="s">
        <v>559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38" s="37" customFormat="1" ht="14.25">
      <c r="A148" s="517"/>
      <c r="B148" s="518"/>
      <c r="C148" s="543"/>
      <c r="D148" s="383"/>
      <c r="E148" s="544"/>
      <c r="F148" s="384"/>
      <c r="G148" s="384"/>
      <c r="H148" s="544"/>
      <c r="I148" s="545"/>
      <c r="J148" s="476"/>
      <c r="K148" s="476"/>
      <c r="L148" s="478"/>
      <c r="M148" s="546"/>
      <c r="N148" s="476"/>
      <c r="O148" s="484"/>
      <c r="P148" s="415"/>
      <c r="Q148" s="4"/>
      <c r="R148" s="416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38" s="5" customFormat="1" ht="14.25">
      <c r="A149" s="547"/>
      <c r="B149" s="548"/>
      <c r="C149" s="549"/>
      <c r="D149" s="550"/>
      <c r="E149" s="551"/>
      <c r="F149" s="551"/>
      <c r="G149" s="551"/>
      <c r="H149" s="551"/>
      <c r="I149" s="551"/>
      <c r="J149" s="552"/>
      <c r="K149" s="553"/>
      <c r="L149" s="554"/>
      <c r="M149" s="555"/>
      <c r="N149" s="556"/>
      <c r="O149" s="557"/>
      <c r="P149" s="120"/>
      <c r="Q149"/>
      <c r="R149" s="91"/>
      <c r="T149" s="54"/>
      <c r="U149" s="54"/>
      <c r="V149" s="54"/>
      <c r="W149" s="54"/>
      <c r="X149" s="54"/>
      <c r="Y149" s="54"/>
      <c r="Z149" s="54"/>
    </row>
    <row r="150" spans="1:38">
      <c r="A150" s="20" t="s">
        <v>560</v>
      </c>
      <c r="B150" s="20"/>
      <c r="C150" s="20"/>
      <c r="D150" s="20"/>
      <c r="E150" s="2"/>
      <c r="F150" s="27" t="s">
        <v>562</v>
      </c>
      <c r="G150" s="79"/>
      <c r="H150" s="79"/>
      <c r="I150" s="35"/>
      <c r="J150" s="82"/>
      <c r="K150" s="80"/>
      <c r="L150" s="81"/>
      <c r="M150" s="82"/>
      <c r="N150" s="83"/>
      <c r="O150" s="121"/>
      <c r="P150" s="8"/>
      <c r="Q150" s="13"/>
      <c r="R150" s="93"/>
      <c r="S150" s="13"/>
      <c r="T150" s="13"/>
      <c r="U150" s="13"/>
      <c r="V150" s="13"/>
      <c r="W150" s="13"/>
      <c r="X150" s="13"/>
      <c r="Y150" s="13"/>
    </row>
    <row r="151" spans="1:38">
      <c r="A151" s="26" t="s">
        <v>561</v>
      </c>
      <c r="B151" s="20"/>
      <c r="C151" s="20"/>
      <c r="D151" s="20"/>
      <c r="E151" s="29"/>
      <c r="F151" s="27" t="s">
        <v>564</v>
      </c>
      <c r="G151" s="9"/>
      <c r="H151" s="9"/>
      <c r="I151" s="9"/>
      <c r="J151" s="50"/>
      <c r="K151" s="9"/>
      <c r="L151" s="9"/>
      <c r="M151" s="9"/>
      <c r="N151" s="8"/>
      <c r="O151" s="50"/>
      <c r="Q151" s="4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38">
      <c r="A152" s="26"/>
      <c r="B152" s="20"/>
      <c r="C152" s="20"/>
      <c r="D152" s="20"/>
      <c r="E152" s="29"/>
      <c r="F152" s="27"/>
      <c r="G152" s="9"/>
      <c r="H152" s="9"/>
      <c r="I152" s="9"/>
      <c r="J152" s="50"/>
      <c r="K152" s="9"/>
      <c r="L152" s="9"/>
      <c r="M152" s="9"/>
      <c r="N152" s="8"/>
      <c r="O152" s="50"/>
      <c r="Q152" s="4"/>
      <c r="R152" s="79"/>
      <c r="S152" s="13"/>
      <c r="T152" s="13"/>
      <c r="U152" s="13"/>
      <c r="V152" s="13"/>
      <c r="W152" s="13"/>
      <c r="X152" s="13"/>
      <c r="Y152" s="13"/>
      <c r="Z152" s="13"/>
    </row>
    <row r="153" spans="1:38" ht="15">
      <c r="A153" s="8"/>
      <c r="B153" s="30" t="s">
        <v>821</v>
      </c>
      <c r="C153" s="30"/>
      <c r="D153" s="30"/>
      <c r="E153" s="30"/>
      <c r="F153" s="31"/>
      <c r="G153" s="29"/>
      <c r="H153" s="29"/>
      <c r="I153" s="70"/>
      <c r="J153" s="71"/>
      <c r="K153" s="72"/>
      <c r="L153" s="365"/>
      <c r="M153" s="9"/>
      <c r="N153" s="8"/>
      <c r="O153" s="50"/>
      <c r="Q153" s="4"/>
      <c r="R153" s="79"/>
      <c r="S153" s="13"/>
      <c r="T153" s="13"/>
      <c r="U153" s="13"/>
      <c r="V153" s="13"/>
      <c r="W153" s="13"/>
      <c r="X153" s="13"/>
      <c r="Y153" s="13"/>
      <c r="Z153" s="13"/>
    </row>
    <row r="154" spans="1:38" ht="38.25">
      <c r="A154" s="17" t="s">
        <v>16</v>
      </c>
      <c r="B154" s="18" t="s">
        <v>534</v>
      </c>
      <c r="C154" s="18"/>
      <c r="D154" s="19" t="s">
        <v>545</v>
      </c>
      <c r="E154" s="18" t="s">
        <v>546</v>
      </c>
      <c r="F154" s="18" t="s">
        <v>547</v>
      </c>
      <c r="G154" s="18" t="s">
        <v>566</v>
      </c>
      <c r="H154" s="18" t="s">
        <v>549</v>
      </c>
      <c r="I154" s="18" t="s">
        <v>550</v>
      </c>
      <c r="J154" s="73" t="s">
        <v>551</v>
      </c>
      <c r="K154" s="59" t="s">
        <v>567</v>
      </c>
      <c r="L154" s="74" t="s">
        <v>568</v>
      </c>
      <c r="M154" s="18" t="s">
        <v>569</v>
      </c>
      <c r="N154" s="366" t="s">
        <v>818</v>
      </c>
      <c r="O154" s="60" t="s">
        <v>817</v>
      </c>
      <c r="P154" s="18" t="s">
        <v>554</v>
      </c>
      <c r="Q154" s="75" t="s">
        <v>555</v>
      </c>
      <c r="R154" s="79"/>
      <c r="S154" s="13"/>
      <c r="T154" s="13"/>
      <c r="U154" s="13"/>
      <c r="V154" s="13"/>
      <c r="W154" s="13"/>
      <c r="X154" s="13"/>
      <c r="Y154" s="13"/>
      <c r="Z154" s="13"/>
    </row>
    <row r="155" spans="1:38" ht="14.25">
      <c r="A155" s="339"/>
      <c r="B155" s="348"/>
      <c r="C155" s="352"/>
      <c r="D155" s="360"/>
      <c r="E155" s="353"/>
      <c r="F155" s="374"/>
      <c r="G155" s="358"/>
      <c r="H155" s="353"/>
      <c r="I155" s="350"/>
      <c r="J155" s="385"/>
      <c r="K155" s="385"/>
      <c r="L155" s="386"/>
      <c r="M155" s="384"/>
      <c r="N155" s="386"/>
      <c r="O155" s="373"/>
      <c r="P155" s="354"/>
      <c r="Q155" s="367"/>
      <c r="R155" s="382"/>
      <c r="S155" s="372"/>
      <c r="T155" s="13"/>
      <c r="U155" s="381"/>
      <c r="V155" s="381"/>
      <c r="W155" s="381"/>
      <c r="X155" s="381"/>
      <c r="Y155" s="381"/>
      <c r="Z155" s="381"/>
      <c r="AA155" s="344"/>
      <c r="AB155" s="344"/>
      <c r="AC155" s="344"/>
    </row>
    <row r="156" spans="1:38" ht="14.25">
      <c r="A156" s="339"/>
      <c r="B156" s="348"/>
      <c r="C156" s="352"/>
      <c r="D156" s="360"/>
      <c r="E156" s="353"/>
      <c r="F156" s="374"/>
      <c r="G156" s="358"/>
      <c r="H156" s="353"/>
      <c r="I156" s="350"/>
      <c r="J156" s="385"/>
      <c r="K156" s="385"/>
      <c r="L156" s="386"/>
      <c r="M156" s="384"/>
      <c r="N156" s="386"/>
      <c r="O156" s="373"/>
      <c r="P156" s="354"/>
      <c r="Q156" s="367"/>
      <c r="R156" s="382"/>
      <c r="S156" s="372"/>
      <c r="T156" s="13"/>
      <c r="U156" s="381"/>
      <c r="V156" s="381"/>
      <c r="W156" s="381"/>
      <c r="X156" s="381"/>
      <c r="Y156" s="381"/>
      <c r="Z156" s="381"/>
      <c r="AA156" s="344"/>
      <c r="AB156" s="344"/>
      <c r="AC156" s="344"/>
    </row>
    <row r="157" spans="1:38" s="344" customFormat="1" ht="14.25">
      <c r="A157" s="339"/>
      <c r="B157" s="348"/>
      <c r="C157" s="352"/>
      <c r="D157" s="360"/>
      <c r="E157" s="353"/>
      <c r="F157" s="374"/>
      <c r="G157" s="358"/>
      <c r="H157" s="353"/>
      <c r="I157" s="350"/>
      <c r="J157" s="385"/>
      <c r="K157" s="385"/>
      <c r="L157" s="386"/>
      <c r="M157" s="384"/>
      <c r="N157" s="386"/>
      <c r="O157" s="373"/>
      <c r="P157" s="354"/>
      <c r="Q157" s="367"/>
      <c r="R157" s="379"/>
      <c r="S157" s="381"/>
      <c r="T157" s="381"/>
      <c r="U157" s="381"/>
      <c r="V157" s="381"/>
      <c r="W157" s="381"/>
      <c r="X157" s="381"/>
      <c r="Y157" s="381"/>
      <c r="Z157" s="381"/>
    </row>
    <row r="158" spans="1:38" s="344" customFormat="1" ht="14.25">
      <c r="A158" s="339"/>
      <c r="B158" s="348"/>
      <c r="C158" s="352"/>
      <c r="D158" s="360"/>
      <c r="E158" s="353"/>
      <c r="F158" s="385"/>
      <c r="G158" s="361"/>
      <c r="H158" s="353"/>
      <c r="I158" s="350"/>
      <c r="J158" s="385"/>
      <c r="K158" s="385"/>
      <c r="L158" s="386"/>
      <c r="M158" s="384"/>
      <c r="N158" s="386"/>
      <c r="O158" s="373"/>
      <c r="P158" s="354"/>
      <c r="Q158" s="367"/>
      <c r="R158" s="379"/>
      <c r="S158" s="381"/>
      <c r="T158" s="381"/>
      <c r="U158" s="381"/>
      <c r="V158" s="381"/>
      <c r="W158" s="381"/>
      <c r="X158" s="381"/>
      <c r="Y158" s="381"/>
      <c r="Z158" s="381"/>
    </row>
    <row r="159" spans="1:38" s="344" customFormat="1" ht="14.25">
      <c r="A159" s="339"/>
      <c r="B159" s="348"/>
      <c r="C159" s="352"/>
      <c r="D159" s="360"/>
      <c r="E159" s="353"/>
      <c r="F159" s="385"/>
      <c r="G159" s="361"/>
      <c r="H159" s="353"/>
      <c r="I159" s="350"/>
      <c r="J159" s="385"/>
      <c r="K159" s="385"/>
      <c r="L159" s="386"/>
      <c r="M159" s="384"/>
      <c r="N159" s="386"/>
      <c r="O159" s="373"/>
      <c r="P159" s="354"/>
      <c r="Q159" s="367"/>
      <c r="R159" s="379"/>
      <c r="S159" s="381"/>
      <c r="T159" s="381"/>
      <c r="U159" s="381"/>
      <c r="V159" s="381"/>
      <c r="W159" s="381"/>
      <c r="X159" s="381"/>
      <c r="Y159" s="381"/>
      <c r="Z159" s="381"/>
    </row>
    <row r="160" spans="1:38" s="344" customFormat="1" ht="14.25">
      <c r="A160" s="339"/>
      <c r="B160" s="348"/>
      <c r="C160" s="352"/>
      <c r="D160" s="360"/>
      <c r="E160" s="353"/>
      <c r="F160" s="374"/>
      <c r="G160" s="358"/>
      <c r="H160" s="353"/>
      <c r="I160" s="350"/>
      <c r="J160" s="385"/>
      <c r="K160" s="376"/>
      <c r="L160" s="386"/>
      <c r="M160" s="384"/>
      <c r="N160" s="386"/>
      <c r="O160" s="373"/>
      <c r="P160" s="378"/>
      <c r="Q160" s="367"/>
      <c r="R160" s="379"/>
      <c r="S160" s="381"/>
      <c r="T160" s="381"/>
      <c r="U160" s="381"/>
      <c r="V160" s="381"/>
      <c r="W160" s="381"/>
      <c r="X160" s="381"/>
      <c r="Y160" s="381"/>
      <c r="Z160" s="381"/>
    </row>
    <row r="161" spans="1:26" s="344" customFormat="1" ht="14.25">
      <c r="A161" s="339"/>
      <c r="B161" s="348"/>
      <c r="C161" s="352"/>
      <c r="D161" s="360"/>
      <c r="E161" s="353"/>
      <c r="F161" s="374"/>
      <c r="G161" s="358"/>
      <c r="H161" s="353"/>
      <c r="I161" s="350"/>
      <c r="J161" s="376"/>
      <c r="K161" s="376"/>
      <c r="L161" s="376"/>
      <c r="M161" s="376"/>
      <c r="N161" s="377"/>
      <c r="O161" s="387"/>
      <c r="P161" s="378"/>
      <c r="Q161" s="367"/>
      <c r="R161" s="379"/>
      <c r="S161" s="381"/>
      <c r="T161" s="381"/>
      <c r="U161" s="381"/>
      <c r="V161" s="381"/>
      <c r="W161" s="381"/>
      <c r="X161" s="381"/>
      <c r="Y161" s="381"/>
      <c r="Z161" s="381"/>
    </row>
    <row r="162" spans="1:26" s="344" customFormat="1" ht="14.25">
      <c r="A162" s="339"/>
      <c r="B162" s="348"/>
      <c r="C162" s="352"/>
      <c r="D162" s="360"/>
      <c r="E162" s="353"/>
      <c r="F162" s="385"/>
      <c r="G162" s="361"/>
      <c r="H162" s="353"/>
      <c r="I162" s="350"/>
      <c r="J162" s="385"/>
      <c r="K162" s="385"/>
      <c r="L162" s="386"/>
      <c r="M162" s="384"/>
      <c r="N162" s="386"/>
      <c r="O162" s="373"/>
      <c r="P162" s="354"/>
      <c r="Q162" s="367"/>
      <c r="R162" s="382"/>
      <c r="S162" s="372"/>
      <c r="T162" s="381"/>
      <c r="U162" s="381"/>
      <c r="V162" s="381"/>
      <c r="W162" s="381"/>
      <c r="X162" s="381"/>
      <c r="Y162" s="381"/>
      <c r="Z162" s="381"/>
    </row>
    <row r="163" spans="1:26" s="344" customFormat="1" ht="14.25">
      <c r="A163" s="339"/>
      <c r="B163" s="348"/>
      <c r="C163" s="352"/>
      <c r="D163" s="360"/>
      <c r="E163" s="353"/>
      <c r="F163" s="374"/>
      <c r="G163" s="358"/>
      <c r="H163" s="353"/>
      <c r="I163" s="350"/>
      <c r="J163" s="333"/>
      <c r="K163" s="333"/>
      <c r="L163" s="333"/>
      <c r="M163" s="333"/>
      <c r="N163" s="375"/>
      <c r="O163" s="373"/>
      <c r="P163" s="355"/>
      <c r="Q163" s="367"/>
      <c r="R163" s="382"/>
      <c r="S163" s="372"/>
      <c r="T163" s="381"/>
      <c r="U163" s="381"/>
      <c r="V163" s="381"/>
      <c r="W163" s="381"/>
      <c r="X163" s="381"/>
      <c r="Y163" s="381"/>
      <c r="Z163" s="381"/>
    </row>
    <row r="164" spans="1:26">
      <c r="A164" s="26"/>
      <c r="B164" s="20"/>
      <c r="C164" s="20"/>
      <c r="D164" s="20"/>
      <c r="E164" s="29"/>
      <c r="F164" s="27"/>
      <c r="G164" s="9"/>
      <c r="H164" s="9"/>
      <c r="I164" s="9"/>
      <c r="J164" s="50"/>
      <c r="K164" s="9"/>
      <c r="L164" s="9"/>
      <c r="M164" s="9"/>
      <c r="N164" s="8"/>
      <c r="O164" s="50"/>
      <c r="P164" s="4"/>
      <c r="Q164" s="8"/>
      <c r="R164" s="138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26"/>
      <c r="B165" s="20"/>
      <c r="C165" s="20"/>
      <c r="D165" s="20"/>
      <c r="E165" s="29"/>
      <c r="F165" s="27"/>
      <c r="G165" s="38"/>
      <c r="H165" s="39"/>
      <c r="I165" s="79"/>
      <c r="J165" s="14"/>
      <c r="K165" s="80"/>
      <c r="L165" s="81"/>
      <c r="M165" s="82"/>
      <c r="N165" s="83"/>
      <c r="O165" s="84"/>
      <c r="P165" s="8"/>
      <c r="Q165" s="13"/>
      <c r="R165" s="138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4"/>
      <c r="B166" s="42"/>
      <c r="C166" s="99"/>
      <c r="D166" s="3"/>
      <c r="E166" s="35"/>
      <c r="F166" s="79"/>
      <c r="G166" s="38"/>
      <c r="H166" s="39"/>
      <c r="I166" s="79"/>
      <c r="J166" s="14"/>
      <c r="K166" s="80"/>
      <c r="L166" s="81"/>
      <c r="M166" s="82"/>
      <c r="N166" s="83"/>
      <c r="O166" s="84"/>
      <c r="P166" s="8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 ht="15">
      <c r="A167" s="2"/>
      <c r="B167" s="100" t="s">
        <v>576</v>
      </c>
      <c r="C167" s="100"/>
      <c r="D167" s="100"/>
      <c r="E167" s="100"/>
      <c r="F167" s="14"/>
      <c r="G167" s="14"/>
      <c r="H167" s="101"/>
      <c r="I167" s="14"/>
      <c r="J167" s="71"/>
      <c r="K167" s="72"/>
      <c r="L167" s="14"/>
      <c r="M167" s="14"/>
      <c r="N167" s="13"/>
      <c r="O167" s="95"/>
      <c r="P167" s="8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 ht="38.25">
      <c r="A168" s="17" t="s">
        <v>16</v>
      </c>
      <c r="B168" s="18" t="s">
        <v>534</v>
      </c>
      <c r="C168" s="18"/>
      <c r="D168" s="19" t="s">
        <v>545</v>
      </c>
      <c r="E168" s="18" t="s">
        <v>546</v>
      </c>
      <c r="F168" s="18" t="s">
        <v>547</v>
      </c>
      <c r="G168" s="18" t="s">
        <v>577</v>
      </c>
      <c r="H168" s="18" t="s">
        <v>578</v>
      </c>
      <c r="I168" s="18" t="s">
        <v>550</v>
      </c>
      <c r="J168" s="58" t="s">
        <v>551</v>
      </c>
      <c r="K168" s="18" t="s">
        <v>552</v>
      </c>
      <c r="L168" s="18" t="s">
        <v>553</v>
      </c>
      <c r="M168" s="18" t="s">
        <v>554</v>
      </c>
      <c r="N168" s="19" t="s">
        <v>555</v>
      </c>
      <c r="O168" s="95"/>
      <c r="P168" s="8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</v>
      </c>
      <c r="B169" s="102">
        <v>41579</v>
      </c>
      <c r="C169" s="102"/>
      <c r="D169" s="103" t="s">
        <v>579</v>
      </c>
      <c r="E169" s="104" t="s">
        <v>580</v>
      </c>
      <c r="F169" s="105">
        <v>82</v>
      </c>
      <c r="G169" s="104" t="s">
        <v>581</v>
      </c>
      <c r="H169" s="104">
        <v>100</v>
      </c>
      <c r="I169" s="122">
        <v>100</v>
      </c>
      <c r="J169" s="123" t="s">
        <v>582</v>
      </c>
      <c r="K169" s="124">
        <f t="shared" ref="K169:K200" si="110">H169-F169</f>
        <v>18</v>
      </c>
      <c r="L169" s="125">
        <f t="shared" ref="L169:L200" si="111">K169/F169</f>
        <v>0.21951219512195122</v>
      </c>
      <c r="M169" s="126" t="s">
        <v>556</v>
      </c>
      <c r="N169" s="127">
        <v>42657</v>
      </c>
      <c r="O169" s="50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2</v>
      </c>
      <c r="B170" s="102">
        <v>41794</v>
      </c>
      <c r="C170" s="102"/>
      <c r="D170" s="103" t="s">
        <v>583</v>
      </c>
      <c r="E170" s="104" t="s">
        <v>557</v>
      </c>
      <c r="F170" s="105">
        <v>257</v>
      </c>
      <c r="G170" s="104" t="s">
        <v>581</v>
      </c>
      <c r="H170" s="104">
        <v>300</v>
      </c>
      <c r="I170" s="122">
        <v>300</v>
      </c>
      <c r="J170" s="123" t="s">
        <v>582</v>
      </c>
      <c r="K170" s="124">
        <f t="shared" si="110"/>
        <v>43</v>
      </c>
      <c r="L170" s="125">
        <f t="shared" si="111"/>
        <v>0.16731517509727625</v>
      </c>
      <c r="M170" s="126" t="s">
        <v>556</v>
      </c>
      <c r="N170" s="127">
        <v>41822</v>
      </c>
      <c r="O170" s="50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</v>
      </c>
      <c r="B171" s="102">
        <v>41828</v>
      </c>
      <c r="C171" s="102"/>
      <c r="D171" s="103" t="s">
        <v>584</v>
      </c>
      <c r="E171" s="104" t="s">
        <v>557</v>
      </c>
      <c r="F171" s="105">
        <v>393</v>
      </c>
      <c r="G171" s="104" t="s">
        <v>581</v>
      </c>
      <c r="H171" s="104">
        <v>468</v>
      </c>
      <c r="I171" s="122">
        <v>468</v>
      </c>
      <c r="J171" s="123" t="s">
        <v>582</v>
      </c>
      <c r="K171" s="124">
        <f t="shared" si="110"/>
        <v>75</v>
      </c>
      <c r="L171" s="125">
        <f t="shared" si="111"/>
        <v>0.19083969465648856</v>
      </c>
      <c r="M171" s="126" t="s">
        <v>556</v>
      </c>
      <c r="N171" s="127">
        <v>41863</v>
      </c>
      <c r="O171" s="50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</v>
      </c>
      <c r="B172" s="102">
        <v>41857</v>
      </c>
      <c r="C172" s="102"/>
      <c r="D172" s="103" t="s">
        <v>585</v>
      </c>
      <c r="E172" s="104" t="s">
        <v>557</v>
      </c>
      <c r="F172" s="105">
        <v>205</v>
      </c>
      <c r="G172" s="104" t="s">
        <v>581</v>
      </c>
      <c r="H172" s="104">
        <v>275</v>
      </c>
      <c r="I172" s="122">
        <v>250</v>
      </c>
      <c r="J172" s="123" t="s">
        <v>582</v>
      </c>
      <c r="K172" s="124">
        <f t="shared" si="110"/>
        <v>70</v>
      </c>
      <c r="L172" s="125">
        <f t="shared" si="111"/>
        <v>0.34146341463414637</v>
      </c>
      <c r="M172" s="126" t="s">
        <v>556</v>
      </c>
      <c r="N172" s="127">
        <v>41962</v>
      </c>
      <c r="O172" s="50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</v>
      </c>
      <c r="B173" s="102">
        <v>41886</v>
      </c>
      <c r="C173" s="102"/>
      <c r="D173" s="103" t="s">
        <v>586</v>
      </c>
      <c r="E173" s="104" t="s">
        <v>557</v>
      </c>
      <c r="F173" s="105">
        <v>162</v>
      </c>
      <c r="G173" s="104" t="s">
        <v>581</v>
      </c>
      <c r="H173" s="104">
        <v>190</v>
      </c>
      <c r="I173" s="122">
        <v>190</v>
      </c>
      <c r="J173" s="123" t="s">
        <v>582</v>
      </c>
      <c r="K173" s="124">
        <f t="shared" si="110"/>
        <v>28</v>
      </c>
      <c r="L173" s="125">
        <f t="shared" si="111"/>
        <v>0.1728395061728395</v>
      </c>
      <c r="M173" s="126" t="s">
        <v>556</v>
      </c>
      <c r="N173" s="127">
        <v>42006</v>
      </c>
      <c r="O173" s="50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</v>
      </c>
      <c r="B174" s="102">
        <v>41886</v>
      </c>
      <c r="C174" s="102"/>
      <c r="D174" s="103" t="s">
        <v>587</v>
      </c>
      <c r="E174" s="104" t="s">
        <v>557</v>
      </c>
      <c r="F174" s="105">
        <v>75</v>
      </c>
      <c r="G174" s="104" t="s">
        <v>581</v>
      </c>
      <c r="H174" s="104">
        <v>91.5</v>
      </c>
      <c r="I174" s="122" t="s">
        <v>588</v>
      </c>
      <c r="J174" s="123" t="s">
        <v>589</v>
      </c>
      <c r="K174" s="124">
        <f t="shared" si="110"/>
        <v>16.5</v>
      </c>
      <c r="L174" s="125">
        <f t="shared" si="111"/>
        <v>0.22</v>
      </c>
      <c r="M174" s="126" t="s">
        <v>556</v>
      </c>
      <c r="N174" s="127">
        <v>41954</v>
      </c>
      <c r="O174" s="50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7</v>
      </c>
      <c r="B175" s="102">
        <v>41913</v>
      </c>
      <c r="C175" s="102"/>
      <c r="D175" s="103" t="s">
        <v>590</v>
      </c>
      <c r="E175" s="104" t="s">
        <v>557</v>
      </c>
      <c r="F175" s="105">
        <v>850</v>
      </c>
      <c r="G175" s="104" t="s">
        <v>581</v>
      </c>
      <c r="H175" s="104">
        <v>982.5</v>
      </c>
      <c r="I175" s="122">
        <v>1050</v>
      </c>
      <c r="J175" s="123" t="s">
        <v>591</v>
      </c>
      <c r="K175" s="124">
        <f t="shared" si="110"/>
        <v>132.5</v>
      </c>
      <c r="L175" s="125">
        <f t="shared" si="111"/>
        <v>0.15588235294117647</v>
      </c>
      <c r="M175" s="126" t="s">
        <v>556</v>
      </c>
      <c r="N175" s="127">
        <v>42039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8</v>
      </c>
      <c r="B176" s="102">
        <v>41913</v>
      </c>
      <c r="C176" s="102"/>
      <c r="D176" s="103" t="s">
        <v>592</v>
      </c>
      <c r="E176" s="104" t="s">
        <v>557</v>
      </c>
      <c r="F176" s="105">
        <v>475</v>
      </c>
      <c r="G176" s="104" t="s">
        <v>581</v>
      </c>
      <c r="H176" s="104">
        <v>515</v>
      </c>
      <c r="I176" s="122">
        <v>600</v>
      </c>
      <c r="J176" s="123" t="s">
        <v>593</v>
      </c>
      <c r="K176" s="124">
        <f t="shared" si="110"/>
        <v>40</v>
      </c>
      <c r="L176" s="125">
        <f t="shared" si="111"/>
        <v>8.4210526315789472E-2</v>
      </c>
      <c r="M176" s="126" t="s">
        <v>556</v>
      </c>
      <c r="N176" s="127">
        <v>41939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9</v>
      </c>
      <c r="B177" s="102">
        <v>41913</v>
      </c>
      <c r="C177" s="102"/>
      <c r="D177" s="103" t="s">
        <v>594</v>
      </c>
      <c r="E177" s="104" t="s">
        <v>557</v>
      </c>
      <c r="F177" s="105">
        <v>86</v>
      </c>
      <c r="G177" s="104" t="s">
        <v>581</v>
      </c>
      <c r="H177" s="104">
        <v>99</v>
      </c>
      <c r="I177" s="122">
        <v>140</v>
      </c>
      <c r="J177" s="123" t="s">
        <v>595</v>
      </c>
      <c r="K177" s="124">
        <f t="shared" si="110"/>
        <v>13</v>
      </c>
      <c r="L177" s="125">
        <f t="shared" si="111"/>
        <v>0.15116279069767441</v>
      </c>
      <c r="M177" s="126" t="s">
        <v>556</v>
      </c>
      <c r="N177" s="127">
        <v>41939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10</v>
      </c>
      <c r="B178" s="102">
        <v>41926</v>
      </c>
      <c r="C178" s="102"/>
      <c r="D178" s="103" t="s">
        <v>596</v>
      </c>
      <c r="E178" s="104" t="s">
        <v>557</v>
      </c>
      <c r="F178" s="105">
        <v>496.6</v>
      </c>
      <c r="G178" s="104" t="s">
        <v>581</v>
      </c>
      <c r="H178" s="104">
        <v>621</v>
      </c>
      <c r="I178" s="122">
        <v>580</v>
      </c>
      <c r="J178" s="123" t="s">
        <v>582</v>
      </c>
      <c r="K178" s="124">
        <f t="shared" si="110"/>
        <v>124.39999999999998</v>
      </c>
      <c r="L178" s="125">
        <f t="shared" si="111"/>
        <v>0.25050342327829234</v>
      </c>
      <c r="M178" s="126" t="s">
        <v>556</v>
      </c>
      <c r="N178" s="127">
        <v>42605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11</v>
      </c>
      <c r="B179" s="102">
        <v>41926</v>
      </c>
      <c r="C179" s="102"/>
      <c r="D179" s="103" t="s">
        <v>597</v>
      </c>
      <c r="E179" s="104" t="s">
        <v>557</v>
      </c>
      <c r="F179" s="105">
        <v>2481.9</v>
      </c>
      <c r="G179" s="104" t="s">
        <v>581</v>
      </c>
      <c r="H179" s="104">
        <v>2840</v>
      </c>
      <c r="I179" s="122">
        <v>2870</v>
      </c>
      <c r="J179" s="123" t="s">
        <v>598</v>
      </c>
      <c r="K179" s="124">
        <f t="shared" si="110"/>
        <v>358.09999999999991</v>
      </c>
      <c r="L179" s="125">
        <f t="shared" si="111"/>
        <v>0.14428462065353154</v>
      </c>
      <c r="M179" s="126" t="s">
        <v>556</v>
      </c>
      <c r="N179" s="127">
        <v>42017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12</v>
      </c>
      <c r="B180" s="102">
        <v>41928</v>
      </c>
      <c r="C180" s="102"/>
      <c r="D180" s="103" t="s">
        <v>599</v>
      </c>
      <c r="E180" s="104" t="s">
        <v>557</v>
      </c>
      <c r="F180" s="105">
        <v>84.5</v>
      </c>
      <c r="G180" s="104" t="s">
        <v>581</v>
      </c>
      <c r="H180" s="104">
        <v>93</v>
      </c>
      <c r="I180" s="122">
        <v>110</v>
      </c>
      <c r="J180" s="123" t="s">
        <v>600</v>
      </c>
      <c r="K180" s="124">
        <f t="shared" si="110"/>
        <v>8.5</v>
      </c>
      <c r="L180" s="125">
        <f t="shared" si="111"/>
        <v>0.10059171597633136</v>
      </c>
      <c r="M180" s="126" t="s">
        <v>556</v>
      </c>
      <c r="N180" s="127">
        <v>41939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13</v>
      </c>
      <c r="B181" s="102">
        <v>41928</v>
      </c>
      <c r="C181" s="102"/>
      <c r="D181" s="103" t="s">
        <v>601</v>
      </c>
      <c r="E181" s="104" t="s">
        <v>557</v>
      </c>
      <c r="F181" s="105">
        <v>401</v>
      </c>
      <c r="G181" s="104" t="s">
        <v>581</v>
      </c>
      <c r="H181" s="104">
        <v>428</v>
      </c>
      <c r="I181" s="122">
        <v>450</v>
      </c>
      <c r="J181" s="123" t="s">
        <v>602</v>
      </c>
      <c r="K181" s="124">
        <f t="shared" si="110"/>
        <v>27</v>
      </c>
      <c r="L181" s="125">
        <f t="shared" si="111"/>
        <v>6.7331670822942641E-2</v>
      </c>
      <c r="M181" s="126" t="s">
        <v>556</v>
      </c>
      <c r="N181" s="127">
        <v>42020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14</v>
      </c>
      <c r="B182" s="102">
        <v>41928</v>
      </c>
      <c r="C182" s="102"/>
      <c r="D182" s="103" t="s">
        <v>603</v>
      </c>
      <c r="E182" s="104" t="s">
        <v>557</v>
      </c>
      <c r="F182" s="105">
        <v>101</v>
      </c>
      <c r="G182" s="104" t="s">
        <v>581</v>
      </c>
      <c r="H182" s="104">
        <v>112</v>
      </c>
      <c r="I182" s="122">
        <v>120</v>
      </c>
      <c r="J182" s="123" t="s">
        <v>604</v>
      </c>
      <c r="K182" s="124">
        <f t="shared" si="110"/>
        <v>11</v>
      </c>
      <c r="L182" s="125">
        <f t="shared" si="111"/>
        <v>0.10891089108910891</v>
      </c>
      <c r="M182" s="126" t="s">
        <v>556</v>
      </c>
      <c r="N182" s="127">
        <v>41939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15</v>
      </c>
      <c r="B183" s="102">
        <v>41954</v>
      </c>
      <c r="C183" s="102"/>
      <c r="D183" s="103" t="s">
        <v>605</v>
      </c>
      <c r="E183" s="104" t="s">
        <v>557</v>
      </c>
      <c r="F183" s="105">
        <v>59</v>
      </c>
      <c r="G183" s="104" t="s">
        <v>581</v>
      </c>
      <c r="H183" s="104">
        <v>76</v>
      </c>
      <c r="I183" s="122">
        <v>76</v>
      </c>
      <c r="J183" s="123" t="s">
        <v>582</v>
      </c>
      <c r="K183" s="124">
        <f t="shared" si="110"/>
        <v>17</v>
      </c>
      <c r="L183" s="125">
        <f t="shared" si="111"/>
        <v>0.28813559322033899</v>
      </c>
      <c r="M183" s="126" t="s">
        <v>556</v>
      </c>
      <c r="N183" s="127">
        <v>43032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16</v>
      </c>
      <c r="B184" s="102">
        <v>41954</v>
      </c>
      <c r="C184" s="102"/>
      <c r="D184" s="103" t="s">
        <v>594</v>
      </c>
      <c r="E184" s="104" t="s">
        <v>557</v>
      </c>
      <c r="F184" s="105">
        <v>99</v>
      </c>
      <c r="G184" s="104" t="s">
        <v>581</v>
      </c>
      <c r="H184" s="104">
        <v>120</v>
      </c>
      <c r="I184" s="122">
        <v>120</v>
      </c>
      <c r="J184" s="123" t="s">
        <v>606</v>
      </c>
      <c r="K184" s="124">
        <f t="shared" si="110"/>
        <v>21</v>
      </c>
      <c r="L184" s="125">
        <f t="shared" si="111"/>
        <v>0.21212121212121213</v>
      </c>
      <c r="M184" s="126" t="s">
        <v>556</v>
      </c>
      <c r="N184" s="127">
        <v>41960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17</v>
      </c>
      <c r="B185" s="102">
        <v>41956</v>
      </c>
      <c r="C185" s="102"/>
      <c r="D185" s="103" t="s">
        <v>607</v>
      </c>
      <c r="E185" s="104" t="s">
        <v>557</v>
      </c>
      <c r="F185" s="105">
        <v>22</v>
      </c>
      <c r="G185" s="104" t="s">
        <v>581</v>
      </c>
      <c r="H185" s="104">
        <v>33.549999999999997</v>
      </c>
      <c r="I185" s="122">
        <v>32</v>
      </c>
      <c r="J185" s="123" t="s">
        <v>608</v>
      </c>
      <c r="K185" s="124">
        <f t="shared" si="110"/>
        <v>11.549999999999997</v>
      </c>
      <c r="L185" s="125">
        <f t="shared" si="111"/>
        <v>0.52499999999999991</v>
      </c>
      <c r="M185" s="126" t="s">
        <v>556</v>
      </c>
      <c r="N185" s="127">
        <v>42188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18</v>
      </c>
      <c r="B186" s="102">
        <v>41976</v>
      </c>
      <c r="C186" s="102"/>
      <c r="D186" s="103" t="s">
        <v>609</v>
      </c>
      <c r="E186" s="104" t="s">
        <v>557</v>
      </c>
      <c r="F186" s="105">
        <v>440</v>
      </c>
      <c r="G186" s="104" t="s">
        <v>581</v>
      </c>
      <c r="H186" s="104">
        <v>520</v>
      </c>
      <c r="I186" s="122">
        <v>520</v>
      </c>
      <c r="J186" s="123" t="s">
        <v>610</v>
      </c>
      <c r="K186" s="124">
        <f t="shared" si="110"/>
        <v>80</v>
      </c>
      <c r="L186" s="125">
        <f t="shared" si="111"/>
        <v>0.18181818181818182</v>
      </c>
      <c r="M186" s="126" t="s">
        <v>556</v>
      </c>
      <c r="N186" s="127">
        <v>42208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19</v>
      </c>
      <c r="B187" s="102">
        <v>41976</v>
      </c>
      <c r="C187" s="102"/>
      <c r="D187" s="103" t="s">
        <v>611</v>
      </c>
      <c r="E187" s="104" t="s">
        <v>557</v>
      </c>
      <c r="F187" s="105">
        <v>360</v>
      </c>
      <c r="G187" s="104" t="s">
        <v>581</v>
      </c>
      <c r="H187" s="104">
        <v>427</v>
      </c>
      <c r="I187" s="122">
        <v>425</v>
      </c>
      <c r="J187" s="123" t="s">
        <v>612</v>
      </c>
      <c r="K187" s="124">
        <f t="shared" si="110"/>
        <v>67</v>
      </c>
      <c r="L187" s="125">
        <f t="shared" si="111"/>
        <v>0.18611111111111112</v>
      </c>
      <c r="M187" s="126" t="s">
        <v>556</v>
      </c>
      <c r="N187" s="127">
        <v>42058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20</v>
      </c>
      <c r="B188" s="102">
        <v>42012</v>
      </c>
      <c r="C188" s="102"/>
      <c r="D188" s="103" t="s">
        <v>613</v>
      </c>
      <c r="E188" s="104" t="s">
        <v>557</v>
      </c>
      <c r="F188" s="105">
        <v>360</v>
      </c>
      <c r="G188" s="104" t="s">
        <v>581</v>
      </c>
      <c r="H188" s="104">
        <v>455</v>
      </c>
      <c r="I188" s="122">
        <v>420</v>
      </c>
      <c r="J188" s="123" t="s">
        <v>614</v>
      </c>
      <c r="K188" s="124">
        <f t="shared" si="110"/>
        <v>95</v>
      </c>
      <c r="L188" s="125">
        <f t="shared" si="111"/>
        <v>0.2638888888888889</v>
      </c>
      <c r="M188" s="126" t="s">
        <v>556</v>
      </c>
      <c r="N188" s="127">
        <v>42024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21</v>
      </c>
      <c r="B189" s="102">
        <v>42012</v>
      </c>
      <c r="C189" s="102"/>
      <c r="D189" s="103" t="s">
        <v>615</v>
      </c>
      <c r="E189" s="104" t="s">
        <v>557</v>
      </c>
      <c r="F189" s="105">
        <v>130</v>
      </c>
      <c r="G189" s="104"/>
      <c r="H189" s="104">
        <v>175.5</v>
      </c>
      <c r="I189" s="122">
        <v>165</v>
      </c>
      <c r="J189" s="123" t="s">
        <v>616</v>
      </c>
      <c r="K189" s="124">
        <f t="shared" si="110"/>
        <v>45.5</v>
      </c>
      <c r="L189" s="125">
        <f t="shared" si="111"/>
        <v>0.35</v>
      </c>
      <c r="M189" s="126" t="s">
        <v>556</v>
      </c>
      <c r="N189" s="127">
        <v>43088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22</v>
      </c>
      <c r="B190" s="102">
        <v>42040</v>
      </c>
      <c r="C190" s="102"/>
      <c r="D190" s="103" t="s">
        <v>376</v>
      </c>
      <c r="E190" s="104" t="s">
        <v>580</v>
      </c>
      <c r="F190" s="105">
        <v>98</v>
      </c>
      <c r="G190" s="104"/>
      <c r="H190" s="104">
        <v>120</v>
      </c>
      <c r="I190" s="122">
        <v>120</v>
      </c>
      <c r="J190" s="123" t="s">
        <v>582</v>
      </c>
      <c r="K190" s="124">
        <f t="shared" si="110"/>
        <v>22</v>
      </c>
      <c r="L190" s="125">
        <f t="shared" si="111"/>
        <v>0.22448979591836735</v>
      </c>
      <c r="M190" s="126" t="s">
        <v>556</v>
      </c>
      <c r="N190" s="127">
        <v>42753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23</v>
      </c>
      <c r="B191" s="102">
        <v>42040</v>
      </c>
      <c r="C191" s="102"/>
      <c r="D191" s="103" t="s">
        <v>617</v>
      </c>
      <c r="E191" s="104" t="s">
        <v>580</v>
      </c>
      <c r="F191" s="105">
        <v>196</v>
      </c>
      <c r="G191" s="104"/>
      <c r="H191" s="104">
        <v>262</v>
      </c>
      <c r="I191" s="122">
        <v>255</v>
      </c>
      <c r="J191" s="123" t="s">
        <v>582</v>
      </c>
      <c r="K191" s="124">
        <f t="shared" si="110"/>
        <v>66</v>
      </c>
      <c r="L191" s="125">
        <f t="shared" si="111"/>
        <v>0.33673469387755101</v>
      </c>
      <c r="M191" s="126" t="s">
        <v>556</v>
      </c>
      <c r="N191" s="127">
        <v>42599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24</v>
      </c>
      <c r="B192" s="106">
        <v>42067</v>
      </c>
      <c r="C192" s="106"/>
      <c r="D192" s="107" t="s">
        <v>375</v>
      </c>
      <c r="E192" s="108" t="s">
        <v>580</v>
      </c>
      <c r="F192" s="109">
        <v>235</v>
      </c>
      <c r="G192" s="109"/>
      <c r="H192" s="110">
        <v>77</v>
      </c>
      <c r="I192" s="128" t="s">
        <v>618</v>
      </c>
      <c r="J192" s="129" t="s">
        <v>619</v>
      </c>
      <c r="K192" s="130">
        <f t="shared" si="110"/>
        <v>-158</v>
      </c>
      <c r="L192" s="131">
        <f t="shared" si="111"/>
        <v>-0.67234042553191486</v>
      </c>
      <c r="M192" s="132" t="s">
        <v>620</v>
      </c>
      <c r="N192" s="133">
        <v>43522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25</v>
      </c>
      <c r="B193" s="102">
        <v>42067</v>
      </c>
      <c r="C193" s="102"/>
      <c r="D193" s="103" t="s">
        <v>453</v>
      </c>
      <c r="E193" s="104" t="s">
        <v>580</v>
      </c>
      <c r="F193" s="105">
        <v>185</v>
      </c>
      <c r="G193" s="104"/>
      <c r="H193" s="104">
        <v>224</v>
      </c>
      <c r="I193" s="122" t="s">
        <v>621</v>
      </c>
      <c r="J193" s="123" t="s">
        <v>582</v>
      </c>
      <c r="K193" s="124">
        <f t="shared" si="110"/>
        <v>39</v>
      </c>
      <c r="L193" s="125">
        <f t="shared" si="111"/>
        <v>0.21081081081081082</v>
      </c>
      <c r="M193" s="126" t="s">
        <v>556</v>
      </c>
      <c r="N193" s="127">
        <v>42647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323">
        <v>26</v>
      </c>
      <c r="B194" s="111">
        <v>42090</v>
      </c>
      <c r="C194" s="111"/>
      <c r="D194" s="112" t="s">
        <v>622</v>
      </c>
      <c r="E194" s="113" t="s">
        <v>580</v>
      </c>
      <c r="F194" s="114">
        <v>49.5</v>
      </c>
      <c r="G194" s="115"/>
      <c r="H194" s="115">
        <v>15.85</v>
      </c>
      <c r="I194" s="115">
        <v>67</v>
      </c>
      <c r="J194" s="134" t="s">
        <v>623</v>
      </c>
      <c r="K194" s="115">
        <f t="shared" si="110"/>
        <v>-33.65</v>
      </c>
      <c r="L194" s="135">
        <f t="shared" si="111"/>
        <v>-0.67979797979797973</v>
      </c>
      <c r="M194" s="132" t="s">
        <v>620</v>
      </c>
      <c r="N194" s="136">
        <v>43627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27</v>
      </c>
      <c r="B195" s="102">
        <v>42093</v>
      </c>
      <c r="C195" s="102"/>
      <c r="D195" s="103" t="s">
        <v>624</v>
      </c>
      <c r="E195" s="104" t="s">
        <v>580</v>
      </c>
      <c r="F195" s="105">
        <v>183.5</v>
      </c>
      <c r="G195" s="104"/>
      <c r="H195" s="104">
        <v>219</v>
      </c>
      <c r="I195" s="122">
        <v>218</v>
      </c>
      <c r="J195" s="123" t="s">
        <v>625</v>
      </c>
      <c r="K195" s="124">
        <f t="shared" si="110"/>
        <v>35.5</v>
      </c>
      <c r="L195" s="125">
        <f t="shared" si="111"/>
        <v>0.19346049046321526</v>
      </c>
      <c r="M195" s="126" t="s">
        <v>556</v>
      </c>
      <c r="N195" s="127">
        <v>42103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28</v>
      </c>
      <c r="B196" s="102">
        <v>42114</v>
      </c>
      <c r="C196" s="102"/>
      <c r="D196" s="103" t="s">
        <v>626</v>
      </c>
      <c r="E196" s="104" t="s">
        <v>580</v>
      </c>
      <c r="F196" s="105">
        <f>(227+237)/2</f>
        <v>232</v>
      </c>
      <c r="G196" s="104"/>
      <c r="H196" s="104">
        <v>298</v>
      </c>
      <c r="I196" s="122">
        <v>298</v>
      </c>
      <c r="J196" s="123" t="s">
        <v>582</v>
      </c>
      <c r="K196" s="124">
        <f t="shared" si="110"/>
        <v>66</v>
      </c>
      <c r="L196" s="125">
        <f t="shared" si="111"/>
        <v>0.28448275862068967</v>
      </c>
      <c r="M196" s="126" t="s">
        <v>556</v>
      </c>
      <c r="N196" s="127">
        <v>42823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29</v>
      </c>
      <c r="B197" s="102">
        <v>42128</v>
      </c>
      <c r="C197" s="102"/>
      <c r="D197" s="103" t="s">
        <v>627</v>
      </c>
      <c r="E197" s="104" t="s">
        <v>557</v>
      </c>
      <c r="F197" s="105">
        <v>385</v>
      </c>
      <c r="G197" s="104"/>
      <c r="H197" s="104">
        <f>212.5+331</f>
        <v>543.5</v>
      </c>
      <c r="I197" s="122">
        <v>510</v>
      </c>
      <c r="J197" s="123" t="s">
        <v>628</v>
      </c>
      <c r="K197" s="124">
        <f t="shared" si="110"/>
        <v>158.5</v>
      </c>
      <c r="L197" s="125">
        <f t="shared" si="111"/>
        <v>0.41168831168831171</v>
      </c>
      <c r="M197" s="126" t="s">
        <v>556</v>
      </c>
      <c r="N197" s="127">
        <v>42235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30</v>
      </c>
      <c r="B198" s="102">
        <v>42128</v>
      </c>
      <c r="C198" s="102"/>
      <c r="D198" s="103" t="s">
        <v>629</v>
      </c>
      <c r="E198" s="104" t="s">
        <v>557</v>
      </c>
      <c r="F198" s="105">
        <v>115.5</v>
      </c>
      <c r="G198" s="104"/>
      <c r="H198" s="104">
        <v>146</v>
      </c>
      <c r="I198" s="122">
        <v>142</v>
      </c>
      <c r="J198" s="123" t="s">
        <v>630</v>
      </c>
      <c r="K198" s="124">
        <f t="shared" si="110"/>
        <v>30.5</v>
      </c>
      <c r="L198" s="125">
        <f t="shared" si="111"/>
        <v>0.26406926406926406</v>
      </c>
      <c r="M198" s="126" t="s">
        <v>556</v>
      </c>
      <c r="N198" s="127">
        <v>42202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31</v>
      </c>
      <c r="B199" s="102">
        <v>42151</v>
      </c>
      <c r="C199" s="102"/>
      <c r="D199" s="103" t="s">
        <v>631</v>
      </c>
      <c r="E199" s="104" t="s">
        <v>557</v>
      </c>
      <c r="F199" s="105">
        <v>237.5</v>
      </c>
      <c r="G199" s="104"/>
      <c r="H199" s="104">
        <v>279.5</v>
      </c>
      <c r="I199" s="122">
        <v>278</v>
      </c>
      <c r="J199" s="123" t="s">
        <v>582</v>
      </c>
      <c r="K199" s="124">
        <f t="shared" si="110"/>
        <v>42</v>
      </c>
      <c r="L199" s="125">
        <f t="shared" si="111"/>
        <v>0.17684210526315788</v>
      </c>
      <c r="M199" s="126" t="s">
        <v>556</v>
      </c>
      <c r="N199" s="127">
        <v>42222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32</v>
      </c>
      <c r="B200" s="102">
        <v>42174</v>
      </c>
      <c r="C200" s="102"/>
      <c r="D200" s="103" t="s">
        <v>601</v>
      </c>
      <c r="E200" s="104" t="s">
        <v>580</v>
      </c>
      <c r="F200" s="105">
        <v>340</v>
      </c>
      <c r="G200" s="104"/>
      <c r="H200" s="104">
        <v>448</v>
      </c>
      <c r="I200" s="122">
        <v>448</v>
      </c>
      <c r="J200" s="123" t="s">
        <v>582</v>
      </c>
      <c r="K200" s="124">
        <f t="shared" si="110"/>
        <v>108</v>
      </c>
      <c r="L200" s="125">
        <f t="shared" si="111"/>
        <v>0.31764705882352939</v>
      </c>
      <c r="M200" s="126" t="s">
        <v>556</v>
      </c>
      <c r="N200" s="127">
        <v>43018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33</v>
      </c>
      <c r="B201" s="102">
        <v>42191</v>
      </c>
      <c r="C201" s="102"/>
      <c r="D201" s="103" t="s">
        <v>632</v>
      </c>
      <c r="E201" s="104" t="s">
        <v>580</v>
      </c>
      <c r="F201" s="105">
        <v>390</v>
      </c>
      <c r="G201" s="104"/>
      <c r="H201" s="104">
        <v>460</v>
      </c>
      <c r="I201" s="122">
        <v>460</v>
      </c>
      <c r="J201" s="123" t="s">
        <v>582</v>
      </c>
      <c r="K201" s="124">
        <f t="shared" ref="K201:K221" si="112">H201-F201</f>
        <v>70</v>
      </c>
      <c r="L201" s="125">
        <f t="shared" ref="L201:L221" si="113">K201/F201</f>
        <v>0.17948717948717949</v>
      </c>
      <c r="M201" s="126" t="s">
        <v>556</v>
      </c>
      <c r="N201" s="127">
        <v>42478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7">
        <v>34</v>
      </c>
      <c r="B202" s="106">
        <v>42195</v>
      </c>
      <c r="C202" s="106"/>
      <c r="D202" s="107" t="s">
        <v>633</v>
      </c>
      <c r="E202" s="108" t="s">
        <v>580</v>
      </c>
      <c r="F202" s="109">
        <v>122.5</v>
      </c>
      <c r="G202" s="109"/>
      <c r="H202" s="110">
        <v>61</v>
      </c>
      <c r="I202" s="128">
        <v>172</v>
      </c>
      <c r="J202" s="129" t="s">
        <v>634</v>
      </c>
      <c r="K202" s="130">
        <f t="shared" si="112"/>
        <v>-61.5</v>
      </c>
      <c r="L202" s="131">
        <f t="shared" si="113"/>
        <v>-0.50204081632653064</v>
      </c>
      <c r="M202" s="132" t="s">
        <v>620</v>
      </c>
      <c r="N202" s="133">
        <v>43333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35</v>
      </c>
      <c r="B203" s="102">
        <v>42219</v>
      </c>
      <c r="C203" s="102"/>
      <c r="D203" s="103" t="s">
        <v>635</v>
      </c>
      <c r="E203" s="104" t="s">
        <v>580</v>
      </c>
      <c r="F203" s="105">
        <v>297.5</v>
      </c>
      <c r="G203" s="104"/>
      <c r="H203" s="104">
        <v>350</v>
      </c>
      <c r="I203" s="122">
        <v>360</v>
      </c>
      <c r="J203" s="123" t="s">
        <v>636</v>
      </c>
      <c r="K203" s="124">
        <f t="shared" si="112"/>
        <v>52.5</v>
      </c>
      <c r="L203" s="125">
        <f t="shared" si="113"/>
        <v>0.17647058823529413</v>
      </c>
      <c r="M203" s="126" t="s">
        <v>556</v>
      </c>
      <c r="N203" s="127">
        <v>42232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36</v>
      </c>
      <c r="B204" s="102">
        <v>42219</v>
      </c>
      <c r="C204" s="102"/>
      <c r="D204" s="103" t="s">
        <v>637</v>
      </c>
      <c r="E204" s="104" t="s">
        <v>580</v>
      </c>
      <c r="F204" s="105">
        <v>115.5</v>
      </c>
      <c r="G204" s="104"/>
      <c r="H204" s="104">
        <v>149</v>
      </c>
      <c r="I204" s="122">
        <v>140</v>
      </c>
      <c r="J204" s="137" t="s">
        <v>638</v>
      </c>
      <c r="K204" s="124">
        <f t="shared" si="112"/>
        <v>33.5</v>
      </c>
      <c r="L204" s="125">
        <f t="shared" si="113"/>
        <v>0.29004329004329005</v>
      </c>
      <c r="M204" s="126" t="s">
        <v>556</v>
      </c>
      <c r="N204" s="127">
        <v>42740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37</v>
      </c>
      <c r="B205" s="102">
        <v>42251</v>
      </c>
      <c r="C205" s="102"/>
      <c r="D205" s="103" t="s">
        <v>631</v>
      </c>
      <c r="E205" s="104" t="s">
        <v>580</v>
      </c>
      <c r="F205" s="105">
        <v>226</v>
      </c>
      <c r="G205" s="104"/>
      <c r="H205" s="104">
        <v>292</v>
      </c>
      <c r="I205" s="122">
        <v>292</v>
      </c>
      <c r="J205" s="123" t="s">
        <v>639</v>
      </c>
      <c r="K205" s="124">
        <f t="shared" si="112"/>
        <v>66</v>
      </c>
      <c r="L205" s="125">
        <f t="shared" si="113"/>
        <v>0.29203539823008851</v>
      </c>
      <c r="M205" s="126" t="s">
        <v>556</v>
      </c>
      <c r="N205" s="127">
        <v>42286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38</v>
      </c>
      <c r="B206" s="102">
        <v>42254</v>
      </c>
      <c r="C206" s="102"/>
      <c r="D206" s="103" t="s">
        <v>626</v>
      </c>
      <c r="E206" s="104" t="s">
        <v>580</v>
      </c>
      <c r="F206" s="105">
        <v>232.5</v>
      </c>
      <c r="G206" s="104"/>
      <c r="H206" s="104">
        <v>312.5</v>
      </c>
      <c r="I206" s="122">
        <v>310</v>
      </c>
      <c r="J206" s="123" t="s">
        <v>582</v>
      </c>
      <c r="K206" s="124">
        <f t="shared" si="112"/>
        <v>80</v>
      </c>
      <c r="L206" s="125">
        <f t="shared" si="113"/>
        <v>0.34408602150537637</v>
      </c>
      <c r="M206" s="126" t="s">
        <v>556</v>
      </c>
      <c r="N206" s="127">
        <v>42823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39</v>
      </c>
      <c r="B207" s="102">
        <v>42268</v>
      </c>
      <c r="C207" s="102"/>
      <c r="D207" s="103" t="s">
        <v>640</v>
      </c>
      <c r="E207" s="104" t="s">
        <v>580</v>
      </c>
      <c r="F207" s="105">
        <v>196.5</v>
      </c>
      <c r="G207" s="104"/>
      <c r="H207" s="104">
        <v>238</v>
      </c>
      <c r="I207" s="122">
        <v>238</v>
      </c>
      <c r="J207" s="123" t="s">
        <v>639</v>
      </c>
      <c r="K207" s="124">
        <f t="shared" si="112"/>
        <v>41.5</v>
      </c>
      <c r="L207" s="125">
        <f t="shared" si="113"/>
        <v>0.21119592875318066</v>
      </c>
      <c r="M207" s="126" t="s">
        <v>556</v>
      </c>
      <c r="N207" s="127">
        <v>42291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40</v>
      </c>
      <c r="B208" s="102">
        <v>42271</v>
      </c>
      <c r="C208" s="102"/>
      <c r="D208" s="103" t="s">
        <v>579</v>
      </c>
      <c r="E208" s="104" t="s">
        <v>580</v>
      </c>
      <c r="F208" s="105">
        <v>65</v>
      </c>
      <c r="G208" s="104"/>
      <c r="H208" s="104">
        <v>82</v>
      </c>
      <c r="I208" s="122">
        <v>82</v>
      </c>
      <c r="J208" s="123" t="s">
        <v>639</v>
      </c>
      <c r="K208" s="124">
        <f t="shared" si="112"/>
        <v>17</v>
      </c>
      <c r="L208" s="125">
        <f t="shared" si="113"/>
        <v>0.26153846153846155</v>
      </c>
      <c r="M208" s="126" t="s">
        <v>556</v>
      </c>
      <c r="N208" s="127">
        <v>42578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41</v>
      </c>
      <c r="B209" s="102">
        <v>42291</v>
      </c>
      <c r="C209" s="102"/>
      <c r="D209" s="103" t="s">
        <v>641</v>
      </c>
      <c r="E209" s="104" t="s">
        <v>580</v>
      </c>
      <c r="F209" s="105">
        <v>144</v>
      </c>
      <c r="G209" s="104"/>
      <c r="H209" s="104">
        <v>182.5</v>
      </c>
      <c r="I209" s="122">
        <v>181</v>
      </c>
      <c r="J209" s="123" t="s">
        <v>639</v>
      </c>
      <c r="K209" s="124">
        <f t="shared" si="112"/>
        <v>38.5</v>
      </c>
      <c r="L209" s="125">
        <f t="shared" si="113"/>
        <v>0.2673611111111111</v>
      </c>
      <c r="M209" s="126" t="s">
        <v>556</v>
      </c>
      <c r="N209" s="127">
        <v>42817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42</v>
      </c>
      <c r="B210" s="102">
        <v>42291</v>
      </c>
      <c r="C210" s="102"/>
      <c r="D210" s="103" t="s">
        <v>642</v>
      </c>
      <c r="E210" s="104" t="s">
        <v>580</v>
      </c>
      <c r="F210" s="105">
        <v>264</v>
      </c>
      <c r="G210" s="104"/>
      <c r="H210" s="104">
        <v>311</v>
      </c>
      <c r="I210" s="122">
        <v>311</v>
      </c>
      <c r="J210" s="123" t="s">
        <v>639</v>
      </c>
      <c r="K210" s="124">
        <f t="shared" si="112"/>
        <v>47</v>
      </c>
      <c r="L210" s="125">
        <f t="shared" si="113"/>
        <v>0.17803030303030304</v>
      </c>
      <c r="M210" s="126" t="s">
        <v>556</v>
      </c>
      <c r="N210" s="127">
        <v>42604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43</v>
      </c>
      <c r="B211" s="102">
        <v>42318</v>
      </c>
      <c r="C211" s="102"/>
      <c r="D211" s="103" t="s">
        <v>643</v>
      </c>
      <c r="E211" s="104" t="s">
        <v>557</v>
      </c>
      <c r="F211" s="105">
        <v>549.5</v>
      </c>
      <c r="G211" s="104"/>
      <c r="H211" s="104">
        <v>630</v>
      </c>
      <c r="I211" s="122">
        <v>630</v>
      </c>
      <c r="J211" s="123" t="s">
        <v>639</v>
      </c>
      <c r="K211" s="124">
        <f t="shared" si="112"/>
        <v>80.5</v>
      </c>
      <c r="L211" s="125">
        <f t="shared" si="113"/>
        <v>0.1464968152866242</v>
      </c>
      <c r="M211" s="126" t="s">
        <v>556</v>
      </c>
      <c r="N211" s="127">
        <v>42419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44</v>
      </c>
      <c r="B212" s="102">
        <v>42342</v>
      </c>
      <c r="C212" s="102"/>
      <c r="D212" s="103" t="s">
        <v>644</v>
      </c>
      <c r="E212" s="104" t="s">
        <v>580</v>
      </c>
      <c r="F212" s="105">
        <v>1027.5</v>
      </c>
      <c r="G212" s="104"/>
      <c r="H212" s="104">
        <v>1315</v>
      </c>
      <c r="I212" s="122">
        <v>1250</v>
      </c>
      <c r="J212" s="123" t="s">
        <v>639</v>
      </c>
      <c r="K212" s="124">
        <f t="shared" si="112"/>
        <v>287.5</v>
      </c>
      <c r="L212" s="125">
        <f t="shared" si="113"/>
        <v>0.27980535279805352</v>
      </c>
      <c r="M212" s="126" t="s">
        <v>556</v>
      </c>
      <c r="N212" s="127">
        <v>43244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45</v>
      </c>
      <c r="B213" s="102">
        <v>42367</v>
      </c>
      <c r="C213" s="102"/>
      <c r="D213" s="103" t="s">
        <v>645</v>
      </c>
      <c r="E213" s="104" t="s">
        <v>580</v>
      </c>
      <c r="F213" s="105">
        <v>465</v>
      </c>
      <c r="G213" s="104"/>
      <c r="H213" s="104">
        <v>540</v>
      </c>
      <c r="I213" s="122">
        <v>540</v>
      </c>
      <c r="J213" s="123" t="s">
        <v>639</v>
      </c>
      <c r="K213" s="124">
        <f t="shared" si="112"/>
        <v>75</v>
      </c>
      <c r="L213" s="125">
        <f t="shared" si="113"/>
        <v>0.16129032258064516</v>
      </c>
      <c r="M213" s="126" t="s">
        <v>556</v>
      </c>
      <c r="N213" s="127">
        <v>42530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46</v>
      </c>
      <c r="B214" s="102">
        <v>42380</v>
      </c>
      <c r="C214" s="102"/>
      <c r="D214" s="103" t="s">
        <v>376</v>
      </c>
      <c r="E214" s="104" t="s">
        <v>557</v>
      </c>
      <c r="F214" s="105">
        <v>81</v>
      </c>
      <c r="G214" s="104"/>
      <c r="H214" s="104">
        <v>110</v>
      </c>
      <c r="I214" s="122">
        <v>110</v>
      </c>
      <c r="J214" s="123" t="s">
        <v>639</v>
      </c>
      <c r="K214" s="124">
        <f t="shared" si="112"/>
        <v>29</v>
      </c>
      <c r="L214" s="125">
        <f t="shared" si="113"/>
        <v>0.35802469135802467</v>
      </c>
      <c r="M214" s="126" t="s">
        <v>556</v>
      </c>
      <c r="N214" s="127">
        <v>42745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47</v>
      </c>
      <c r="B215" s="102">
        <v>42382</v>
      </c>
      <c r="C215" s="102"/>
      <c r="D215" s="103" t="s">
        <v>646</v>
      </c>
      <c r="E215" s="104" t="s">
        <v>557</v>
      </c>
      <c r="F215" s="105">
        <v>417.5</v>
      </c>
      <c r="G215" s="104"/>
      <c r="H215" s="104">
        <v>547</v>
      </c>
      <c r="I215" s="122">
        <v>535</v>
      </c>
      <c r="J215" s="123" t="s">
        <v>639</v>
      </c>
      <c r="K215" s="124">
        <f t="shared" si="112"/>
        <v>129.5</v>
      </c>
      <c r="L215" s="125">
        <f t="shared" si="113"/>
        <v>0.31017964071856285</v>
      </c>
      <c r="M215" s="126" t="s">
        <v>556</v>
      </c>
      <c r="N215" s="127">
        <v>42578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48</v>
      </c>
      <c r="B216" s="102">
        <v>42408</v>
      </c>
      <c r="C216" s="102"/>
      <c r="D216" s="103" t="s">
        <v>647</v>
      </c>
      <c r="E216" s="104" t="s">
        <v>580</v>
      </c>
      <c r="F216" s="105">
        <v>650</v>
      </c>
      <c r="G216" s="104"/>
      <c r="H216" s="104">
        <v>800</v>
      </c>
      <c r="I216" s="122">
        <v>800</v>
      </c>
      <c r="J216" s="123" t="s">
        <v>639</v>
      </c>
      <c r="K216" s="124">
        <f t="shared" si="112"/>
        <v>150</v>
      </c>
      <c r="L216" s="125">
        <f t="shared" si="113"/>
        <v>0.23076923076923078</v>
      </c>
      <c r="M216" s="126" t="s">
        <v>556</v>
      </c>
      <c r="N216" s="127">
        <v>43154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49</v>
      </c>
      <c r="B217" s="102">
        <v>42433</v>
      </c>
      <c r="C217" s="102"/>
      <c r="D217" s="103" t="s">
        <v>193</v>
      </c>
      <c r="E217" s="104" t="s">
        <v>580</v>
      </c>
      <c r="F217" s="105">
        <v>437.5</v>
      </c>
      <c r="G217" s="104"/>
      <c r="H217" s="104">
        <v>504.5</v>
      </c>
      <c r="I217" s="122">
        <v>522</v>
      </c>
      <c r="J217" s="123" t="s">
        <v>648</v>
      </c>
      <c r="K217" s="124">
        <f t="shared" si="112"/>
        <v>67</v>
      </c>
      <c r="L217" s="125">
        <f t="shared" si="113"/>
        <v>0.15314285714285714</v>
      </c>
      <c r="M217" s="126" t="s">
        <v>556</v>
      </c>
      <c r="N217" s="127">
        <v>42480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50</v>
      </c>
      <c r="B218" s="102">
        <v>42438</v>
      </c>
      <c r="C218" s="102"/>
      <c r="D218" s="103" t="s">
        <v>649</v>
      </c>
      <c r="E218" s="104" t="s">
        <v>580</v>
      </c>
      <c r="F218" s="105">
        <v>189.5</v>
      </c>
      <c r="G218" s="104"/>
      <c r="H218" s="104">
        <v>218</v>
      </c>
      <c r="I218" s="122">
        <v>218</v>
      </c>
      <c r="J218" s="123" t="s">
        <v>639</v>
      </c>
      <c r="K218" s="124">
        <f t="shared" si="112"/>
        <v>28.5</v>
      </c>
      <c r="L218" s="125">
        <f t="shared" si="113"/>
        <v>0.15039577836411611</v>
      </c>
      <c r="M218" s="126" t="s">
        <v>556</v>
      </c>
      <c r="N218" s="127">
        <v>43034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23">
        <v>51</v>
      </c>
      <c r="B219" s="111">
        <v>42471</v>
      </c>
      <c r="C219" s="111"/>
      <c r="D219" s="112" t="s">
        <v>650</v>
      </c>
      <c r="E219" s="113" t="s">
        <v>580</v>
      </c>
      <c r="F219" s="114">
        <v>36.5</v>
      </c>
      <c r="G219" s="115"/>
      <c r="H219" s="115">
        <v>15.85</v>
      </c>
      <c r="I219" s="115">
        <v>60</v>
      </c>
      <c r="J219" s="134" t="s">
        <v>651</v>
      </c>
      <c r="K219" s="130">
        <f t="shared" si="112"/>
        <v>-20.65</v>
      </c>
      <c r="L219" s="159">
        <f t="shared" si="113"/>
        <v>-0.5657534246575342</v>
      </c>
      <c r="M219" s="132" t="s">
        <v>620</v>
      </c>
      <c r="N219" s="160">
        <v>43627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52</v>
      </c>
      <c r="B220" s="102">
        <v>42472</v>
      </c>
      <c r="C220" s="102"/>
      <c r="D220" s="103" t="s">
        <v>652</v>
      </c>
      <c r="E220" s="104" t="s">
        <v>580</v>
      </c>
      <c r="F220" s="105">
        <v>93</v>
      </c>
      <c r="G220" s="104"/>
      <c r="H220" s="104">
        <v>149</v>
      </c>
      <c r="I220" s="122">
        <v>140</v>
      </c>
      <c r="J220" s="137" t="s">
        <v>653</v>
      </c>
      <c r="K220" s="124">
        <f t="shared" si="112"/>
        <v>56</v>
      </c>
      <c r="L220" s="125">
        <f t="shared" si="113"/>
        <v>0.60215053763440862</v>
      </c>
      <c r="M220" s="126" t="s">
        <v>556</v>
      </c>
      <c r="N220" s="127">
        <v>42740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53</v>
      </c>
      <c r="B221" s="102">
        <v>42472</v>
      </c>
      <c r="C221" s="102"/>
      <c r="D221" s="103" t="s">
        <v>654</v>
      </c>
      <c r="E221" s="104" t="s">
        <v>580</v>
      </c>
      <c r="F221" s="105">
        <v>130</v>
      </c>
      <c r="G221" s="104"/>
      <c r="H221" s="104">
        <v>150</v>
      </c>
      <c r="I221" s="122" t="s">
        <v>655</v>
      </c>
      <c r="J221" s="123" t="s">
        <v>639</v>
      </c>
      <c r="K221" s="124">
        <f t="shared" si="112"/>
        <v>20</v>
      </c>
      <c r="L221" s="125">
        <f t="shared" si="113"/>
        <v>0.15384615384615385</v>
      </c>
      <c r="M221" s="126" t="s">
        <v>556</v>
      </c>
      <c r="N221" s="127">
        <v>42564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54</v>
      </c>
      <c r="B222" s="102">
        <v>42473</v>
      </c>
      <c r="C222" s="102"/>
      <c r="D222" s="103" t="s">
        <v>344</v>
      </c>
      <c r="E222" s="104" t="s">
        <v>580</v>
      </c>
      <c r="F222" s="105">
        <v>196</v>
      </c>
      <c r="G222" s="104"/>
      <c r="H222" s="104">
        <v>299</v>
      </c>
      <c r="I222" s="122">
        <v>299</v>
      </c>
      <c r="J222" s="123" t="s">
        <v>639</v>
      </c>
      <c r="K222" s="124">
        <v>103</v>
      </c>
      <c r="L222" s="125">
        <v>0.52551020408163296</v>
      </c>
      <c r="M222" s="126" t="s">
        <v>556</v>
      </c>
      <c r="N222" s="127">
        <v>42620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55</v>
      </c>
      <c r="B223" s="102">
        <v>42473</v>
      </c>
      <c r="C223" s="102"/>
      <c r="D223" s="103" t="s">
        <v>713</v>
      </c>
      <c r="E223" s="104" t="s">
        <v>580</v>
      </c>
      <c r="F223" s="105">
        <v>88</v>
      </c>
      <c r="G223" s="104"/>
      <c r="H223" s="104">
        <v>103</v>
      </c>
      <c r="I223" s="122">
        <v>103</v>
      </c>
      <c r="J223" s="123" t="s">
        <v>639</v>
      </c>
      <c r="K223" s="124">
        <v>15</v>
      </c>
      <c r="L223" s="125">
        <v>0.170454545454545</v>
      </c>
      <c r="M223" s="126" t="s">
        <v>556</v>
      </c>
      <c r="N223" s="127">
        <v>42530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56</v>
      </c>
      <c r="B224" s="102">
        <v>42492</v>
      </c>
      <c r="C224" s="102"/>
      <c r="D224" s="103" t="s">
        <v>656</v>
      </c>
      <c r="E224" s="104" t="s">
        <v>580</v>
      </c>
      <c r="F224" s="105">
        <v>127.5</v>
      </c>
      <c r="G224" s="104"/>
      <c r="H224" s="104">
        <v>148</v>
      </c>
      <c r="I224" s="122" t="s">
        <v>657</v>
      </c>
      <c r="J224" s="123" t="s">
        <v>639</v>
      </c>
      <c r="K224" s="124">
        <f>H224-F224</f>
        <v>20.5</v>
      </c>
      <c r="L224" s="125">
        <f>K224/F224</f>
        <v>0.16078431372549021</v>
      </c>
      <c r="M224" s="126" t="s">
        <v>556</v>
      </c>
      <c r="N224" s="127">
        <v>42564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57</v>
      </c>
      <c r="B225" s="102">
        <v>42493</v>
      </c>
      <c r="C225" s="102"/>
      <c r="D225" s="103" t="s">
        <v>658</v>
      </c>
      <c r="E225" s="104" t="s">
        <v>580</v>
      </c>
      <c r="F225" s="105">
        <v>675</v>
      </c>
      <c r="G225" s="104"/>
      <c r="H225" s="104">
        <v>815</v>
      </c>
      <c r="I225" s="122" t="s">
        <v>659</v>
      </c>
      <c r="J225" s="123" t="s">
        <v>639</v>
      </c>
      <c r="K225" s="124">
        <f>H225-F225</f>
        <v>140</v>
      </c>
      <c r="L225" s="125">
        <f>K225/F225</f>
        <v>0.2074074074074074</v>
      </c>
      <c r="M225" s="126" t="s">
        <v>556</v>
      </c>
      <c r="N225" s="127">
        <v>43154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58</v>
      </c>
      <c r="B226" s="106">
        <v>42522</v>
      </c>
      <c r="C226" s="106"/>
      <c r="D226" s="107" t="s">
        <v>714</v>
      </c>
      <c r="E226" s="108" t="s">
        <v>580</v>
      </c>
      <c r="F226" s="109">
        <v>500</v>
      </c>
      <c r="G226" s="109"/>
      <c r="H226" s="110">
        <v>232.5</v>
      </c>
      <c r="I226" s="128" t="s">
        <v>715</v>
      </c>
      <c r="J226" s="129" t="s">
        <v>716</v>
      </c>
      <c r="K226" s="130">
        <f>H226-F226</f>
        <v>-267.5</v>
      </c>
      <c r="L226" s="131">
        <f>K226/F226</f>
        <v>-0.53500000000000003</v>
      </c>
      <c r="M226" s="132" t="s">
        <v>620</v>
      </c>
      <c r="N226" s="133">
        <v>43735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59</v>
      </c>
      <c r="B227" s="102">
        <v>42527</v>
      </c>
      <c r="C227" s="102"/>
      <c r="D227" s="103" t="s">
        <v>660</v>
      </c>
      <c r="E227" s="104" t="s">
        <v>580</v>
      </c>
      <c r="F227" s="105">
        <v>110</v>
      </c>
      <c r="G227" s="104"/>
      <c r="H227" s="104">
        <v>126.5</v>
      </c>
      <c r="I227" s="122">
        <v>125</v>
      </c>
      <c r="J227" s="123" t="s">
        <v>589</v>
      </c>
      <c r="K227" s="124">
        <f>H227-F227</f>
        <v>16.5</v>
      </c>
      <c r="L227" s="125">
        <f>K227/F227</f>
        <v>0.15</v>
      </c>
      <c r="M227" s="126" t="s">
        <v>556</v>
      </c>
      <c r="N227" s="127">
        <v>42552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60</v>
      </c>
      <c r="B228" s="102">
        <v>42538</v>
      </c>
      <c r="C228" s="102"/>
      <c r="D228" s="103" t="s">
        <v>661</v>
      </c>
      <c r="E228" s="104" t="s">
        <v>580</v>
      </c>
      <c r="F228" s="105">
        <v>44</v>
      </c>
      <c r="G228" s="104"/>
      <c r="H228" s="104">
        <v>69.5</v>
      </c>
      <c r="I228" s="122">
        <v>69.5</v>
      </c>
      <c r="J228" s="123" t="s">
        <v>662</v>
      </c>
      <c r="K228" s="124">
        <f>H228-F228</f>
        <v>25.5</v>
      </c>
      <c r="L228" s="125">
        <f>K228/F228</f>
        <v>0.57954545454545459</v>
      </c>
      <c r="M228" s="126" t="s">
        <v>556</v>
      </c>
      <c r="N228" s="127">
        <v>42977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61</v>
      </c>
      <c r="B229" s="102">
        <v>42549</v>
      </c>
      <c r="C229" s="102"/>
      <c r="D229" s="144" t="s">
        <v>717</v>
      </c>
      <c r="E229" s="104" t="s">
        <v>580</v>
      </c>
      <c r="F229" s="105">
        <v>262.5</v>
      </c>
      <c r="G229" s="104"/>
      <c r="H229" s="104">
        <v>340</v>
      </c>
      <c r="I229" s="122">
        <v>333</v>
      </c>
      <c r="J229" s="123" t="s">
        <v>718</v>
      </c>
      <c r="K229" s="124">
        <v>77.5</v>
      </c>
      <c r="L229" s="125">
        <v>0.29523809523809502</v>
      </c>
      <c r="M229" s="126" t="s">
        <v>556</v>
      </c>
      <c r="N229" s="127">
        <v>43017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62</v>
      </c>
      <c r="B230" s="102">
        <v>42549</v>
      </c>
      <c r="C230" s="102"/>
      <c r="D230" s="144" t="s">
        <v>719</v>
      </c>
      <c r="E230" s="104" t="s">
        <v>580</v>
      </c>
      <c r="F230" s="105">
        <v>840</v>
      </c>
      <c r="G230" s="104"/>
      <c r="H230" s="104">
        <v>1230</v>
      </c>
      <c r="I230" s="122">
        <v>1230</v>
      </c>
      <c r="J230" s="123" t="s">
        <v>639</v>
      </c>
      <c r="K230" s="124">
        <v>390</v>
      </c>
      <c r="L230" s="125">
        <v>0.46428571428571402</v>
      </c>
      <c r="M230" s="126" t="s">
        <v>556</v>
      </c>
      <c r="N230" s="127">
        <v>42649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24">
        <v>63</v>
      </c>
      <c r="B231" s="139">
        <v>42556</v>
      </c>
      <c r="C231" s="139"/>
      <c r="D231" s="140" t="s">
        <v>663</v>
      </c>
      <c r="E231" s="141" t="s">
        <v>580</v>
      </c>
      <c r="F231" s="142">
        <v>395</v>
      </c>
      <c r="G231" s="143"/>
      <c r="H231" s="143">
        <f>(468.5+342.5)/2</f>
        <v>405.5</v>
      </c>
      <c r="I231" s="143">
        <v>510</v>
      </c>
      <c r="J231" s="161" t="s">
        <v>664</v>
      </c>
      <c r="K231" s="162">
        <f t="shared" ref="K231:K237" si="114">H231-F231</f>
        <v>10.5</v>
      </c>
      <c r="L231" s="163">
        <f t="shared" ref="L231:L237" si="115">K231/F231</f>
        <v>2.6582278481012658E-2</v>
      </c>
      <c r="M231" s="164" t="s">
        <v>665</v>
      </c>
      <c r="N231" s="165">
        <v>43606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7">
        <v>64</v>
      </c>
      <c r="B232" s="106">
        <v>42584</v>
      </c>
      <c r="C232" s="106"/>
      <c r="D232" s="107" t="s">
        <v>666</v>
      </c>
      <c r="E232" s="108" t="s">
        <v>557</v>
      </c>
      <c r="F232" s="109">
        <f>169.5-12.8</f>
        <v>156.69999999999999</v>
      </c>
      <c r="G232" s="109"/>
      <c r="H232" s="110">
        <v>77</v>
      </c>
      <c r="I232" s="128" t="s">
        <v>667</v>
      </c>
      <c r="J232" s="340" t="s">
        <v>795</v>
      </c>
      <c r="K232" s="130">
        <f t="shared" si="114"/>
        <v>-79.699999999999989</v>
      </c>
      <c r="L232" s="131">
        <f t="shared" si="115"/>
        <v>-0.50861518825781749</v>
      </c>
      <c r="M232" s="132" t="s">
        <v>620</v>
      </c>
      <c r="N232" s="133">
        <v>43522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65</v>
      </c>
      <c r="B233" s="106">
        <v>42586</v>
      </c>
      <c r="C233" s="106"/>
      <c r="D233" s="107" t="s">
        <v>668</v>
      </c>
      <c r="E233" s="108" t="s">
        <v>580</v>
      </c>
      <c r="F233" s="109">
        <v>400</v>
      </c>
      <c r="G233" s="109"/>
      <c r="H233" s="110">
        <v>305</v>
      </c>
      <c r="I233" s="128">
        <v>475</v>
      </c>
      <c r="J233" s="129" t="s">
        <v>669</v>
      </c>
      <c r="K233" s="130">
        <f t="shared" si="114"/>
        <v>-95</v>
      </c>
      <c r="L233" s="131">
        <f t="shared" si="115"/>
        <v>-0.23749999999999999</v>
      </c>
      <c r="M233" s="132" t="s">
        <v>620</v>
      </c>
      <c r="N233" s="133">
        <v>43606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66</v>
      </c>
      <c r="B234" s="102">
        <v>42593</v>
      </c>
      <c r="C234" s="102"/>
      <c r="D234" s="103" t="s">
        <v>670</v>
      </c>
      <c r="E234" s="104" t="s">
        <v>580</v>
      </c>
      <c r="F234" s="105">
        <v>86.5</v>
      </c>
      <c r="G234" s="104"/>
      <c r="H234" s="104">
        <v>130</v>
      </c>
      <c r="I234" s="122">
        <v>130</v>
      </c>
      <c r="J234" s="137" t="s">
        <v>671</v>
      </c>
      <c r="K234" s="124">
        <f t="shared" si="114"/>
        <v>43.5</v>
      </c>
      <c r="L234" s="125">
        <f t="shared" si="115"/>
        <v>0.50289017341040465</v>
      </c>
      <c r="M234" s="126" t="s">
        <v>556</v>
      </c>
      <c r="N234" s="127">
        <v>43091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67</v>
      </c>
      <c r="B235" s="106">
        <v>42600</v>
      </c>
      <c r="C235" s="106"/>
      <c r="D235" s="107" t="s">
        <v>367</v>
      </c>
      <c r="E235" s="108" t="s">
        <v>580</v>
      </c>
      <c r="F235" s="109">
        <v>133.5</v>
      </c>
      <c r="G235" s="109"/>
      <c r="H235" s="110">
        <v>126.5</v>
      </c>
      <c r="I235" s="128">
        <v>178</v>
      </c>
      <c r="J235" s="129" t="s">
        <v>672</v>
      </c>
      <c r="K235" s="130">
        <f t="shared" si="114"/>
        <v>-7</v>
      </c>
      <c r="L235" s="131">
        <f t="shared" si="115"/>
        <v>-5.2434456928838954E-2</v>
      </c>
      <c r="M235" s="132" t="s">
        <v>620</v>
      </c>
      <c r="N235" s="133">
        <v>42615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68</v>
      </c>
      <c r="B236" s="102">
        <v>42613</v>
      </c>
      <c r="C236" s="102"/>
      <c r="D236" s="103" t="s">
        <v>673</v>
      </c>
      <c r="E236" s="104" t="s">
        <v>580</v>
      </c>
      <c r="F236" s="105">
        <v>560</v>
      </c>
      <c r="G236" s="104"/>
      <c r="H236" s="104">
        <v>725</v>
      </c>
      <c r="I236" s="122">
        <v>725</v>
      </c>
      <c r="J236" s="123" t="s">
        <v>582</v>
      </c>
      <c r="K236" s="124">
        <f t="shared" si="114"/>
        <v>165</v>
      </c>
      <c r="L236" s="125">
        <f t="shared" si="115"/>
        <v>0.29464285714285715</v>
      </c>
      <c r="M236" s="126" t="s">
        <v>556</v>
      </c>
      <c r="N236" s="127">
        <v>42456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69</v>
      </c>
      <c r="B237" s="102">
        <v>42614</v>
      </c>
      <c r="C237" s="102"/>
      <c r="D237" s="103" t="s">
        <v>674</v>
      </c>
      <c r="E237" s="104" t="s">
        <v>580</v>
      </c>
      <c r="F237" s="105">
        <v>160.5</v>
      </c>
      <c r="G237" s="104"/>
      <c r="H237" s="104">
        <v>210</v>
      </c>
      <c r="I237" s="122">
        <v>210</v>
      </c>
      <c r="J237" s="123" t="s">
        <v>582</v>
      </c>
      <c r="K237" s="124">
        <f t="shared" si="114"/>
        <v>49.5</v>
      </c>
      <c r="L237" s="125">
        <f t="shared" si="115"/>
        <v>0.30841121495327101</v>
      </c>
      <c r="M237" s="126" t="s">
        <v>556</v>
      </c>
      <c r="N237" s="127">
        <v>42871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70</v>
      </c>
      <c r="B238" s="102">
        <v>42646</v>
      </c>
      <c r="C238" s="102"/>
      <c r="D238" s="144" t="s">
        <v>390</v>
      </c>
      <c r="E238" s="104" t="s">
        <v>580</v>
      </c>
      <c r="F238" s="105">
        <v>430</v>
      </c>
      <c r="G238" s="104"/>
      <c r="H238" s="104">
        <v>596</v>
      </c>
      <c r="I238" s="122">
        <v>575</v>
      </c>
      <c r="J238" s="123" t="s">
        <v>720</v>
      </c>
      <c r="K238" s="124">
        <v>166</v>
      </c>
      <c r="L238" s="125">
        <v>0.38604651162790699</v>
      </c>
      <c r="M238" s="126" t="s">
        <v>556</v>
      </c>
      <c r="N238" s="127">
        <v>42769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71</v>
      </c>
      <c r="B239" s="102">
        <v>42657</v>
      </c>
      <c r="C239" s="102"/>
      <c r="D239" s="103" t="s">
        <v>675</v>
      </c>
      <c r="E239" s="104" t="s">
        <v>580</v>
      </c>
      <c r="F239" s="105">
        <v>280</v>
      </c>
      <c r="G239" s="104"/>
      <c r="H239" s="104">
        <v>345</v>
      </c>
      <c r="I239" s="122">
        <v>345</v>
      </c>
      <c r="J239" s="123" t="s">
        <v>582</v>
      </c>
      <c r="K239" s="124">
        <f t="shared" ref="K239:K244" si="116">H239-F239</f>
        <v>65</v>
      </c>
      <c r="L239" s="125">
        <f>K239/F239</f>
        <v>0.23214285714285715</v>
      </c>
      <c r="M239" s="126" t="s">
        <v>556</v>
      </c>
      <c r="N239" s="127">
        <v>42814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72</v>
      </c>
      <c r="B240" s="102">
        <v>42657</v>
      </c>
      <c r="C240" s="102"/>
      <c r="D240" s="103" t="s">
        <v>676</v>
      </c>
      <c r="E240" s="104" t="s">
        <v>580</v>
      </c>
      <c r="F240" s="105">
        <v>245</v>
      </c>
      <c r="G240" s="104"/>
      <c r="H240" s="104">
        <v>325.5</v>
      </c>
      <c r="I240" s="122">
        <v>330</v>
      </c>
      <c r="J240" s="123" t="s">
        <v>677</v>
      </c>
      <c r="K240" s="124">
        <f t="shared" si="116"/>
        <v>80.5</v>
      </c>
      <c r="L240" s="125">
        <f>K240/F240</f>
        <v>0.32857142857142857</v>
      </c>
      <c r="M240" s="126" t="s">
        <v>556</v>
      </c>
      <c r="N240" s="127">
        <v>42769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73</v>
      </c>
      <c r="B241" s="102">
        <v>42660</v>
      </c>
      <c r="C241" s="102"/>
      <c r="D241" s="103" t="s">
        <v>340</v>
      </c>
      <c r="E241" s="104" t="s">
        <v>580</v>
      </c>
      <c r="F241" s="105">
        <v>125</v>
      </c>
      <c r="G241" s="104"/>
      <c r="H241" s="104">
        <v>160</v>
      </c>
      <c r="I241" s="122">
        <v>160</v>
      </c>
      <c r="J241" s="123" t="s">
        <v>639</v>
      </c>
      <c r="K241" s="124">
        <f t="shared" si="116"/>
        <v>35</v>
      </c>
      <c r="L241" s="125">
        <v>0.28000000000000003</v>
      </c>
      <c r="M241" s="126" t="s">
        <v>556</v>
      </c>
      <c r="N241" s="127">
        <v>42803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74</v>
      </c>
      <c r="B242" s="102">
        <v>42660</v>
      </c>
      <c r="C242" s="102"/>
      <c r="D242" s="103" t="s">
        <v>455</v>
      </c>
      <c r="E242" s="104" t="s">
        <v>580</v>
      </c>
      <c r="F242" s="105">
        <v>114</v>
      </c>
      <c r="G242" s="104"/>
      <c r="H242" s="104">
        <v>145</v>
      </c>
      <c r="I242" s="122">
        <v>145</v>
      </c>
      <c r="J242" s="123" t="s">
        <v>639</v>
      </c>
      <c r="K242" s="124">
        <f t="shared" si="116"/>
        <v>31</v>
      </c>
      <c r="L242" s="125">
        <f>K242/F242</f>
        <v>0.27192982456140352</v>
      </c>
      <c r="M242" s="126" t="s">
        <v>556</v>
      </c>
      <c r="N242" s="127">
        <v>42859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75</v>
      </c>
      <c r="B243" s="102">
        <v>42660</v>
      </c>
      <c r="C243" s="102"/>
      <c r="D243" s="103" t="s">
        <v>678</v>
      </c>
      <c r="E243" s="104" t="s">
        <v>580</v>
      </c>
      <c r="F243" s="105">
        <v>212</v>
      </c>
      <c r="G243" s="104"/>
      <c r="H243" s="104">
        <v>280</v>
      </c>
      <c r="I243" s="122">
        <v>276</v>
      </c>
      <c r="J243" s="123" t="s">
        <v>679</v>
      </c>
      <c r="K243" s="124">
        <f t="shared" si="116"/>
        <v>68</v>
      </c>
      <c r="L243" s="125">
        <f>K243/F243</f>
        <v>0.32075471698113206</v>
      </c>
      <c r="M243" s="126" t="s">
        <v>556</v>
      </c>
      <c r="N243" s="127">
        <v>42858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76</v>
      </c>
      <c r="B244" s="102">
        <v>42678</v>
      </c>
      <c r="C244" s="102"/>
      <c r="D244" s="103" t="s">
        <v>149</v>
      </c>
      <c r="E244" s="104" t="s">
        <v>580</v>
      </c>
      <c r="F244" s="105">
        <v>155</v>
      </c>
      <c r="G244" s="104"/>
      <c r="H244" s="104">
        <v>210</v>
      </c>
      <c r="I244" s="122">
        <v>210</v>
      </c>
      <c r="J244" s="123" t="s">
        <v>680</v>
      </c>
      <c r="K244" s="124">
        <f t="shared" si="116"/>
        <v>55</v>
      </c>
      <c r="L244" s="125">
        <f>K244/F244</f>
        <v>0.35483870967741937</v>
      </c>
      <c r="M244" s="126" t="s">
        <v>556</v>
      </c>
      <c r="N244" s="127">
        <v>42944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77</v>
      </c>
      <c r="B245" s="106">
        <v>42710</v>
      </c>
      <c r="C245" s="106"/>
      <c r="D245" s="107" t="s">
        <v>721</v>
      </c>
      <c r="E245" s="108" t="s">
        <v>580</v>
      </c>
      <c r="F245" s="109">
        <v>150.5</v>
      </c>
      <c r="G245" s="109"/>
      <c r="H245" s="110">
        <v>72.5</v>
      </c>
      <c r="I245" s="128">
        <v>174</v>
      </c>
      <c r="J245" s="129" t="s">
        <v>722</v>
      </c>
      <c r="K245" s="130">
        <v>-78</v>
      </c>
      <c r="L245" s="131">
        <v>-0.51827242524916906</v>
      </c>
      <c r="M245" s="132" t="s">
        <v>620</v>
      </c>
      <c r="N245" s="133">
        <v>43333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78</v>
      </c>
      <c r="B246" s="102">
        <v>42712</v>
      </c>
      <c r="C246" s="102"/>
      <c r="D246" s="103" t="s">
        <v>123</v>
      </c>
      <c r="E246" s="104" t="s">
        <v>580</v>
      </c>
      <c r="F246" s="105">
        <v>380</v>
      </c>
      <c r="G246" s="104"/>
      <c r="H246" s="104">
        <v>478</v>
      </c>
      <c r="I246" s="122">
        <v>468</v>
      </c>
      <c r="J246" s="123" t="s">
        <v>639</v>
      </c>
      <c r="K246" s="124">
        <f>H246-F246</f>
        <v>98</v>
      </c>
      <c r="L246" s="125">
        <f>K246/F246</f>
        <v>0.25789473684210529</v>
      </c>
      <c r="M246" s="126" t="s">
        <v>556</v>
      </c>
      <c r="N246" s="127">
        <v>43025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79</v>
      </c>
      <c r="B247" s="102">
        <v>42734</v>
      </c>
      <c r="C247" s="102"/>
      <c r="D247" s="103" t="s">
        <v>244</v>
      </c>
      <c r="E247" s="104" t="s">
        <v>580</v>
      </c>
      <c r="F247" s="105">
        <v>305</v>
      </c>
      <c r="G247" s="104"/>
      <c r="H247" s="104">
        <v>375</v>
      </c>
      <c r="I247" s="122">
        <v>375</v>
      </c>
      <c r="J247" s="123" t="s">
        <v>639</v>
      </c>
      <c r="K247" s="124">
        <f>H247-F247</f>
        <v>70</v>
      </c>
      <c r="L247" s="125">
        <f>K247/F247</f>
        <v>0.22950819672131148</v>
      </c>
      <c r="M247" s="126" t="s">
        <v>556</v>
      </c>
      <c r="N247" s="127">
        <v>42768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80</v>
      </c>
      <c r="B248" s="102">
        <v>42739</v>
      </c>
      <c r="C248" s="102"/>
      <c r="D248" s="103" t="s">
        <v>342</v>
      </c>
      <c r="E248" s="104" t="s">
        <v>580</v>
      </c>
      <c r="F248" s="105">
        <v>99.5</v>
      </c>
      <c r="G248" s="104"/>
      <c r="H248" s="104">
        <v>158</v>
      </c>
      <c r="I248" s="122">
        <v>158</v>
      </c>
      <c r="J248" s="123" t="s">
        <v>639</v>
      </c>
      <c r="K248" s="124">
        <f>H248-F248</f>
        <v>58.5</v>
      </c>
      <c r="L248" s="125">
        <f>K248/F248</f>
        <v>0.5879396984924623</v>
      </c>
      <c r="M248" s="126" t="s">
        <v>556</v>
      </c>
      <c r="N248" s="127">
        <v>42898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81</v>
      </c>
      <c r="B249" s="102">
        <v>42739</v>
      </c>
      <c r="C249" s="102"/>
      <c r="D249" s="103" t="s">
        <v>342</v>
      </c>
      <c r="E249" s="104" t="s">
        <v>580</v>
      </c>
      <c r="F249" s="105">
        <v>99.5</v>
      </c>
      <c r="G249" s="104"/>
      <c r="H249" s="104">
        <v>158</v>
      </c>
      <c r="I249" s="122">
        <v>158</v>
      </c>
      <c r="J249" s="123" t="s">
        <v>639</v>
      </c>
      <c r="K249" s="124">
        <v>58.5</v>
      </c>
      <c r="L249" s="125">
        <v>0.58793969849246197</v>
      </c>
      <c r="M249" s="126" t="s">
        <v>556</v>
      </c>
      <c r="N249" s="127">
        <v>42898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82</v>
      </c>
      <c r="B250" s="102">
        <v>42786</v>
      </c>
      <c r="C250" s="102"/>
      <c r="D250" s="103" t="s">
        <v>166</v>
      </c>
      <c r="E250" s="104" t="s">
        <v>580</v>
      </c>
      <c r="F250" s="105">
        <v>140.5</v>
      </c>
      <c r="G250" s="104"/>
      <c r="H250" s="104">
        <v>220</v>
      </c>
      <c r="I250" s="122">
        <v>220</v>
      </c>
      <c r="J250" s="123" t="s">
        <v>639</v>
      </c>
      <c r="K250" s="124">
        <f>H250-F250</f>
        <v>79.5</v>
      </c>
      <c r="L250" s="125">
        <f>K250/F250</f>
        <v>0.5658362989323843</v>
      </c>
      <c r="M250" s="126" t="s">
        <v>556</v>
      </c>
      <c r="N250" s="127">
        <v>42864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83</v>
      </c>
      <c r="B251" s="102">
        <v>42786</v>
      </c>
      <c r="C251" s="102"/>
      <c r="D251" s="103" t="s">
        <v>723</v>
      </c>
      <c r="E251" s="104" t="s">
        <v>580</v>
      </c>
      <c r="F251" s="105">
        <v>202.5</v>
      </c>
      <c r="G251" s="104"/>
      <c r="H251" s="104">
        <v>234</v>
      </c>
      <c r="I251" s="122">
        <v>234</v>
      </c>
      <c r="J251" s="123" t="s">
        <v>639</v>
      </c>
      <c r="K251" s="124">
        <v>31.5</v>
      </c>
      <c r="L251" s="125">
        <v>0.155555555555556</v>
      </c>
      <c r="M251" s="126" t="s">
        <v>556</v>
      </c>
      <c r="N251" s="127">
        <v>42836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84</v>
      </c>
      <c r="B252" s="102">
        <v>42818</v>
      </c>
      <c r="C252" s="102"/>
      <c r="D252" s="103" t="s">
        <v>517</v>
      </c>
      <c r="E252" s="104" t="s">
        <v>580</v>
      </c>
      <c r="F252" s="105">
        <v>300.5</v>
      </c>
      <c r="G252" s="104"/>
      <c r="H252" s="104">
        <v>417.5</v>
      </c>
      <c r="I252" s="122">
        <v>420</v>
      </c>
      <c r="J252" s="123" t="s">
        <v>681</v>
      </c>
      <c r="K252" s="124">
        <f>H252-F252</f>
        <v>117</v>
      </c>
      <c r="L252" s="125">
        <f>K252/F252</f>
        <v>0.38935108153078202</v>
      </c>
      <c r="M252" s="126" t="s">
        <v>556</v>
      </c>
      <c r="N252" s="127">
        <v>43070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85</v>
      </c>
      <c r="B253" s="102">
        <v>42818</v>
      </c>
      <c r="C253" s="102"/>
      <c r="D253" s="103" t="s">
        <v>719</v>
      </c>
      <c r="E253" s="104" t="s">
        <v>580</v>
      </c>
      <c r="F253" s="105">
        <v>850</v>
      </c>
      <c r="G253" s="104"/>
      <c r="H253" s="104">
        <v>1042.5</v>
      </c>
      <c r="I253" s="122">
        <v>1023</v>
      </c>
      <c r="J253" s="123" t="s">
        <v>724</v>
      </c>
      <c r="K253" s="124">
        <v>192.5</v>
      </c>
      <c r="L253" s="125">
        <v>0.22647058823529401</v>
      </c>
      <c r="M253" s="126" t="s">
        <v>556</v>
      </c>
      <c r="N253" s="127">
        <v>42830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86</v>
      </c>
      <c r="B254" s="102">
        <v>42830</v>
      </c>
      <c r="C254" s="102"/>
      <c r="D254" s="103" t="s">
        <v>471</v>
      </c>
      <c r="E254" s="104" t="s">
        <v>580</v>
      </c>
      <c r="F254" s="105">
        <v>785</v>
      </c>
      <c r="G254" s="104"/>
      <c r="H254" s="104">
        <v>930</v>
      </c>
      <c r="I254" s="122">
        <v>920</v>
      </c>
      <c r="J254" s="123" t="s">
        <v>682</v>
      </c>
      <c r="K254" s="124">
        <f>H254-F254</f>
        <v>145</v>
      </c>
      <c r="L254" s="125">
        <f>K254/F254</f>
        <v>0.18471337579617833</v>
      </c>
      <c r="M254" s="126" t="s">
        <v>556</v>
      </c>
      <c r="N254" s="127">
        <v>42976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7">
        <v>87</v>
      </c>
      <c r="B255" s="106">
        <v>42831</v>
      </c>
      <c r="C255" s="106"/>
      <c r="D255" s="107" t="s">
        <v>725</v>
      </c>
      <c r="E255" s="108" t="s">
        <v>580</v>
      </c>
      <c r="F255" s="109">
        <v>40</v>
      </c>
      <c r="G255" s="109"/>
      <c r="H255" s="110">
        <v>13.1</v>
      </c>
      <c r="I255" s="128">
        <v>60</v>
      </c>
      <c r="J255" s="134" t="s">
        <v>726</v>
      </c>
      <c r="K255" s="130">
        <v>-26.9</v>
      </c>
      <c r="L255" s="131">
        <v>-0.67249999999999999</v>
      </c>
      <c r="M255" s="132" t="s">
        <v>620</v>
      </c>
      <c r="N255" s="133">
        <v>43138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88</v>
      </c>
      <c r="B256" s="102">
        <v>42837</v>
      </c>
      <c r="C256" s="102"/>
      <c r="D256" s="103" t="s">
        <v>87</v>
      </c>
      <c r="E256" s="104" t="s">
        <v>580</v>
      </c>
      <c r="F256" s="105">
        <v>289.5</v>
      </c>
      <c r="G256" s="104"/>
      <c r="H256" s="104">
        <v>354</v>
      </c>
      <c r="I256" s="122">
        <v>360</v>
      </c>
      <c r="J256" s="123" t="s">
        <v>683</v>
      </c>
      <c r="K256" s="124">
        <f t="shared" ref="K256:K264" si="117">H256-F256</f>
        <v>64.5</v>
      </c>
      <c r="L256" s="125">
        <f t="shared" ref="L256:L264" si="118">K256/F256</f>
        <v>0.22279792746113988</v>
      </c>
      <c r="M256" s="126" t="s">
        <v>556</v>
      </c>
      <c r="N256" s="127">
        <v>43040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89</v>
      </c>
      <c r="B257" s="102">
        <v>42845</v>
      </c>
      <c r="C257" s="102"/>
      <c r="D257" s="103" t="s">
        <v>416</v>
      </c>
      <c r="E257" s="104" t="s">
        <v>580</v>
      </c>
      <c r="F257" s="105">
        <v>700</v>
      </c>
      <c r="G257" s="104"/>
      <c r="H257" s="104">
        <v>840</v>
      </c>
      <c r="I257" s="122">
        <v>840</v>
      </c>
      <c r="J257" s="123" t="s">
        <v>684</v>
      </c>
      <c r="K257" s="124">
        <f t="shared" si="117"/>
        <v>140</v>
      </c>
      <c r="L257" s="125">
        <f t="shared" si="118"/>
        <v>0.2</v>
      </c>
      <c r="M257" s="126" t="s">
        <v>556</v>
      </c>
      <c r="N257" s="127">
        <v>42893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90</v>
      </c>
      <c r="B258" s="102">
        <v>42887</v>
      </c>
      <c r="C258" s="102"/>
      <c r="D258" s="144" t="s">
        <v>353</v>
      </c>
      <c r="E258" s="104" t="s">
        <v>580</v>
      </c>
      <c r="F258" s="105">
        <v>130</v>
      </c>
      <c r="G258" s="104"/>
      <c r="H258" s="104">
        <v>144.25</v>
      </c>
      <c r="I258" s="122">
        <v>170</v>
      </c>
      <c r="J258" s="123" t="s">
        <v>685</v>
      </c>
      <c r="K258" s="124">
        <f t="shared" si="117"/>
        <v>14.25</v>
      </c>
      <c r="L258" s="125">
        <f t="shared" si="118"/>
        <v>0.10961538461538461</v>
      </c>
      <c r="M258" s="126" t="s">
        <v>556</v>
      </c>
      <c r="N258" s="127">
        <v>43675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6">
        <v>91</v>
      </c>
      <c r="B259" s="102">
        <v>42901</v>
      </c>
      <c r="C259" s="102"/>
      <c r="D259" s="144" t="s">
        <v>686</v>
      </c>
      <c r="E259" s="104" t="s">
        <v>580</v>
      </c>
      <c r="F259" s="105">
        <v>214.5</v>
      </c>
      <c r="G259" s="104"/>
      <c r="H259" s="104">
        <v>262</v>
      </c>
      <c r="I259" s="122">
        <v>262</v>
      </c>
      <c r="J259" s="123" t="s">
        <v>687</v>
      </c>
      <c r="K259" s="124">
        <f t="shared" si="117"/>
        <v>47.5</v>
      </c>
      <c r="L259" s="125">
        <f t="shared" si="118"/>
        <v>0.22144522144522144</v>
      </c>
      <c r="M259" s="126" t="s">
        <v>556</v>
      </c>
      <c r="N259" s="127">
        <v>42977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92</v>
      </c>
      <c r="B260" s="150">
        <v>42933</v>
      </c>
      <c r="C260" s="150"/>
      <c r="D260" s="151" t="s">
        <v>688</v>
      </c>
      <c r="E260" s="152" t="s">
        <v>580</v>
      </c>
      <c r="F260" s="153">
        <v>370</v>
      </c>
      <c r="G260" s="152"/>
      <c r="H260" s="152">
        <v>447.5</v>
      </c>
      <c r="I260" s="169">
        <v>450</v>
      </c>
      <c r="J260" s="209" t="s">
        <v>639</v>
      </c>
      <c r="K260" s="124">
        <f t="shared" si="117"/>
        <v>77.5</v>
      </c>
      <c r="L260" s="171">
        <f t="shared" si="118"/>
        <v>0.20945945945945946</v>
      </c>
      <c r="M260" s="172" t="s">
        <v>556</v>
      </c>
      <c r="N260" s="173">
        <v>43035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8">
        <v>93</v>
      </c>
      <c r="B261" s="150">
        <v>42943</v>
      </c>
      <c r="C261" s="150"/>
      <c r="D261" s="151" t="s">
        <v>164</v>
      </c>
      <c r="E261" s="152" t="s">
        <v>580</v>
      </c>
      <c r="F261" s="153">
        <v>657.5</v>
      </c>
      <c r="G261" s="152"/>
      <c r="H261" s="152">
        <v>825</v>
      </c>
      <c r="I261" s="169">
        <v>820</v>
      </c>
      <c r="J261" s="209" t="s">
        <v>639</v>
      </c>
      <c r="K261" s="124">
        <f t="shared" si="117"/>
        <v>167.5</v>
      </c>
      <c r="L261" s="171">
        <f t="shared" si="118"/>
        <v>0.25475285171102663</v>
      </c>
      <c r="M261" s="172" t="s">
        <v>556</v>
      </c>
      <c r="N261" s="173">
        <v>43090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6">
        <v>94</v>
      </c>
      <c r="B262" s="102">
        <v>42964</v>
      </c>
      <c r="C262" s="102"/>
      <c r="D262" s="103" t="s">
        <v>357</v>
      </c>
      <c r="E262" s="104" t="s">
        <v>580</v>
      </c>
      <c r="F262" s="105">
        <v>605</v>
      </c>
      <c r="G262" s="104"/>
      <c r="H262" s="104">
        <v>750</v>
      </c>
      <c r="I262" s="122">
        <v>750</v>
      </c>
      <c r="J262" s="123" t="s">
        <v>682</v>
      </c>
      <c r="K262" s="124">
        <f t="shared" si="117"/>
        <v>145</v>
      </c>
      <c r="L262" s="125">
        <f t="shared" si="118"/>
        <v>0.23966942148760331</v>
      </c>
      <c r="M262" s="126" t="s">
        <v>556</v>
      </c>
      <c r="N262" s="127">
        <v>43027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5">
        <v>95</v>
      </c>
      <c r="B263" s="145">
        <v>42979</v>
      </c>
      <c r="C263" s="145"/>
      <c r="D263" s="146" t="s">
        <v>475</v>
      </c>
      <c r="E263" s="147" t="s">
        <v>580</v>
      </c>
      <c r="F263" s="148">
        <v>255</v>
      </c>
      <c r="G263" s="149"/>
      <c r="H263" s="149">
        <v>217.25</v>
      </c>
      <c r="I263" s="149">
        <v>320</v>
      </c>
      <c r="J263" s="166" t="s">
        <v>689</v>
      </c>
      <c r="K263" s="130">
        <f t="shared" si="117"/>
        <v>-37.75</v>
      </c>
      <c r="L263" s="167">
        <f t="shared" si="118"/>
        <v>-0.14803921568627451</v>
      </c>
      <c r="M263" s="132" t="s">
        <v>620</v>
      </c>
      <c r="N263" s="168">
        <v>43661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6">
        <v>96</v>
      </c>
      <c r="B264" s="102">
        <v>42997</v>
      </c>
      <c r="C264" s="102"/>
      <c r="D264" s="103" t="s">
        <v>690</v>
      </c>
      <c r="E264" s="104" t="s">
        <v>580</v>
      </c>
      <c r="F264" s="105">
        <v>215</v>
      </c>
      <c r="G264" s="104"/>
      <c r="H264" s="104">
        <v>258</v>
      </c>
      <c r="I264" s="122">
        <v>258</v>
      </c>
      <c r="J264" s="123" t="s">
        <v>639</v>
      </c>
      <c r="K264" s="124">
        <f t="shared" si="117"/>
        <v>43</v>
      </c>
      <c r="L264" s="125">
        <f t="shared" si="118"/>
        <v>0.2</v>
      </c>
      <c r="M264" s="126" t="s">
        <v>556</v>
      </c>
      <c r="N264" s="127">
        <v>43040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97</v>
      </c>
      <c r="B265" s="102">
        <v>42997</v>
      </c>
      <c r="C265" s="102"/>
      <c r="D265" s="103" t="s">
        <v>690</v>
      </c>
      <c r="E265" s="104" t="s">
        <v>580</v>
      </c>
      <c r="F265" s="105">
        <v>215</v>
      </c>
      <c r="G265" s="104"/>
      <c r="H265" s="104">
        <v>258</v>
      </c>
      <c r="I265" s="122">
        <v>258</v>
      </c>
      <c r="J265" s="209" t="s">
        <v>639</v>
      </c>
      <c r="K265" s="124">
        <v>43</v>
      </c>
      <c r="L265" s="125">
        <v>0.2</v>
      </c>
      <c r="M265" s="126" t="s">
        <v>556</v>
      </c>
      <c r="N265" s="127">
        <v>43040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98</v>
      </c>
      <c r="B266" s="190">
        <v>42998</v>
      </c>
      <c r="C266" s="190"/>
      <c r="D266" s="331" t="s">
        <v>780</v>
      </c>
      <c r="E266" s="191" t="s">
        <v>580</v>
      </c>
      <c r="F266" s="192">
        <v>75</v>
      </c>
      <c r="G266" s="191"/>
      <c r="H266" s="191">
        <v>90</v>
      </c>
      <c r="I266" s="210">
        <v>90</v>
      </c>
      <c r="J266" s="123" t="s">
        <v>691</v>
      </c>
      <c r="K266" s="124">
        <f t="shared" ref="K266:K271" si="119">H266-F266</f>
        <v>15</v>
      </c>
      <c r="L266" s="125">
        <f t="shared" ref="L266:L271" si="120">K266/F266</f>
        <v>0.2</v>
      </c>
      <c r="M266" s="126" t="s">
        <v>556</v>
      </c>
      <c r="N266" s="127">
        <v>43019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8">
        <v>99</v>
      </c>
      <c r="B267" s="150">
        <v>43011</v>
      </c>
      <c r="C267" s="150"/>
      <c r="D267" s="151" t="s">
        <v>692</v>
      </c>
      <c r="E267" s="152" t="s">
        <v>580</v>
      </c>
      <c r="F267" s="153">
        <v>315</v>
      </c>
      <c r="G267" s="152"/>
      <c r="H267" s="152">
        <v>392</v>
      </c>
      <c r="I267" s="169">
        <v>384</v>
      </c>
      <c r="J267" s="209" t="s">
        <v>693</v>
      </c>
      <c r="K267" s="124">
        <f t="shared" si="119"/>
        <v>77</v>
      </c>
      <c r="L267" s="171">
        <f t="shared" si="120"/>
        <v>0.24444444444444444</v>
      </c>
      <c r="M267" s="172" t="s">
        <v>556</v>
      </c>
      <c r="N267" s="173">
        <v>43017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8">
        <v>100</v>
      </c>
      <c r="B268" s="150">
        <v>43013</v>
      </c>
      <c r="C268" s="150"/>
      <c r="D268" s="151" t="s">
        <v>694</v>
      </c>
      <c r="E268" s="152" t="s">
        <v>580</v>
      </c>
      <c r="F268" s="153">
        <v>145</v>
      </c>
      <c r="G268" s="152"/>
      <c r="H268" s="152">
        <v>179</v>
      </c>
      <c r="I268" s="169">
        <v>180</v>
      </c>
      <c r="J268" s="209" t="s">
        <v>570</v>
      </c>
      <c r="K268" s="124">
        <f t="shared" si="119"/>
        <v>34</v>
      </c>
      <c r="L268" s="171">
        <f t="shared" si="120"/>
        <v>0.23448275862068965</v>
      </c>
      <c r="M268" s="172" t="s">
        <v>556</v>
      </c>
      <c r="N268" s="173">
        <v>43025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8">
        <v>101</v>
      </c>
      <c r="B269" s="150">
        <v>43014</v>
      </c>
      <c r="C269" s="150"/>
      <c r="D269" s="151" t="s">
        <v>330</v>
      </c>
      <c r="E269" s="152" t="s">
        <v>580</v>
      </c>
      <c r="F269" s="153">
        <v>256</v>
      </c>
      <c r="G269" s="152"/>
      <c r="H269" s="152">
        <v>323</v>
      </c>
      <c r="I269" s="169">
        <v>320</v>
      </c>
      <c r="J269" s="209" t="s">
        <v>639</v>
      </c>
      <c r="K269" s="124">
        <f t="shared" si="119"/>
        <v>67</v>
      </c>
      <c r="L269" s="171">
        <f t="shared" si="120"/>
        <v>0.26171875</v>
      </c>
      <c r="M269" s="172" t="s">
        <v>556</v>
      </c>
      <c r="N269" s="173">
        <v>43067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8">
        <v>102</v>
      </c>
      <c r="B270" s="150">
        <v>43017</v>
      </c>
      <c r="C270" s="150"/>
      <c r="D270" s="151" t="s">
        <v>350</v>
      </c>
      <c r="E270" s="152" t="s">
        <v>580</v>
      </c>
      <c r="F270" s="153">
        <v>137.5</v>
      </c>
      <c r="G270" s="152"/>
      <c r="H270" s="152">
        <v>184</v>
      </c>
      <c r="I270" s="169">
        <v>183</v>
      </c>
      <c r="J270" s="170" t="s">
        <v>695</v>
      </c>
      <c r="K270" s="124">
        <f t="shared" si="119"/>
        <v>46.5</v>
      </c>
      <c r="L270" s="171">
        <f t="shared" si="120"/>
        <v>0.33818181818181819</v>
      </c>
      <c r="M270" s="172" t="s">
        <v>556</v>
      </c>
      <c r="N270" s="173">
        <v>43108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8">
        <v>103</v>
      </c>
      <c r="B271" s="150">
        <v>43018</v>
      </c>
      <c r="C271" s="150"/>
      <c r="D271" s="151" t="s">
        <v>696</v>
      </c>
      <c r="E271" s="152" t="s">
        <v>580</v>
      </c>
      <c r="F271" s="153">
        <v>125.5</v>
      </c>
      <c r="G271" s="152"/>
      <c r="H271" s="152">
        <v>158</v>
      </c>
      <c r="I271" s="169">
        <v>155</v>
      </c>
      <c r="J271" s="170" t="s">
        <v>697</v>
      </c>
      <c r="K271" s="124">
        <f t="shared" si="119"/>
        <v>32.5</v>
      </c>
      <c r="L271" s="171">
        <f t="shared" si="120"/>
        <v>0.25896414342629481</v>
      </c>
      <c r="M271" s="172" t="s">
        <v>556</v>
      </c>
      <c r="N271" s="173">
        <v>43067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8">
        <v>104</v>
      </c>
      <c r="B272" s="150">
        <v>43018</v>
      </c>
      <c r="C272" s="150"/>
      <c r="D272" s="151" t="s">
        <v>727</v>
      </c>
      <c r="E272" s="152" t="s">
        <v>580</v>
      </c>
      <c r="F272" s="153">
        <v>895</v>
      </c>
      <c r="G272" s="152"/>
      <c r="H272" s="152">
        <v>1122.5</v>
      </c>
      <c r="I272" s="169">
        <v>1078</v>
      </c>
      <c r="J272" s="170" t="s">
        <v>728</v>
      </c>
      <c r="K272" s="124">
        <v>227.5</v>
      </c>
      <c r="L272" s="171">
        <v>0.25418994413407803</v>
      </c>
      <c r="M272" s="172" t="s">
        <v>556</v>
      </c>
      <c r="N272" s="173">
        <v>43117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8">
        <v>105</v>
      </c>
      <c r="B273" s="150">
        <v>43020</v>
      </c>
      <c r="C273" s="150"/>
      <c r="D273" s="151" t="s">
        <v>338</v>
      </c>
      <c r="E273" s="152" t="s">
        <v>580</v>
      </c>
      <c r="F273" s="153">
        <v>525</v>
      </c>
      <c r="G273" s="152"/>
      <c r="H273" s="152">
        <v>629</v>
      </c>
      <c r="I273" s="169">
        <v>629</v>
      </c>
      <c r="J273" s="209" t="s">
        <v>639</v>
      </c>
      <c r="K273" s="124">
        <v>104</v>
      </c>
      <c r="L273" s="171">
        <v>0.19809523809523799</v>
      </c>
      <c r="M273" s="172" t="s">
        <v>556</v>
      </c>
      <c r="N273" s="173">
        <v>43119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8">
        <v>106</v>
      </c>
      <c r="B274" s="150">
        <v>43046</v>
      </c>
      <c r="C274" s="150"/>
      <c r="D274" s="151" t="s">
        <v>379</v>
      </c>
      <c r="E274" s="152" t="s">
        <v>580</v>
      </c>
      <c r="F274" s="153">
        <v>740</v>
      </c>
      <c r="G274" s="152"/>
      <c r="H274" s="152">
        <v>892.5</v>
      </c>
      <c r="I274" s="169">
        <v>900</v>
      </c>
      <c r="J274" s="170" t="s">
        <v>698</v>
      </c>
      <c r="K274" s="124">
        <f>H274-F274</f>
        <v>152.5</v>
      </c>
      <c r="L274" s="171">
        <f>K274/F274</f>
        <v>0.20608108108108109</v>
      </c>
      <c r="M274" s="172" t="s">
        <v>556</v>
      </c>
      <c r="N274" s="173">
        <v>43052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6">
        <v>107</v>
      </c>
      <c r="B275" s="102">
        <v>43073</v>
      </c>
      <c r="C275" s="102"/>
      <c r="D275" s="103" t="s">
        <v>699</v>
      </c>
      <c r="E275" s="104" t="s">
        <v>580</v>
      </c>
      <c r="F275" s="105">
        <v>118.5</v>
      </c>
      <c r="G275" s="104"/>
      <c r="H275" s="104">
        <v>143.5</v>
      </c>
      <c r="I275" s="122">
        <v>145</v>
      </c>
      <c r="J275" s="137" t="s">
        <v>700</v>
      </c>
      <c r="K275" s="124">
        <f>H275-F275</f>
        <v>25</v>
      </c>
      <c r="L275" s="125">
        <f>K275/F275</f>
        <v>0.2109704641350211</v>
      </c>
      <c r="M275" s="126" t="s">
        <v>556</v>
      </c>
      <c r="N275" s="127">
        <v>43097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7">
        <v>108</v>
      </c>
      <c r="B276" s="106">
        <v>43090</v>
      </c>
      <c r="C276" s="106"/>
      <c r="D276" s="154" t="s">
        <v>420</v>
      </c>
      <c r="E276" s="108" t="s">
        <v>580</v>
      </c>
      <c r="F276" s="109">
        <v>715</v>
      </c>
      <c r="G276" s="109"/>
      <c r="H276" s="110">
        <v>500</v>
      </c>
      <c r="I276" s="128">
        <v>872</v>
      </c>
      <c r="J276" s="134" t="s">
        <v>701</v>
      </c>
      <c r="K276" s="130">
        <f>H276-F276</f>
        <v>-215</v>
      </c>
      <c r="L276" s="131">
        <f>K276/F276</f>
        <v>-0.30069930069930068</v>
      </c>
      <c r="M276" s="132" t="s">
        <v>620</v>
      </c>
      <c r="N276" s="133">
        <v>43670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6">
        <v>109</v>
      </c>
      <c r="B277" s="102">
        <v>43098</v>
      </c>
      <c r="C277" s="102"/>
      <c r="D277" s="103" t="s">
        <v>692</v>
      </c>
      <c r="E277" s="104" t="s">
        <v>580</v>
      </c>
      <c r="F277" s="105">
        <v>435</v>
      </c>
      <c r="G277" s="104"/>
      <c r="H277" s="104">
        <v>542.5</v>
      </c>
      <c r="I277" s="122">
        <v>539</v>
      </c>
      <c r="J277" s="137" t="s">
        <v>639</v>
      </c>
      <c r="K277" s="124">
        <v>107.5</v>
      </c>
      <c r="L277" s="125">
        <v>0.247126436781609</v>
      </c>
      <c r="M277" s="126" t="s">
        <v>556</v>
      </c>
      <c r="N277" s="127">
        <v>43206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6">
        <v>110</v>
      </c>
      <c r="B278" s="102">
        <v>43098</v>
      </c>
      <c r="C278" s="102"/>
      <c r="D278" s="103" t="s">
        <v>530</v>
      </c>
      <c r="E278" s="104" t="s">
        <v>580</v>
      </c>
      <c r="F278" s="105">
        <v>885</v>
      </c>
      <c r="G278" s="104"/>
      <c r="H278" s="104">
        <v>1090</v>
      </c>
      <c r="I278" s="122">
        <v>1084</v>
      </c>
      <c r="J278" s="137" t="s">
        <v>639</v>
      </c>
      <c r="K278" s="124">
        <v>205</v>
      </c>
      <c r="L278" s="125">
        <v>0.23163841807909599</v>
      </c>
      <c r="M278" s="126" t="s">
        <v>556</v>
      </c>
      <c r="N278" s="127">
        <v>43213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6">
        <v>111</v>
      </c>
      <c r="B279" s="317">
        <v>43192</v>
      </c>
      <c r="C279" s="317"/>
      <c r="D279" s="112" t="s">
        <v>709</v>
      </c>
      <c r="E279" s="318" t="s">
        <v>580</v>
      </c>
      <c r="F279" s="319">
        <v>478.5</v>
      </c>
      <c r="G279" s="318"/>
      <c r="H279" s="318">
        <v>442</v>
      </c>
      <c r="I279" s="320">
        <v>613</v>
      </c>
      <c r="J279" s="340" t="s">
        <v>797</v>
      </c>
      <c r="K279" s="130">
        <f>H279-F279</f>
        <v>-36.5</v>
      </c>
      <c r="L279" s="131">
        <f>K279/F279</f>
        <v>-7.6280041797283177E-2</v>
      </c>
      <c r="M279" s="132" t="s">
        <v>620</v>
      </c>
      <c r="N279" s="133">
        <v>43762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7">
        <v>112</v>
      </c>
      <c r="B280" s="106">
        <v>43194</v>
      </c>
      <c r="C280" s="106"/>
      <c r="D280" s="330" t="s">
        <v>779</v>
      </c>
      <c r="E280" s="108" t="s">
        <v>580</v>
      </c>
      <c r="F280" s="109">
        <f>141.5-7.3</f>
        <v>134.19999999999999</v>
      </c>
      <c r="G280" s="109"/>
      <c r="H280" s="110">
        <v>77</v>
      </c>
      <c r="I280" s="128">
        <v>180</v>
      </c>
      <c r="J280" s="340" t="s">
        <v>796</v>
      </c>
      <c r="K280" s="130">
        <f>H280-F280</f>
        <v>-57.199999999999989</v>
      </c>
      <c r="L280" s="131">
        <f>K280/F280</f>
        <v>-0.42622950819672129</v>
      </c>
      <c r="M280" s="132" t="s">
        <v>620</v>
      </c>
      <c r="N280" s="133">
        <v>43522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7">
        <v>113</v>
      </c>
      <c r="B281" s="106">
        <v>43209</v>
      </c>
      <c r="C281" s="106"/>
      <c r="D281" s="107" t="s">
        <v>702</v>
      </c>
      <c r="E281" s="108" t="s">
        <v>580</v>
      </c>
      <c r="F281" s="109">
        <v>430</v>
      </c>
      <c r="G281" s="109"/>
      <c r="H281" s="110">
        <v>220</v>
      </c>
      <c r="I281" s="128">
        <v>537</v>
      </c>
      <c r="J281" s="134" t="s">
        <v>703</v>
      </c>
      <c r="K281" s="130">
        <f>H281-F281</f>
        <v>-210</v>
      </c>
      <c r="L281" s="131">
        <f>K281/F281</f>
        <v>-0.48837209302325579</v>
      </c>
      <c r="M281" s="132" t="s">
        <v>620</v>
      </c>
      <c r="N281" s="133">
        <v>43252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114</v>
      </c>
      <c r="B282" s="190">
        <v>43220</v>
      </c>
      <c r="C282" s="190"/>
      <c r="D282" s="151" t="s">
        <v>380</v>
      </c>
      <c r="E282" s="191" t="s">
        <v>580</v>
      </c>
      <c r="F282" s="191">
        <v>153.5</v>
      </c>
      <c r="G282" s="191"/>
      <c r="H282" s="191">
        <v>196</v>
      </c>
      <c r="I282" s="210">
        <v>196</v>
      </c>
      <c r="J282" s="137" t="s">
        <v>812</v>
      </c>
      <c r="K282" s="124">
        <f>H282-F282</f>
        <v>42.5</v>
      </c>
      <c r="L282" s="125">
        <f>K282/F282</f>
        <v>0.27687296416938112</v>
      </c>
      <c r="M282" s="126" t="s">
        <v>556</v>
      </c>
      <c r="N282" s="322">
        <v>43605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7">
        <v>115</v>
      </c>
      <c r="B283" s="106">
        <v>43306</v>
      </c>
      <c r="C283" s="106"/>
      <c r="D283" s="107" t="s">
        <v>725</v>
      </c>
      <c r="E283" s="108" t="s">
        <v>580</v>
      </c>
      <c r="F283" s="109">
        <v>27.5</v>
      </c>
      <c r="G283" s="109"/>
      <c r="H283" s="110">
        <v>13.1</v>
      </c>
      <c r="I283" s="128">
        <v>60</v>
      </c>
      <c r="J283" s="134" t="s">
        <v>729</v>
      </c>
      <c r="K283" s="130">
        <v>-14.4</v>
      </c>
      <c r="L283" s="131">
        <v>-0.52363636363636401</v>
      </c>
      <c r="M283" s="132" t="s">
        <v>620</v>
      </c>
      <c r="N283" s="133">
        <v>43138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6">
        <v>116</v>
      </c>
      <c r="B284" s="317">
        <v>43318</v>
      </c>
      <c r="C284" s="317"/>
      <c r="D284" s="112" t="s">
        <v>704</v>
      </c>
      <c r="E284" s="318" t="s">
        <v>580</v>
      </c>
      <c r="F284" s="318">
        <v>148.5</v>
      </c>
      <c r="G284" s="318"/>
      <c r="H284" s="318">
        <v>102</v>
      </c>
      <c r="I284" s="320">
        <v>182</v>
      </c>
      <c r="J284" s="134" t="s">
        <v>811</v>
      </c>
      <c r="K284" s="130">
        <f>H284-F284</f>
        <v>-46.5</v>
      </c>
      <c r="L284" s="131">
        <f>K284/F284</f>
        <v>-0.31313131313131315</v>
      </c>
      <c r="M284" s="132" t="s">
        <v>620</v>
      </c>
      <c r="N284" s="133">
        <v>43661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6">
        <v>117</v>
      </c>
      <c r="B285" s="102">
        <v>43335</v>
      </c>
      <c r="C285" s="102"/>
      <c r="D285" s="103" t="s">
        <v>730</v>
      </c>
      <c r="E285" s="104" t="s">
        <v>580</v>
      </c>
      <c r="F285" s="152">
        <v>285</v>
      </c>
      <c r="G285" s="104"/>
      <c r="H285" s="104">
        <v>355</v>
      </c>
      <c r="I285" s="122">
        <v>364</v>
      </c>
      <c r="J285" s="137" t="s">
        <v>731</v>
      </c>
      <c r="K285" s="124">
        <v>70</v>
      </c>
      <c r="L285" s="125">
        <v>0.24561403508771901</v>
      </c>
      <c r="M285" s="126" t="s">
        <v>556</v>
      </c>
      <c r="N285" s="127">
        <v>43455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6">
        <v>118</v>
      </c>
      <c r="B286" s="102">
        <v>43341</v>
      </c>
      <c r="C286" s="102"/>
      <c r="D286" s="103" t="s">
        <v>370</v>
      </c>
      <c r="E286" s="104" t="s">
        <v>580</v>
      </c>
      <c r="F286" s="152">
        <v>525</v>
      </c>
      <c r="G286" s="104"/>
      <c r="H286" s="104">
        <v>585</v>
      </c>
      <c r="I286" s="122">
        <v>635</v>
      </c>
      <c r="J286" s="137" t="s">
        <v>705</v>
      </c>
      <c r="K286" s="124">
        <f t="shared" ref="K286:K298" si="121">H286-F286</f>
        <v>60</v>
      </c>
      <c r="L286" s="125">
        <f t="shared" ref="L286:L298" si="122">K286/F286</f>
        <v>0.11428571428571428</v>
      </c>
      <c r="M286" s="126" t="s">
        <v>556</v>
      </c>
      <c r="N286" s="127">
        <v>43662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6">
        <v>119</v>
      </c>
      <c r="B287" s="102">
        <v>43395</v>
      </c>
      <c r="C287" s="102"/>
      <c r="D287" s="103" t="s">
        <v>357</v>
      </c>
      <c r="E287" s="104" t="s">
        <v>580</v>
      </c>
      <c r="F287" s="152">
        <v>475</v>
      </c>
      <c r="G287" s="104"/>
      <c r="H287" s="104">
        <v>574</v>
      </c>
      <c r="I287" s="122">
        <v>570</v>
      </c>
      <c r="J287" s="137" t="s">
        <v>639</v>
      </c>
      <c r="K287" s="124">
        <f t="shared" si="121"/>
        <v>99</v>
      </c>
      <c r="L287" s="125">
        <f t="shared" si="122"/>
        <v>0.20842105263157895</v>
      </c>
      <c r="M287" s="126" t="s">
        <v>556</v>
      </c>
      <c r="N287" s="127">
        <v>43403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8">
        <v>120</v>
      </c>
      <c r="B288" s="150">
        <v>43397</v>
      </c>
      <c r="C288" s="150"/>
      <c r="D288" s="351" t="s">
        <v>377</v>
      </c>
      <c r="E288" s="152" t="s">
        <v>580</v>
      </c>
      <c r="F288" s="152">
        <v>707.5</v>
      </c>
      <c r="G288" s="152"/>
      <c r="H288" s="152">
        <v>872</v>
      </c>
      <c r="I288" s="169">
        <v>872</v>
      </c>
      <c r="J288" s="170" t="s">
        <v>639</v>
      </c>
      <c r="K288" s="124">
        <f t="shared" si="121"/>
        <v>164.5</v>
      </c>
      <c r="L288" s="171">
        <f t="shared" si="122"/>
        <v>0.23250883392226149</v>
      </c>
      <c r="M288" s="172" t="s">
        <v>556</v>
      </c>
      <c r="N288" s="173">
        <v>43482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8">
        <v>121</v>
      </c>
      <c r="B289" s="150">
        <v>43398</v>
      </c>
      <c r="C289" s="150"/>
      <c r="D289" s="351" t="s">
        <v>339</v>
      </c>
      <c r="E289" s="152" t="s">
        <v>580</v>
      </c>
      <c r="F289" s="152">
        <v>162</v>
      </c>
      <c r="G289" s="152"/>
      <c r="H289" s="152">
        <v>204</v>
      </c>
      <c r="I289" s="169">
        <v>209</v>
      </c>
      <c r="J289" s="170" t="s">
        <v>810</v>
      </c>
      <c r="K289" s="124">
        <f t="shared" si="121"/>
        <v>42</v>
      </c>
      <c r="L289" s="171">
        <f t="shared" si="122"/>
        <v>0.25925925925925924</v>
      </c>
      <c r="M289" s="172" t="s">
        <v>556</v>
      </c>
      <c r="N289" s="173">
        <v>43539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122</v>
      </c>
      <c r="B290" s="190">
        <v>43399</v>
      </c>
      <c r="C290" s="190"/>
      <c r="D290" s="151" t="s">
        <v>465</v>
      </c>
      <c r="E290" s="191" t="s">
        <v>580</v>
      </c>
      <c r="F290" s="191">
        <v>240</v>
      </c>
      <c r="G290" s="191"/>
      <c r="H290" s="191">
        <v>297</v>
      </c>
      <c r="I290" s="210">
        <v>297</v>
      </c>
      <c r="J290" s="170" t="s">
        <v>639</v>
      </c>
      <c r="K290" s="211">
        <f t="shared" si="121"/>
        <v>57</v>
      </c>
      <c r="L290" s="212">
        <f t="shared" si="122"/>
        <v>0.23749999999999999</v>
      </c>
      <c r="M290" s="213" t="s">
        <v>556</v>
      </c>
      <c r="N290" s="214">
        <v>43417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6">
        <v>123</v>
      </c>
      <c r="B291" s="102">
        <v>43439</v>
      </c>
      <c r="C291" s="102"/>
      <c r="D291" s="144" t="s">
        <v>706</v>
      </c>
      <c r="E291" s="104" t="s">
        <v>580</v>
      </c>
      <c r="F291" s="104">
        <v>202.5</v>
      </c>
      <c r="G291" s="104"/>
      <c r="H291" s="104">
        <v>255</v>
      </c>
      <c r="I291" s="122">
        <v>252</v>
      </c>
      <c r="J291" s="137" t="s">
        <v>639</v>
      </c>
      <c r="K291" s="124">
        <f t="shared" si="121"/>
        <v>52.5</v>
      </c>
      <c r="L291" s="125">
        <f t="shared" si="122"/>
        <v>0.25925925925925924</v>
      </c>
      <c r="M291" s="126" t="s">
        <v>556</v>
      </c>
      <c r="N291" s="127">
        <v>43542</v>
      </c>
      <c r="O291" s="54"/>
      <c r="P291" s="13"/>
      <c r="Q291" s="13"/>
      <c r="R291" s="90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124</v>
      </c>
      <c r="B292" s="190">
        <v>43465</v>
      </c>
      <c r="C292" s="102"/>
      <c r="D292" s="351" t="s">
        <v>402</v>
      </c>
      <c r="E292" s="191" t="s">
        <v>580</v>
      </c>
      <c r="F292" s="191">
        <v>710</v>
      </c>
      <c r="G292" s="191"/>
      <c r="H292" s="191">
        <v>866</v>
      </c>
      <c r="I292" s="210">
        <v>866</v>
      </c>
      <c r="J292" s="170" t="s">
        <v>639</v>
      </c>
      <c r="K292" s="124">
        <f t="shared" si="121"/>
        <v>156</v>
      </c>
      <c r="L292" s="125">
        <f t="shared" si="122"/>
        <v>0.21971830985915494</v>
      </c>
      <c r="M292" s="126" t="s">
        <v>556</v>
      </c>
      <c r="N292" s="322">
        <v>43553</v>
      </c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125</v>
      </c>
      <c r="B293" s="190">
        <v>43522</v>
      </c>
      <c r="C293" s="190"/>
      <c r="D293" s="351" t="s">
        <v>139</v>
      </c>
      <c r="E293" s="191" t="s">
        <v>580</v>
      </c>
      <c r="F293" s="191">
        <v>337.25</v>
      </c>
      <c r="G293" s="191"/>
      <c r="H293" s="191">
        <v>398.5</v>
      </c>
      <c r="I293" s="210">
        <v>411</v>
      </c>
      <c r="J293" s="137" t="s">
        <v>809</v>
      </c>
      <c r="K293" s="124">
        <f t="shared" si="121"/>
        <v>61.25</v>
      </c>
      <c r="L293" s="125">
        <f t="shared" si="122"/>
        <v>0.1816160118606375</v>
      </c>
      <c r="M293" s="126" t="s">
        <v>556</v>
      </c>
      <c r="N293" s="322">
        <v>43760</v>
      </c>
      <c r="O293" s="54"/>
      <c r="P293" s="13"/>
      <c r="Q293" s="13"/>
      <c r="R293" s="90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27">
        <v>126</v>
      </c>
      <c r="B294" s="155">
        <v>43559</v>
      </c>
      <c r="C294" s="155"/>
      <c r="D294" s="156" t="s">
        <v>394</v>
      </c>
      <c r="E294" s="157" t="s">
        <v>580</v>
      </c>
      <c r="F294" s="157">
        <v>130</v>
      </c>
      <c r="G294" s="157"/>
      <c r="H294" s="157">
        <v>65</v>
      </c>
      <c r="I294" s="174">
        <v>158</v>
      </c>
      <c r="J294" s="134" t="s">
        <v>707</v>
      </c>
      <c r="K294" s="130">
        <f t="shared" si="121"/>
        <v>-65</v>
      </c>
      <c r="L294" s="131">
        <f t="shared" si="122"/>
        <v>-0.5</v>
      </c>
      <c r="M294" s="132" t="s">
        <v>620</v>
      </c>
      <c r="N294" s="133">
        <v>43726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28">
        <v>127</v>
      </c>
      <c r="B295" s="175">
        <v>43017</v>
      </c>
      <c r="C295" s="175"/>
      <c r="D295" s="176" t="s">
        <v>166</v>
      </c>
      <c r="E295" s="177" t="s">
        <v>580</v>
      </c>
      <c r="F295" s="178">
        <v>141.5</v>
      </c>
      <c r="G295" s="179"/>
      <c r="H295" s="179">
        <v>183.5</v>
      </c>
      <c r="I295" s="179">
        <v>210</v>
      </c>
      <c r="J295" s="200" t="s">
        <v>801</v>
      </c>
      <c r="K295" s="201">
        <f t="shared" si="121"/>
        <v>42</v>
      </c>
      <c r="L295" s="202">
        <f t="shared" si="122"/>
        <v>0.29681978798586572</v>
      </c>
      <c r="M295" s="178" t="s">
        <v>556</v>
      </c>
      <c r="N295" s="203">
        <v>43042</v>
      </c>
      <c r="O295" s="54"/>
      <c r="P295" s="13"/>
      <c r="Q295" s="13"/>
      <c r="R295" s="90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27">
        <v>128</v>
      </c>
      <c r="B296" s="155">
        <v>43074</v>
      </c>
      <c r="C296" s="155"/>
      <c r="D296" s="156" t="s">
        <v>295</v>
      </c>
      <c r="E296" s="157" t="s">
        <v>580</v>
      </c>
      <c r="F296" s="158">
        <v>172</v>
      </c>
      <c r="G296" s="157"/>
      <c r="H296" s="157">
        <v>155.25</v>
      </c>
      <c r="I296" s="174">
        <v>230</v>
      </c>
      <c r="J296" s="340" t="s">
        <v>794</v>
      </c>
      <c r="K296" s="130">
        <f t="shared" ref="K296" si="123">H296-F296</f>
        <v>-16.75</v>
      </c>
      <c r="L296" s="131">
        <f t="shared" ref="L296" si="124">K296/F296</f>
        <v>-9.7383720930232565E-2</v>
      </c>
      <c r="M296" s="132" t="s">
        <v>620</v>
      </c>
      <c r="N296" s="133">
        <v>43787</v>
      </c>
      <c r="O296" s="54"/>
      <c r="P296" s="13"/>
      <c r="Q296" s="13"/>
      <c r="R296" s="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129</v>
      </c>
      <c r="B297" s="190">
        <v>43398</v>
      </c>
      <c r="C297" s="190"/>
      <c r="D297" s="151" t="s">
        <v>103</v>
      </c>
      <c r="E297" s="191" t="s">
        <v>580</v>
      </c>
      <c r="F297" s="191">
        <v>698.5</v>
      </c>
      <c r="G297" s="191"/>
      <c r="H297" s="191">
        <v>890</v>
      </c>
      <c r="I297" s="210">
        <v>890</v>
      </c>
      <c r="J297" s="137" t="s">
        <v>847</v>
      </c>
      <c r="K297" s="124">
        <f t="shared" si="121"/>
        <v>191.5</v>
      </c>
      <c r="L297" s="125">
        <f t="shared" si="122"/>
        <v>0.27415891195418757</v>
      </c>
      <c r="M297" s="126" t="s">
        <v>556</v>
      </c>
      <c r="N297" s="322">
        <v>44328</v>
      </c>
      <c r="O297" s="54"/>
      <c r="P297" s="13"/>
      <c r="Q297" s="13"/>
      <c r="R297" s="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130</v>
      </c>
      <c r="B298" s="190">
        <v>42877</v>
      </c>
      <c r="C298" s="190"/>
      <c r="D298" s="151" t="s">
        <v>369</v>
      </c>
      <c r="E298" s="191" t="s">
        <v>580</v>
      </c>
      <c r="F298" s="191">
        <v>127.6</v>
      </c>
      <c r="G298" s="191"/>
      <c r="H298" s="191">
        <v>138</v>
      </c>
      <c r="I298" s="210">
        <v>190</v>
      </c>
      <c r="J298" s="137" t="s">
        <v>798</v>
      </c>
      <c r="K298" s="124">
        <f t="shared" si="121"/>
        <v>10.400000000000006</v>
      </c>
      <c r="L298" s="125">
        <f t="shared" si="122"/>
        <v>8.1504702194357417E-2</v>
      </c>
      <c r="M298" s="126" t="s">
        <v>556</v>
      </c>
      <c r="N298" s="322">
        <v>43774</v>
      </c>
      <c r="O298" s="54"/>
      <c r="P298" s="13"/>
      <c r="Q298" s="13"/>
      <c r="R298" s="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131</v>
      </c>
      <c r="B299" s="190">
        <v>43158</v>
      </c>
      <c r="C299" s="190"/>
      <c r="D299" s="151" t="s">
        <v>711</v>
      </c>
      <c r="E299" s="191" t="s">
        <v>580</v>
      </c>
      <c r="F299" s="191">
        <v>317</v>
      </c>
      <c r="G299" s="191"/>
      <c r="H299" s="191">
        <v>382.5</v>
      </c>
      <c r="I299" s="210">
        <v>398</v>
      </c>
      <c r="J299" s="137" t="s">
        <v>833</v>
      </c>
      <c r="K299" s="124">
        <f t="shared" ref="K299" si="125">H299-F299</f>
        <v>65.5</v>
      </c>
      <c r="L299" s="125">
        <f t="shared" ref="L299" si="126">K299/F299</f>
        <v>0.20662460567823343</v>
      </c>
      <c r="M299" s="126" t="s">
        <v>556</v>
      </c>
      <c r="N299" s="322">
        <v>44238</v>
      </c>
      <c r="O299" s="54"/>
      <c r="P299" s="13"/>
      <c r="Q299" s="13"/>
      <c r="R299" s="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27">
        <v>132</v>
      </c>
      <c r="B300" s="155">
        <v>43164</v>
      </c>
      <c r="C300" s="155"/>
      <c r="D300" s="156" t="s">
        <v>133</v>
      </c>
      <c r="E300" s="157" t="s">
        <v>580</v>
      </c>
      <c r="F300" s="158">
        <f>510-14.4</f>
        <v>495.6</v>
      </c>
      <c r="G300" s="157"/>
      <c r="H300" s="157">
        <v>350</v>
      </c>
      <c r="I300" s="174">
        <v>672</v>
      </c>
      <c r="J300" s="340" t="s">
        <v>803</v>
      </c>
      <c r="K300" s="130">
        <f t="shared" ref="K300" si="127">H300-F300</f>
        <v>-145.60000000000002</v>
      </c>
      <c r="L300" s="131">
        <f t="shared" ref="L300" si="128">K300/F300</f>
        <v>-0.29378531073446329</v>
      </c>
      <c r="M300" s="132" t="s">
        <v>620</v>
      </c>
      <c r="N300" s="133">
        <v>43887</v>
      </c>
      <c r="O300" s="54"/>
      <c r="P300" s="13"/>
      <c r="Q300" s="13"/>
      <c r="R300" s="14" t="s">
        <v>708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27">
        <v>133</v>
      </c>
      <c r="B301" s="155">
        <v>43237</v>
      </c>
      <c r="C301" s="155"/>
      <c r="D301" s="156" t="s">
        <v>459</v>
      </c>
      <c r="E301" s="157" t="s">
        <v>580</v>
      </c>
      <c r="F301" s="158">
        <v>230.3</v>
      </c>
      <c r="G301" s="157"/>
      <c r="H301" s="157">
        <v>102.5</v>
      </c>
      <c r="I301" s="174">
        <v>348</v>
      </c>
      <c r="J301" s="340" t="s">
        <v>805</v>
      </c>
      <c r="K301" s="130">
        <f t="shared" ref="K301:K302" si="129">H301-F301</f>
        <v>-127.80000000000001</v>
      </c>
      <c r="L301" s="131">
        <f t="shared" ref="L301:L302" si="130">K301/F301</f>
        <v>-0.55492835432045162</v>
      </c>
      <c r="M301" s="132" t="s">
        <v>620</v>
      </c>
      <c r="N301" s="133">
        <v>43896</v>
      </c>
      <c r="O301" s="54"/>
      <c r="P301" s="13"/>
      <c r="Q301" s="13"/>
      <c r="R301" s="31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134</v>
      </c>
      <c r="B302" s="190">
        <v>43258</v>
      </c>
      <c r="C302" s="190"/>
      <c r="D302" s="151" t="s">
        <v>426</v>
      </c>
      <c r="E302" s="191" t="s">
        <v>580</v>
      </c>
      <c r="F302" s="191">
        <f>342.5-5.1</f>
        <v>337.4</v>
      </c>
      <c r="G302" s="191"/>
      <c r="H302" s="191">
        <v>412.5</v>
      </c>
      <c r="I302" s="210">
        <v>439</v>
      </c>
      <c r="J302" s="137" t="s">
        <v>832</v>
      </c>
      <c r="K302" s="124">
        <f t="shared" si="129"/>
        <v>75.100000000000023</v>
      </c>
      <c r="L302" s="125">
        <f t="shared" si="130"/>
        <v>0.22258446947243635</v>
      </c>
      <c r="M302" s="126" t="s">
        <v>556</v>
      </c>
      <c r="N302" s="322">
        <v>44230</v>
      </c>
      <c r="O302" s="54"/>
      <c r="P302" s="13"/>
      <c r="Q302" s="13"/>
      <c r="R302" s="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135</v>
      </c>
      <c r="B303" s="182">
        <v>43285</v>
      </c>
      <c r="C303" s="182"/>
      <c r="D303" s="185" t="s">
        <v>48</v>
      </c>
      <c r="E303" s="183" t="s">
        <v>580</v>
      </c>
      <c r="F303" s="181">
        <f>127.5-5.53</f>
        <v>121.97</v>
      </c>
      <c r="G303" s="183"/>
      <c r="H303" s="183"/>
      <c r="I303" s="204">
        <v>170</v>
      </c>
      <c r="J303" s="216" t="s">
        <v>558</v>
      </c>
      <c r="K303" s="206"/>
      <c r="L303" s="207"/>
      <c r="M303" s="205" t="s">
        <v>558</v>
      </c>
      <c r="N303" s="208"/>
      <c r="O303" s="54"/>
      <c r="P303" s="13"/>
      <c r="Q303" s="13"/>
      <c r="R303" s="1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27">
        <v>136</v>
      </c>
      <c r="B304" s="155">
        <v>43294</v>
      </c>
      <c r="C304" s="155"/>
      <c r="D304" s="156" t="s">
        <v>239</v>
      </c>
      <c r="E304" s="157" t="s">
        <v>580</v>
      </c>
      <c r="F304" s="158">
        <v>46.5</v>
      </c>
      <c r="G304" s="157"/>
      <c r="H304" s="157">
        <v>17</v>
      </c>
      <c r="I304" s="174">
        <v>59</v>
      </c>
      <c r="J304" s="340" t="s">
        <v>802</v>
      </c>
      <c r="K304" s="130">
        <f t="shared" ref="K304:K305" si="131">H304-F304</f>
        <v>-29.5</v>
      </c>
      <c r="L304" s="131">
        <f t="shared" ref="L304:L305" si="132">K304/F304</f>
        <v>-0.63440860215053763</v>
      </c>
      <c r="M304" s="132" t="s">
        <v>620</v>
      </c>
      <c r="N304" s="133">
        <v>43887</v>
      </c>
      <c r="O304" s="54"/>
      <c r="P304" s="13"/>
      <c r="Q304" s="13"/>
      <c r="R304" s="14" t="s">
        <v>708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137</v>
      </c>
      <c r="B305" s="190">
        <v>43396</v>
      </c>
      <c r="C305" s="190"/>
      <c r="D305" s="151" t="s">
        <v>404</v>
      </c>
      <c r="E305" s="191" t="s">
        <v>580</v>
      </c>
      <c r="F305" s="191">
        <v>156.5</v>
      </c>
      <c r="G305" s="191"/>
      <c r="H305" s="191">
        <v>207.5</v>
      </c>
      <c r="I305" s="210">
        <v>191</v>
      </c>
      <c r="J305" s="137" t="s">
        <v>639</v>
      </c>
      <c r="K305" s="124">
        <f t="shared" si="131"/>
        <v>51</v>
      </c>
      <c r="L305" s="125">
        <f t="shared" si="132"/>
        <v>0.32587859424920129</v>
      </c>
      <c r="M305" s="126" t="s">
        <v>556</v>
      </c>
      <c r="N305" s="322">
        <v>44369</v>
      </c>
      <c r="O305" s="54"/>
      <c r="P305" s="13"/>
      <c r="Q305" s="13"/>
      <c r="R305" s="1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138</v>
      </c>
      <c r="B306" s="190">
        <v>43439</v>
      </c>
      <c r="C306" s="190"/>
      <c r="D306" s="151" t="s">
        <v>321</v>
      </c>
      <c r="E306" s="191" t="s">
        <v>580</v>
      </c>
      <c r="F306" s="191">
        <v>259.5</v>
      </c>
      <c r="G306" s="191"/>
      <c r="H306" s="191">
        <v>320</v>
      </c>
      <c r="I306" s="210">
        <v>320</v>
      </c>
      <c r="J306" s="137" t="s">
        <v>639</v>
      </c>
      <c r="K306" s="124">
        <f t="shared" ref="K306" si="133">H306-F306</f>
        <v>60.5</v>
      </c>
      <c r="L306" s="125">
        <f t="shared" ref="L306" si="134">K306/F306</f>
        <v>0.23314065510597304</v>
      </c>
      <c r="M306" s="126" t="s">
        <v>556</v>
      </c>
      <c r="N306" s="322">
        <v>44323</v>
      </c>
      <c r="O306" s="54"/>
      <c r="P306" s="13"/>
      <c r="Q306" s="13"/>
      <c r="R306" s="14" t="s">
        <v>708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27">
        <v>139</v>
      </c>
      <c r="B307" s="155">
        <v>43439</v>
      </c>
      <c r="C307" s="155"/>
      <c r="D307" s="156" t="s">
        <v>732</v>
      </c>
      <c r="E307" s="157" t="s">
        <v>580</v>
      </c>
      <c r="F307" s="157">
        <v>715</v>
      </c>
      <c r="G307" s="157"/>
      <c r="H307" s="157">
        <v>445</v>
      </c>
      <c r="I307" s="174">
        <v>840</v>
      </c>
      <c r="J307" s="134" t="s">
        <v>782</v>
      </c>
      <c r="K307" s="130">
        <f t="shared" ref="K307:K310" si="135">H307-F307</f>
        <v>-270</v>
      </c>
      <c r="L307" s="131">
        <f t="shared" ref="L307:L310" si="136">K307/F307</f>
        <v>-0.3776223776223776</v>
      </c>
      <c r="M307" s="132" t="s">
        <v>620</v>
      </c>
      <c r="N307" s="133">
        <v>43800</v>
      </c>
      <c r="O307" s="54"/>
      <c r="P307" s="13"/>
      <c r="Q307" s="13"/>
      <c r="R307" s="14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140</v>
      </c>
      <c r="B308" s="190">
        <v>43469</v>
      </c>
      <c r="C308" s="190"/>
      <c r="D308" s="151" t="s">
        <v>143</v>
      </c>
      <c r="E308" s="191" t="s">
        <v>580</v>
      </c>
      <c r="F308" s="191">
        <v>875</v>
      </c>
      <c r="G308" s="191"/>
      <c r="H308" s="191">
        <v>1165</v>
      </c>
      <c r="I308" s="210">
        <v>1185</v>
      </c>
      <c r="J308" s="137" t="s">
        <v>807</v>
      </c>
      <c r="K308" s="124">
        <f t="shared" si="135"/>
        <v>290</v>
      </c>
      <c r="L308" s="125">
        <f t="shared" si="136"/>
        <v>0.33142857142857141</v>
      </c>
      <c r="M308" s="126" t="s">
        <v>556</v>
      </c>
      <c r="N308" s="322">
        <v>43847</v>
      </c>
      <c r="O308" s="54"/>
      <c r="P308" s="13"/>
      <c r="Q308" s="13"/>
      <c r="R308" s="314" t="s">
        <v>708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141</v>
      </c>
      <c r="B309" s="190">
        <v>43559</v>
      </c>
      <c r="C309" s="190"/>
      <c r="D309" s="351" t="s">
        <v>336</v>
      </c>
      <c r="E309" s="191" t="s">
        <v>580</v>
      </c>
      <c r="F309" s="191">
        <f>387-14.63</f>
        <v>372.37</v>
      </c>
      <c r="G309" s="191"/>
      <c r="H309" s="191">
        <v>490</v>
      </c>
      <c r="I309" s="210">
        <v>490</v>
      </c>
      <c r="J309" s="137" t="s">
        <v>639</v>
      </c>
      <c r="K309" s="124">
        <f t="shared" si="135"/>
        <v>117.63</v>
      </c>
      <c r="L309" s="125">
        <f t="shared" si="136"/>
        <v>0.31589548030185027</v>
      </c>
      <c r="M309" s="126" t="s">
        <v>556</v>
      </c>
      <c r="N309" s="322">
        <v>43850</v>
      </c>
      <c r="O309" s="54"/>
      <c r="P309" s="13"/>
      <c r="Q309" s="13"/>
      <c r="R309" s="314" t="s">
        <v>708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27">
        <v>142</v>
      </c>
      <c r="B310" s="155">
        <v>43578</v>
      </c>
      <c r="C310" s="155"/>
      <c r="D310" s="156" t="s">
        <v>733</v>
      </c>
      <c r="E310" s="157" t="s">
        <v>557</v>
      </c>
      <c r="F310" s="157">
        <v>220</v>
      </c>
      <c r="G310" s="157"/>
      <c r="H310" s="157">
        <v>127.5</v>
      </c>
      <c r="I310" s="174">
        <v>284</v>
      </c>
      <c r="J310" s="340" t="s">
        <v>806</v>
      </c>
      <c r="K310" s="130">
        <f t="shared" si="135"/>
        <v>-92.5</v>
      </c>
      <c r="L310" s="131">
        <f t="shared" si="136"/>
        <v>-0.42045454545454547</v>
      </c>
      <c r="M310" s="132" t="s">
        <v>620</v>
      </c>
      <c r="N310" s="133">
        <v>43896</v>
      </c>
      <c r="O310" s="54"/>
      <c r="P310" s="13"/>
      <c r="Q310" s="13"/>
      <c r="R310" s="14" t="s">
        <v>708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89">
        <v>143</v>
      </c>
      <c r="B311" s="190">
        <v>43622</v>
      </c>
      <c r="C311" s="190"/>
      <c r="D311" s="351" t="s">
        <v>466</v>
      </c>
      <c r="E311" s="191" t="s">
        <v>557</v>
      </c>
      <c r="F311" s="191">
        <v>332.8</v>
      </c>
      <c r="G311" s="191"/>
      <c r="H311" s="191">
        <v>405</v>
      </c>
      <c r="I311" s="210">
        <v>419</v>
      </c>
      <c r="J311" s="137" t="s">
        <v>808</v>
      </c>
      <c r="K311" s="124">
        <f t="shared" ref="K311" si="137">H311-F311</f>
        <v>72.199999999999989</v>
      </c>
      <c r="L311" s="125">
        <f t="shared" ref="L311" si="138">K311/F311</f>
        <v>0.21694711538461534</v>
      </c>
      <c r="M311" s="126" t="s">
        <v>556</v>
      </c>
      <c r="N311" s="322">
        <v>43860</v>
      </c>
      <c r="O311" s="54"/>
      <c r="P311" s="13"/>
      <c r="Q311" s="13"/>
      <c r="R311" s="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40">
        <v>144</v>
      </c>
      <c r="B312" s="139">
        <v>43641</v>
      </c>
      <c r="C312" s="139"/>
      <c r="D312" s="140" t="s">
        <v>137</v>
      </c>
      <c r="E312" s="141" t="s">
        <v>580</v>
      </c>
      <c r="F312" s="142">
        <v>386</v>
      </c>
      <c r="G312" s="143"/>
      <c r="H312" s="143">
        <v>395</v>
      </c>
      <c r="I312" s="143">
        <v>452</v>
      </c>
      <c r="J312" s="161" t="s">
        <v>799</v>
      </c>
      <c r="K312" s="162">
        <f t="shared" ref="K312" si="139">H312-F312</f>
        <v>9</v>
      </c>
      <c r="L312" s="163">
        <f t="shared" ref="L312" si="140">K312/F312</f>
        <v>2.3316062176165803E-2</v>
      </c>
      <c r="M312" s="164" t="s">
        <v>665</v>
      </c>
      <c r="N312" s="165">
        <v>43868</v>
      </c>
      <c r="O312" s="13"/>
      <c r="P312" s="13"/>
      <c r="Q312" s="13"/>
      <c r="R312" s="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329">
        <v>145</v>
      </c>
      <c r="B313" s="180">
        <v>43707</v>
      </c>
      <c r="C313" s="180"/>
      <c r="D313" s="185" t="s">
        <v>255</v>
      </c>
      <c r="E313" s="183" t="s">
        <v>580</v>
      </c>
      <c r="F313" s="183" t="s">
        <v>712</v>
      </c>
      <c r="G313" s="183"/>
      <c r="H313" s="183"/>
      <c r="I313" s="204">
        <v>190</v>
      </c>
      <c r="J313" s="216" t="s">
        <v>558</v>
      </c>
      <c r="K313" s="206"/>
      <c r="L313" s="207"/>
      <c r="M313" s="321" t="s">
        <v>558</v>
      </c>
      <c r="N313" s="208"/>
      <c r="O313" s="13"/>
      <c r="P313" s="13"/>
      <c r="Q313" s="13"/>
      <c r="R313" s="31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89">
        <v>146</v>
      </c>
      <c r="B314" s="190">
        <v>43731</v>
      </c>
      <c r="C314" s="190"/>
      <c r="D314" s="151" t="s">
        <v>418</v>
      </c>
      <c r="E314" s="191" t="s">
        <v>580</v>
      </c>
      <c r="F314" s="191">
        <v>235</v>
      </c>
      <c r="G314" s="191"/>
      <c r="H314" s="191">
        <v>295</v>
      </c>
      <c r="I314" s="210">
        <v>296</v>
      </c>
      <c r="J314" s="137" t="s">
        <v>787</v>
      </c>
      <c r="K314" s="124">
        <f t="shared" ref="K314" si="141">H314-F314</f>
        <v>60</v>
      </c>
      <c r="L314" s="125">
        <f t="shared" ref="L314" si="142">K314/F314</f>
        <v>0.25531914893617019</v>
      </c>
      <c r="M314" s="126" t="s">
        <v>556</v>
      </c>
      <c r="N314" s="322">
        <v>43844</v>
      </c>
      <c r="O314" s="54"/>
      <c r="P314" s="13"/>
      <c r="Q314" s="13"/>
      <c r="R314" s="1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147</v>
      </c>
      <c r="B315" s="190">
        <v>43752</v>
      </c>
      <c r="C315" s="190"/>
      <c r="D315" s="151" t="s">
        <v>778</v>
      </c>
      <c r="E315" s="191" t="s">
        <v>580</v>
      </c>
      <c r="F315" s="191">
        <v>277.5</v>
      </c>
      <c r="G315" s="191"/>
      <c r="H315" s="191">
        <v>333</v>
      </c>
      <c r="I315" s="210">
        <v>333</v>
      </c>
      <c r="J315" s="137" t="s">
        <v>788</v>
      </c>
      <c r="K315" s="124">
        <f t="shared" ref="K315" si="143">H315-F315</f>
        <v>55.5</v>
      </c>
      <c r="L315" s="125">
        <f t="shared" ref="L315" si="144">K315/F315</f>
        <v>0.2</v>
      </c>
      <c r="M315" s="126" t="s">
        <v>556</v>
      </c>
      <c r="N315" s="322">
        <v>43846</v>
      </c>
      <c r="O315" s="54"/>
      <c r="P315" s="13"/>
      <c r="Q315" s="13"/>
      <c r="R315" s="31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89">
        <v>148</v>
      </c>
      <c r="B316" s="190">
        <v>43752</v>
      </c>
      <c r="C316" s="190"/>
      <c r="D316" s="151" t="s">
        <v>777</v>
      </c>
      <c r="E316" s="191" t="s">
        <v>580</v>
      </c>
      <c r="F316" s="191">
        <v>930</v>
      </c>
      <c r="G316" s="191"/>
      <c r="H316" s="191">
        <v>1165</v>
      </c>
      <c r="I316" s="210">
        <v>1200</v>
      </c>
      <c r="J316" s="137" t="s">
        <v>789</v>
      </c>
      <c r="K316" s="124">
        <f t="shared" ref="K316:K317" si="145">H316-F316</f>
        <v>235</v>
      </c>
      <c r="L316" s="125">
        <f t="shared" ref="L316:L317" si="146">K316/F316</f>
        <v>0.25268817204301075</v>
      </c>
      <c r="M316" s="126" t="s">
        <v>556</v>
      </c>
      <c r="N316" s="322">
        <v>43847</v>
      </c>
      <c r="O316" s="54"/>
      <c r="P316" s="13"/>
      <c r="Q316" s="13"/>
      <c r="R316" s="31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89">
        <v>149</v>
      </c>
      <c r="B317" s="190">
        <v>43753</v>
      </c>
      <c r="C317" s="190"/>
      <c r="D317" s="151" t="s">
        <v>776</v>
      </c>
      <c r="E317" s="191" t="s">
        <v>580</v>
      </c>
      <c r="F317" s="192">
        <v>111</v>
      </c>
      <c r="G317" s="191"/>
      <c r="H317" s="191">
        <v>141</v>
      </c>
      <c r="I317" s="210">
        <v>141</v>
      </c>
      <c r="J317" s="420" t="s">
        <v>848</v>
      </c>
      <c r="K317" s="124">
        <f t="shared" si="145"/>
        <v>30</v>
      </c>
      <c r="L317" s="125">
        <f t="shared" si="146"/>
        <v>0.27027027027027029</v>
      </c>
      <c r="M317" s="126" t="s">
        <v>556</v>
      </c>
      <c r="N317" s="322">
        <v>44328</v>
      </c>
      <c r="O317" s="13"/>
      <c r="P317" s="13"/>
      <c r="Q317" s="13"/>
      <c r="R317" s="3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89">
        <v>150</v>
      </c>
      <c r="B318" s="190">
        <v>43753</v>
      </c>
      <c r="C318" s="190"/>
      <c r="D318" s="151" t="s">
        <v>775</v>
      </c>
      <c r="E318" s="191" t="s">
        <v>580</v>
      </c>
      <c r="F318" s="192">
        <v>296</v>
      </c>
      <c r="G318" s="191"/>
      <c r="H318" s="191">
        <v>370</v>
      </c>
      <c r="I318" s="210">
        <v>370</v>
      </c>
      <c r="J318" s="137" t="s">
        <v>639</v>
      </c>
      <c r="K318" s="124">
        <f t="shared" ref="K318:K319" si="147">H318-F318</f>
        <v>74</v>
      </c>
      <c r="L318" s="125">
        <f t="shared" ref="L318:L319" si="148">K318/F318</f>
        <v>0.25</v>
      </c>
      <c r="M318" s="126" t="s">
        <v>556</v>
      </c>
      <c r="N318" s="322">
        <v>43853</v>
      </c>
      <c r="O318" s="54"/>
      <c r="P318" s="13"/>
      <c r="Q318" s="13"/>
      <c r="R318" s="31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89">
        <v>151</v>
      </c>
      <c r="B319" s="190">
        <v>43754</v>
      </c>
      <c r="C319" s="190"/>
      <c r="D319" s="151" t="s">
        <v>774</v>
      </c>
      <c r="E319" s="191" t="s">
        <v>580</v>
      </c>
      <c r="F319" s="192">
        <v>300</v>
      </c>
      <c r="G319" s="191"/>
      <c r="H319" s="191">
        <v>382.5</v>
      </c>
      <c r="I319" s="210">
        <v>344</v>
      </c>
      <c r="J319" s="420" t="s">
        <v>834</v>
      </c>
      <c r="K319" s="124">
        <f t="shared" si="147"/>
        <v>82.5</v>
      </c>
      <c r="L319" s="125">
        <f t="shared" si="148"/>
        <v>0.27500000000000002</v>
      </c>
      <c r="M319" s="126" t="s">
        <v>556</v>
      </c>
      <c r="N319" s="322">
        <v>44238</v>
      </c>
      <c r="O319" s="13"/>
      <c r="P319" s="13"/>
      <c r="Q319" s="13"/>
      <c r="R319" s="3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16">
        <v>152</v>
      </c>
      <c r="B320" s="194">
        <v>43832</v>
      </c>
      <c r="C320" s="194"/>
      <c r="D320" s="198" t="s">
        <v>758</v>
      </c>
      <c r="E320" s="195" t="s">
        <v>580</v>
      </c>
      <c r="F320" s="196" t="s">
        <v>786</v>
      </c>
      <c r="G320" s="195"/>
      <c r="H320" s="195"/>
      <c r="I320" s="215">
        <v>590</v>
      </c>
      <c r="J320" s="216" t="s">
        <v>558</v>
      </c>
      <c r="K320" s="216"/>
      <c r="L320" s="119"/>
      <c r="M320" s="313" t="s">
        <v>558</v>
      </c>
      <c r="N320" s="218"/>
      <c r="O320" s="13"/>
      <c r="P320" s="13"/>
      <c r="Q320" s="13"/>
      <c r="R320" s="314" t="s">
        <v>710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89">
        <v>153</v>
      </c>
      <c r="B321" s="190">
        <v>43966</v>
      </c>
      <c r="C321" s="190"/>
      <c r="D321" s="151" t="s">
        <v>64</v>
      </c>
      <c r="E321" s="191" t="s">
        <v>580</v>
      </c>
      <c r="F321" s="192">
        <v>67.5</v>
      </c>
      <c r="G321" s="191"/>
      <c r="H321" s="191">
        <v>86</v>
      </c>
      <c r="I321" s="210">
        <v>86</v>
      </c>
      <c r="J321" s="137" t="s">
        <v>816</v>
      </c>
      <c r="K321" s="124">
        <f t="shared" ref="K321:K322" si="149">H321-F321</f>
        <v>18.5</v>
      </c>
      <c r="L321" s="125">
        <f t="shared" ref="L321:L322" si="150">K321/F321</f>
        <v>0.27407407407407408</v>
      </c>
      <c r="M321" s="126" t="s">
        <v>556</v>
      </c>
      <c r="N321" s="322">
        <v>44008</v>
      </c>
      <c r="O321" s="54"/>
      <c r="P321" s="13"/>
      <c r="Q321" s="13"/>
      <c r="R321" s="314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89">
        <v>154</v>
      </c>
      <c r="B322" s="190">
        <v>44035</v>
      </c>
      <c r="C322" s="190"/>
      <c r="D322" s="151" t="s">
        <v>465</v>
      </c>
      <c r="E322" s="191" t="s">
        <v>580</v>
      </c>
      <c r="F322" s="192">
        <v>231</v>
      </c>
      <c r="G322" s="191"/>
      <c r="H322" s="191">
        <v>281</v>
      </c>
      <c r="I322" s="210">
        <v>281</v>
      </c>
      <c r="J322" s="137" t="s">
        <v>639</v>
      </c>
      <c r="K322" s="124">
        <f t="shared" si="149"/>
        <v>50</v>
      </c>
      <c r="L322" s="125">
        <f t="shared" si="150"/>
        <v>0.21645021645021645</v>
      </c>
      <c r="M322" s="126" t="s">
        <v>556</v>
      </c>
      <c r="N322" s="322">
        <v>44358</v>
      </c>
      <c r="O322" s="13"/>
      <c r="P322" s="13"/>
      <c r="Q322" s="13"/>
      <c r="R322" s="314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89">
        <v>155</v>
      </c>
      <c r="B323" s="190">
        <v>44092</v>
      </c>
      <c r="C323" s="190"/>
      <c r="D323" s="151" t="s">
        <v>398</v>
      </c>
      <c r="E323" s="191" t="s">
        <v>580</v>
      </c>
      <c r="F323" s="191">
        <v>206</v>
      </c>
      <c r="G323" s="191"/>
      <c r="H323" s="191">
        <v>248</v>
      </c>
      <c r="I323" s="210">
        <v>248</v>
      </c>
      <c r="J323" s="137" t="s">
        <v>639</v>
      </c>
      <c r="K323" s="124">
        <f t="shared" ref="K323:K324" si="151">H323-F323</f>
        <v>42</v>
      </c>
      <c r="L323" s="125">
        <f t="shared" ref="L323:L324" si="152">K323/F323</f>
        <v>0.20388349514563106</v>
      </c>
      <c r="M323" s="126" t="s">
        <v>556</v>
      </c>
      <c r="N323" s="322">
        <v>44214</v>
      </c>
      <c r="O323" s="54"/>
      <c r="P323" s="13"/>
      <c r="Q323" s="13"/>
      <c r="R323" s="314" t="s">
        <v>710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89">
        <v>156</v>
      </c>
      <c r="B324" s="190">
        <v>44140</v>
      </c>
      <c r="C324" s="190"/>
      <c r="D324" s="151" t="s">
        <v>398</v>
      </c>
      <c r="E324" s="191" t="s">
        <v>580</v>
      </c>
      <c r="F324" s="191">
        <v>182.5</v>
      </c>
      <c r="G324" s="191"/>
      <c r="H324" s="191">
        <v>248</v>
      </c>
      <c r="I324" s="210">
        <v>248</v>
      </c>
      <c r="J324" s="137" t="s">
        <v>639</v>
      </c>
      <c r="K324" s="124">
        <f t="shared" si="151"/>
        <v>65.5</v>
      </c>
      <c r="L324" s="125">
        <f t="shared" si="152"/>
        <v>0.35890410958904112</v>
      </c>
      <c r="M324" s="126" t="s">
        <v>556</v>
      </c>
      <c r="N324" s="322">
        <v>44214</v>
      </c>
      <c r="O324" s="54"/>
      <c r="P324" s="13"/>
      <c r="Q324" s="13"/>
      <c r="R324" s="314" t="s">
        <v>710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89">
        <v>157</v>
      </c>
      <c r="B325" s="190">
        <v>44140</v>
      </c>
      <c r="C325" s="190"/>
      <c r="D325" s="151" t="s">
        <v>321</v>
      </c>
      <c r="E325" s="191" t="s">
        <v>580</v>
      </c>
      <c r="F325" s="191">
        <v>247.5</v>
      </c>
      <c r="G325" s="191"/>
      <c r="H325" s="191">
        <v>320</v>
      </c>
      <c r="I325" s="210">
        <v>320</v>
      </c>
      <c r="J325" s="137" t="s">
        <v>639</v>
      </c>
      <c r="K325" s="124">
        <f t="shared" ref="K325" si="153">H325-F325</f>
        <v>72.5</v>
      </c>
      <c r="L325" s="125">
        <f t="shared" ref="L325" si="154">K325/F325</f>
        <v>0.29292929292929293</v>
      </c>
      <c r="M325" s="126" t="s">
        <v>556</v>
      </c>
      <c r="N325" s="322">
        <v>44323</v>
      </c>
      <c r="O325" s="13"/>
      <c r="P325" s="13"/>
      <c r="Q325" s="13"/>
      <c r="R325" s="314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89">
        <v>158</v>
      </c>
      <c r="B326" s="190">
        <v>44140</v>
      </c>
      <c r="C326" s="190"/>
      <c r="D326" s="151" t="s">
        <v>461</v>
      </c>
      <c r="E326" s="191" t="s">
        <v>580</v>
      </c>
      <c r="F326" s="192">
        <v>925</v>
      </c>
      <c r="G326" s="191"/>
      <c r="H326" s="191">
        <v>1095</v>
      </c>
      <c r="I326" s="210">
        <v>1093</v>
      </c>
      <c r="J326" s="420" t="s">
        <v>824</v>
      </c>
      <c r="K326" s="124">
        <f t="shared" ref="K326" si="155">H326-F326</f>
        <v>170</v>
      </c>
      <c r="L326" s="125">
        <f t="shared" ref="L326" si="156">K326/F326</f>
        <v>0.18378378378378379</v>
      </c>
      <c r="M326" s="126" t="s">
        <v>556</v>
      </c>
      <c r="N326" s="322">
        <v>44201</v>
      </c>
      <c r="O326" s="13"/>
      <c r="P326" s="13"/>
      <c r="Q326" s="13"/>
      <c r="R326" s="31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89">
        <v>159</v>
      </c>
      <c r="B327" s="190">
        <v>44140</v>
      </c>
      <c r="C327" s="190"/>
      <c r="D327" s="151" t="s">
        <v>336</v>
      </c>
      <c r="E327" s="191" t="s">
        <v>580</v>
      </c>
      <c r="F327" s="192">
        <v>332.5</v>
      </c>
      <c r="G327" s="191"/>
      <c r="H327" s="191">
        <v>393</v>
      </c>
      <c r="I327" s="210">
        <v>406</v>
      </c>
      <c r="J327" s="420" t="s">
        <v>837</v>
      </c>
      <c r="K327" s="124">
        <f t="shared" ref="K327:K328" si="157">H327-F327</f>
        <v>60.5</v>
      </c>
      <c r="L327" s="125">
        <f t="shared" ref="L327:L328" si="158">K327/F327</f>
        <v>0.18195488721804512</v>
      </c>
      <c r="M327" s="126" t="s">
        <v>556</v>
      </c>
      <c r="N327" s="322">
        <v>44256</v>
      </c>
      <c r="O327" s="13"/>
      <c r="P327" s="13"/>
      <c r="Q327" s="13"/>
      <c r="R327" s="31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89">
        <v>160</v>
      </c>
      <c r="B328" s="190">
        <v>44141</v>
      </c>
      <c r="C328" s="190"/>
      <c r="D328" s="151" t="s">
        <v>465</v>
      </c>
      <c r="E328" s="191" t="s">
        <v>580</v>
      </c>
      <c r="F328" s="192">
        <v>231</v>
      </c>
      <c r="G328" s="191"/>
      <c r="H328" s="191">
        <v>281</v>
      </c>
      <c r="I328" s="210">
        <v>281</v>
      </c>
      <c r="J328" s="137" t="s">
        <v>639</v>
      </c>
      <c r="K328" s="124">
        <f t="shared" si="157"/>
        <v>50</v>
      </c>
      <c r="L328" s="125">
        <f t="shared" si="158"/>
        <v>0.21645021645021645</v>
      </c>
      <c r="M328" s="126" t="s">
        <v>556</v>
      </c>
      <c r="N328" s="322">
        <v>44358</v>
      </c>
      <c r="O328" s="13"/>
      <c r="P328" s="13"/>
      <c r="Q328" s="13"/>
      <c r="R328" s="31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3">
        <v>161</v>
      </c>
      <c r="B329" s="194">
        <v>44187</v>
      </c>
      <c r="C329" s="194"/>
      <c r="D329" s="198" t="s">
        <v>754</v>
      </c>
      <c r="E329" s="195" t="s">
        <v>580</v>
      </c>
      <c r="F329" s="417" t="s">
        <v>823</v>
      </c>
      <c r="G329" s="195"/>
      <c r="H329" s="195"/>
      <c r="I329" s="215">
        <v>239</v>
      </c>
      <c r="J329" s="418" t="s">
        <v>558</v>
      </c>
      <c r="K329" s="216"/>
      <c r="L329" s="119"/>
      <c r="M329" s="217"/>
      <c r="N329" s="218"/>
      <c r="O329" s="13"/>
      <c r="P329" s="13"/>
      <c r="Q329" s="13"/>
      <c r="R329" s="314" t="s">
        <v>710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3">
        <v>162</v>
      </c>
      <c r="B330" s="194">
        <v>44258</v>
      </c>
      <c r="C330" s="194"/>
      <c r="D330" s="198" t="s">
        <v>758</v>
      </c>
      <c r="E330" s="195" t="s">
        <v>580</v>
      </c>
      <c r="F330" s="196" t="s">
        <v>786</v>
      </c>
      <c r="G330" s="195"/>
      <c r="H330" s="195"/>
      <c r="I330" s="215">
        <v>590</v>
      </c>
      <c r="J330" s="216" t="s">
        <v>558</v>
      </c>
      <c r="K330" s="216"/>
      <c r="L330" s="119"/>
      <c r="M330" s="313"/>
      <c r="N330" s="218"/>
      <c r="O330" s="13"/>
      <c r="P330" s="13"/>
      <c r="R330" s="314" t="s">
        <v>710</v>
      </c>
    </row>
    <row r="331" spans="1:26">
      <c r="A331" s="189">
        <v>163</v>
      </c>
      <c r="B331" s="190">
        <v>44274</v>
      </c>
      <c r="C331" s="190"/>
      <c r="D331" s="331" t="s">
        <v>336</v>
      </c>
      <c r="E331" s="191" t="s">
        <v>580</v>
      </c>
      <c r="F331" s="192">
        <v>355</v>
      </c>
      <c r="G331" s="191"/>
      <c r="H331" s="191">
        <v>422.5</v>
      </c>
      <c r="I331" s="210">
        <v>420</v>
      </c>
      <c r="J331" s="420" t="s">
        <v>924</v>
      </c>
      <c r="K331" s="124">
        <f t="shared" ref="K331" si="159">H331-F331</f>
        <v>67.5</v>
      </c>
      <c r="L331" s="125">
        <f t="shared" ref="L331" si="160">K331/F331</f>
        <v>0.19014084507042253</v>
      </c>
      <c r="M331" s="126" t="s">
        <v>556</v>
      </c>
      <c r="N331" s="322">
        <v>44361</v>
      </c>
      <c r="O331" s="13"/>
      <c r="R331" s="431" t="s">
        <v>710</v>
      </c>
    </row>
    <row r="332" spans="1:26">
      <c r="A332" s="189">
        <v>164</v>
      </c>
      <c r="B332" s="190">
        <v>44295</v>
      </c>
      <c r="C332" s="190"/>
      <c r="D332" s="331" t="s">
        <v>840</v>
      </c>
      <c r="E332" s="191" t="s">
        <v>580</v>
      </c>
      <c r="F332" s="192">
        <v>555</v>
      </c>
      <c r="G332" s="191"/>
      <c r="H332" s="191">
        <v>663</v>
      </c>
      <c r="I332" s="210">
        <v>663</v>
      </c>
      <c r="J332" s="420" t="s">
        <v>843</v>
      </c>
      <c r="K332" s="124">
        <f t="shared" ref="K332:K333" si="161">H332-F332</f>
        <v>108</v>
      </c>
      <c r="L332" s="125">
        <f t="shared" ref="L332:L333" si="162">K332/F332</f>
        <v>0.19459459459459461</v>
      </c>
      <c r="M332" s="126" t="s">
        <v>556</v>
      </c>
      <c r="N332" s="322">
        <v>44321</v>
      </c>
      <c r="O332" s="13"/>
      <c r="P332" s="13"/>
      <c r="Q332" s="13"/>
      <c r="R332" s="314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89">
        <v>165</v>
      </c>
      <c r="B333" s="190">
        <v>44308</v>
      </c>
      <c r="C333" s="190"/>
      <c r="D333" s="331" t="s">
        <v>369</v>
      </c>
      <c r="E333" s="191" t="s">
        <v>580</v>
      </c>
      <c r="F333" s="192">
        <v>126.5</v>
      </c>
      <c r="G333" s="191"/>
      <c r="H333" s="191">
        <v>155</v>
      </c>
      <c r="I333" s="210">
        <v>155</v>
      </c>
      <c r="J333" s="137" t="s">
        <v>639</v>
      </c>
      <c r="K333" s="124">
        <f t="shared" si="161"/>
        <v>28.5</v>
      </c>
      <c r="L333" s="125">
        <f t="shared" si="162"/>
        <v>0.22529644268774704</v>
      </c>
      <c r="M333" s="126" t="s">
        <v>556</v>
      </c>
      <c r="N333" s="322">
        <v>44362</v>
      </c>
      <c r="O333" s="13"/>
      <c r="R333" s="219"/>
    </row>
    <row r="334" spans="1:26">
      <c r="A334" s="193">
        <v>166</v>
      </c>
      <c r="B334" s="194">
        <v>44368</v>
      </c>
      <c r="C334" s="194"/>
      <c r="D334" s="198" t="s">
        <v>830</v>
      </c>
      <c r="E334" s="195" t="s">
        <v>580</v>
      </c>
      <c r="F334" s="196" t="s">
        <v>983</v>
      </c>
      <c r="G334" s="195"/>
      <c r="H334" s="195"/>
      <c r="I334" s="215">
        <v>344</v>
      </c>
      <c r="J334" s="216" t="s">
        <v>558</v>
      </c>
      <c r="K334" s="193"/>
      <c r="L334" s="194"/>
      <c r="M334" s="194"/>
      <c r="N334" s="198"/>
      <c r="O334" s="13"/>
      <c r="R334" s="219"/>
    </row>
    <row r="335" spans="1:26">
      <c r="A335" s="193">
        <v>167</v>
      </c>
      <c r="B335" s="194">
        <v>44368</v>
      </c>
      <c r="C335" s="194"/>
      <c r="D335" s="198" t="s">
        <v>465</v>
      </c>
      <c r="E335" s="195" t="s">
        <v>580</v>
      </c>
      <c r="F335" s="196" t="s">
        <v>984</v>
      </c>
      <c r="G335" s="195"/>
      <c r="H335" s="195"/>
      <c r="I335" s="215">
        <v>320</v>
      </c>
      <c r="J335" s="216" t="s">
        <v>558</v>
      </c>
      <c r="K335" s="193"/>
      <c r="L335" s="194"/>
      <c r="M335" s="194"/>
      <c r="N335" s="198"/>
      <c r="R335" s="219"/>
    </row>
    <row r="336" spans="1:26">
      <c r="R336" s="219"/>
    </row>
    <row r="337" spans="1:18">
      <c r="R337" s="219"/>
    </row>
    <row r="338" spans="1:18">
      <c r="R338" s="219"/>
    </row>
    <row r="339" spans="1:18">
      <c r="R339" s="219"/>
    </row>
    <row r="340" spans="1:18">
      <c r="R340" s="219"/>
    </row>
    <row r="341" spans="1:18">
      <c r="A341" s="193"/>
      <c r="B341" s="184" t="s">
        <v>781</v>
      </c>
      <c r="R341" s="219"/>
    </row>
    <row r="351" spans="1:18">
      <c r="A351" s="199"/>
    </row>
    <row r="352" spans="1:18">
      <c r="A352" s="199"/>
      <c r="F352" s="419"/>
    </row>
    <row r="353" spans="1:1">
      <c r="A353" s="195"/>
    </row>
  </sheetData>
  <autoFilter ref="R1:R349"/>
  <mergeCells count="35">
    <mergeCell ref="O135:O136"/>
    <mergeCell ref="P135:P136"/>
    <mergeCell ref="A135:A136"/>
    <mergeCell ref="B135:B136"/>
    <mergeCell ref="J135:J136"/>
    <mergeCell ref="M135:M136"/>
    <mergeCell ref="N135:N136"/>
    <mergeCell ref="O128:O129"/>
    <mergeCell ref="P128:P129"/>
    <mergeCell ref="A128:A129"/>
    <mergeCell ref="B128:B129"/>
    <mergeCell ref="J128:J129"/>
    <mergeCell ref="M128:M129"/>
    <mergeCell ref="N128:N129"/>
    <mergeCell ref="O78:O79"/>
    <mergeCell ref="P78:P79"/>
    <mergeCell ref="A78:A79"/>
    <mergeCell ref="B78:B79"/>
    <mergeCell ref="J78:J79"/>
    <mergeCell ref="M78:M79"/>
    <mergeCell ref="N78:N79"/>
    <mergeCell ref="A73:A74"/>
    <mergeCell ref="B73:B74"/>
    <mergeCell ref="A75:A76"/>
    <mergeCell ref="B75:B76"/>
    <mergeCell ref="J75:J76"/>
    <mergeCell ref="O75:O76"/>
    <mergeCell ref="P75:P76"/>
    <mergeCell ref="M75:M76"/>
    <mergeCell ref="N75:N76"/>
    <mergeCell ref="J73:J74"/>
    <mergeCell ref="M73:M74"/>
    <mergeCell ref="N73:N74"/>
    <mergeCell ref="O73:O74"/>
    <mergeCell ref="P73:P7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2021-06-30T02:37:40Z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