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82" i="7"/>
  <c r="K82"/>
  <c r="L62"/>
  <c r="M62" s="1"/>
  <c r="K62"/>
  <c r="L49"/>
  <c r="K49"/>
  <c r="L64"/>
  <c r="K64"/>
  <c r="L24"/>
  <c r="K24"/>
  <c r="M82" l="1"/>
  <c r="M49"/>
  <c r="M64"/>
  <c r="M24"/>
  <c r="L83"/>
  <c r="K83"/>
  <c r="L54"/>
  <c r="K54"/>
  <c r="L81"/>
  <c r="K81"/>
  <c r="L21"/>
  <c r="K21"/>
  <c r="L14"/>
  <c r="K14"/>
  <c r="K130"/>
  <c r="M130" s="1"/>
  <c r="K107"/>
  <c r="M107" s="1"/>
  <c r="L79"/>
  <c r="K79"/>
  <c r="L61"/>
  <c r="K61"/>
  <c r="L57"/>
  <c r="K57"/>
  <c r="L20"/>
  <c r="K20"/>
  <c r="L60"/>
  <c r="K60"/>
  <c r="K129"/>
  <c r="M129" s="1"/>
  <c r="K128"/>
  <c r="M128" s="1"/>
  <c r="K125"/>
  <c r="M125" s="1"/>
  <c r="K123"/>
  <c r="M123" s="1"/>
  <c r="M77"/>
  <c r="L77"/>
  <c r="K78"/>
  <c r="K126"/>
  <c r="M126" s="1"/>
  <c r="K127"/>
  <c r="M127" s="1"/>
  <c r="K118"/>
  <c r="M118" s="1"/>
  <c r="K114"/>
  <c r="M114" s="1"/>
  <c r="K124"/>
  <c r="M124" s="1"/>
  <c r="K77"/>
  <c r="L55"/>
  <c r="K55"/>
  <c r="L19"/>
  <c r="K19"/>
  <c r="K120"/>
  <c r="M120" s="1"/>
  <c r="L138"/>
  <c r="K138"/>
  <c r="L56"/>
  <c r="K56"/>
  <c r="K122"/>
  <c r="M122" s="1"/>
  <c r="L53"/>
  <c r="K53"/>
  <c r="K121"/>
  <c r="M121" s="1"/>
  <c r="K119"/>
  <c r="M119" s="1"/>
  <c r="L52"/>
  <c r="K52"/>
  <c r="L51"/>
  <c r="K51"/>
  <c r="L18"/>
  <c r="K18"/>
  <c r="K117"/>
  <c r="M117" s="1"/>
  <c r="K116"/>
  <c r="M116" s="1"/>
  <c r="K112"/>
  <c r="M112" s="1"/>
  <c r="K115"/>
  <c r="M115" s="1"/>
  <c r="K110"/>
  <c r="M110" s="1"/>
  <c r="K108"/>
  <c r="M108" s="1"/>
  <c r="K109"/>
  <c r="M109" s="1"/>
  <c r="L76"/>
  <c r="K76"/>
  <c r="K113"/>
  <c r="M113" s="1"/>
  <c r="L50"/>
  <c r="K50"/>
  <c r="K111"/>
  <c r="M111" s="1"/>
  <c r="L11"/>
  <c r="K11"/>
  <c r="K105"/>
  <c r="M105" s="1"/>
  <c r="L48"/>
  <c r="K48"/>
  <c r="L45"/>
  <c r="K45"/>
  <c r="K307"/>
  <c r="L307" s="1"/>
  <c r="K106"/>
  <c r="M106" s="1"/>
  <c r="L47"/>
  <c r="K47"/>
  <c r="L35"/>
  <c r="K35"/>
  <c r="L75"/>
  <c r="K75"/>
  <c r="K104"/>
  <c r="M104" s="1"/>
  <c r="K103"/>
  <c r="M103" s="1"/>
  <c r="L46"/>
  <c r="K46"/>
  <c r="L41"/>
  <c r="K41"/>
  <c r="L44"/>
  <c r="K44"/>
  <c r="L15"/>
  <c r="K15"/>
  <c r="L74"/>
  <c r="K74"/>
  <c r="K96"/>
  <c r="M96" s="1"/>
  <c r="K102"/>
  <c r="M102" s="1"/>
  <c r="L42"/>
  <c r="K42"/>
  <c r="L43"/>
  <c r="K43"/>
  <c r="L38"/>
  <c r="K38"/>
  <c r="L39"/>
  <c r="K39"/>
  <c r="K296"/>
  <c r="L296" s="1"/>
  <c r="K315"/>
  <c r="L315" s="1"/>
  <c r="K101"/>
  <c r="M101" s="1"/>
  <c r="K100"/>
  <c r="M100" s="1"/>
  <c r="L36"/>
  <c r="K36"/>
  <c r="K98"/>
  <c r="M98" s="1"/>
  <c r="K99"/>
  <c r="M99" s="1"/>
  <c r="L73"/>
  <c r="L72"/>
  <c r="L34"/>
  <c r="K34"/>
  <c r="K73"/>
  <c r="K72"/>
  <c r="M60" l="1"/>
  <c r="M54"/>
  <c r="M138"/>
  <c r="M83"/>
  <c r="M19"/>
  <c r="M52"/>
  <c r="M56"/>
  <c r="M61"/>
  <c r="M14"/>
  <c r="M20"/>
  <c r="M79"/>
  <c r="M81"/>
  <c r="M55"/>
  <c r="M21"/>
  <c r="M57"/>
  <c r="M18"/>
  <c r="M53"/>
  <c r="M34"/>
  <c r="M51"/>
  <c r="M76"/>
  <c r="M11"/>
  <c r="M50"/>
  <c r="M35"/>
  <c r="M48"/>
  <c r="M75"/>
  <c r="M45"/>
  <c r="M46"/>
  <c r="M47"/>
  <c r="M44"/>
  <c r="M15"/>
  <c r="M39"/>
  <c r="M41"/>
  <c r="M42"/>
  <c r="M43"/>
  <c r="M38"/>
  <c r="M74"/>
  <c r="M36"/>
  <c r="M73"/>
  <c r="M72"/>
  <c r="K97" l="1"/>
  <c r="M97" s="1"/>
  <c r="L40"/>
  <c r="K40"/>
  <c r="K95"/>
  <c r="M95" s="1"/>
  <c r="K322"/>
  <c r="L322" s="1"/>
  <c r="M40" l="1"/>
  <c r="K94"/>
  <c r="M94" s="1"/>
  <c r="L16"/>
  <c r="K16"/>
  <c r="K93"/>
  <c r="M93" s="1"/>
  <c r="K92"/>
  <c r="M92" s="1"/>
  <c r="K91"/>
  <c r="M91" s="1"/>
  <c r="K90"/>
  <c r="M90" s="1"/>
  <c r="K37"/>
  <c r="L37"/>
  <c r="L13"/>
  <c r="K13"/>
  <c r="L12"/>
  <c r="K12"/>
  <c r="M16" l="1"/>
  <c r="M37"/>
  <c r="M13"/>
  <c r="M12"/>
  <c r="L136" l="1"/>
  <c r="K136"/>
  <c r="K317"/>
  <c r="L317" s="1"/>
  <c r="M136" l="1"/>
  <c r="K309"/>
  <c r="L309" s="1"/>
  <c r="K289"/>
  <c r="L289" s="1"/>
  <c r="K314"/>
  <c r="L314" s="1"/>
  <c r="K313"/>
  <c r="L313" s="1"/>
  <c r="K316"/>
  <c r="L316" s="1"/>
  <c r="K311"/>
  <c r="L311" s="1"/>
  <c r="M7"/>
  <c r="F299"/>
  <c r="K299" s="1"/>
  <c r="L299" s="1"/>
  <c r="K300"/>
  <c r="L300" s="1"/>
  <c r="K291"/>
  <c r="L291" s="1"/>
  <c r="K294"/>
  <c r="L294" s="1"/>
  <c r="K302"/>
  <c r="L302" s="1"/>
  <c r="F293"/>
  <c r="F292"/>
  <c r="K292" s="1"/>
  <c r="L292" s="1"/>
  <c r="F290"/>
  <c r="K290" s="1"/>
  <c r="L290" s="1"/>
  <c r="F270"/>
  <c r="K270" s="1"/>
  <c r="L270" s="1"/>
  <c r="F222"/>
  <c r="K222" s="1"/>
  <c r="L222" s="1"/>
  <c r="K301"/>
  <c r="L301" s="1"/>
  <c r="K305"/>
  <c r="L305" s="1"/>
  <c r="K306"/>
  <c r="L306" s="1"/>
  <c r="K298"/>
  <c r="L298" s="1"/>
  <c r="K308"/>
  <c r="L308" s="1"/>
  <c r="K304"/>
  <c r="L304" s="1"/>
  <c r="K297"/>
  <c r="L297" s="1"/>
  <c r="K286"/>
  <c r="L286" s="1"/>
  <c r="K288"/>
  <c r="L288" s="1"/>
  <c r="K285"/>
  <c r="L285" s="1"/>
  <c r="K287"/>
  <c r="L287" s="1"/>
  <c r="K216"/>
  <c r="L216" s="1"/>
  <c r="K269"/>
  <c r="L269" s="1"/>
  <c r="K283"/>
  <c r="L283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1"/>
  <c r="L271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0"/>
  <c r="L240" s="1"/>
  <c r="K238"/>
  <c r="L238" s="1"/>
  <c r="K237"/>
  <c r="L237" s="1"/>
  <c r="K236"/>
  <c r="L236" s="1"/>
  <c r="K234"/>
  <c r="L234" s="1"/>
  <c r="K233"/>
  <c r="L233" s="1"/>
  <c r="K232"/>
  <c r="L232" s="1"/>
  <c r="K231"/>
  <c r="K230"/>
  <c r="L230" s="1"/>
  <c r="K229"/>
  <c r="L229" s="1"/>
  <c r="K227"/>
  <c r="L227" s="1"/>
  <c r="K226"/>
  <c r="L226" s="1"/>
  <c r="K225"/>
  <c r="L225" s="1"/>
  <c r="K224"/>
  <c r="L224" s="1"/>
  <c r="K223"/>
  <c r="L223" s="1"/>
  <c r="H221"/>
  <c r="K221" s="1"/>
  <c r="L221" s="1"/>
  <c r="K218"/>
  <c r="L218" s="1"/>
  <c r="K217"/>
  <c r="L217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F186"/>
  <c r="K186" s="1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D7" i="6"/>
  <c r="K6" i="4"/>
  <c r="K6" i="3"/>
  <c r="L6" i="2"/>
</calcChain>
</file>

<file path=xl/sharedStrings.xml><?xml version="1.0" encoding="utf-8"?>
<sst xmlns="http://schemas.openxmlformats.org/spreadsheetml/2006/main" count="2967" uniqueCount="1150">
  <si>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</si>
  <si>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</si>
  <si>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</si>
  <si>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</si>
  <si>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</si>
  <si>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</si>
  <si>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</si>
  <si>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</si>
  <si>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</si>
  <si>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</si>
  <si>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</si>
  <si>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</si>
  <si>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</si>
  <si>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</si>
  <si>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</si>
  <si>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</si>
  <si>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</si>
  <si>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</si>
  <si>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</si>
  <si>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</si>
  <si>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</si>
  <si>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</si>
  <si>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</si>
  <si>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</si>
  <si>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</si>
  <si>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</si>
  <si>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</si>
  <si>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</si>
  <si>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</si>
  <si>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</si>
  <si>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</si>
  <si>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</si>
  <si>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</si>
  <si>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</si>
  <si>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</si>
  <si>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</si>
  <si>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</si>
  <si>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</si>
  <si>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</si>
  <si>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</si>
  <si>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</si>
  <si>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</si>
  <si>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</si>
  <si>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</si>
  <si>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</si>
  <si>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</si>
  <si>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</si>
  <si>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</si>
  <si>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</si>
  <si>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</si>
  <si>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</si>
  <si>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</si>
  <si>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</si>
  <si>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</si>
  <si>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</si>
  <si>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</si>
  <si>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</si>
  <si>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</si>
  <si>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</si>
  <si>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</si>
  <si>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</si>
  <si>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</si>
  <si>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</si>
  <si>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</si>
  <si>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</si>
  <si>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</si>
  <si>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</si>
  <si>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</si>
  <si>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</si>
  <si>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</si>
  <si>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</si>
  <si>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</si>
  <si>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</si>
  <si>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</si>
  <si>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</si>
  <si>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</si>
  <si>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</si>
  <si>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</si>
  <si>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</si>
  <si>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</si>
  <si>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</si>
  <si>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</si>
  <si>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</si>
  <si>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</si>
  <si>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</si>
  <si>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</si>
  <si>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</si>
  <si>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</si>
  <si>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</si>
  <si>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</si>
  <si>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</si>
  <si>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</si>
  <si>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</si>
  <si>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</si>
  <si>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</si>
  <si>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</si>
  <si>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</si>
  <si>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</si>
  <si>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</si>
  <si>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</si>
  <si>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</si>
  <si>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</si>
  <si>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</si>
  <si>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</si>
  <si>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</si>
  <si>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</si>
  <si>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</si>
  <si>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</si>
  <si>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</si>
  <si>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</si>
  <si>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</si>
  <si>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</si>
  <si>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</si>
  <si>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</si>
  <si>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</si>
  <si>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</si>
  <si>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</si>
  <si>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</si>
  <si>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</si>
  <si>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</si>
  <si>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</si>
  <si>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</si>
  <si>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</si>
  <si>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</si>
  <si>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</si>
  <si>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</si>
  <si>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</si>
  <si>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</si>
  <si>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</si>
  <si>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</si>
  <si>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</si>
  <si>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</si>
  <si>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</si>
  <si>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</si>
  <si>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</si>
  <si>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</si>
  <si>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</si>
  <si>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</si>
  <si>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</si>
  <si>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</si>
  <si>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</si>
  <si>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</si>
  <si>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</si>
  <si>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</si>
  <si>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</si>
  <si>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</si>
  <si>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</si>
  <si>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</si>
  <si>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</si>
  <si>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</si>
  <si>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</si>
  <si>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</si>
  <si>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</si>
  <si>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</si>
  <si>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</si>
  <si>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</si>
  <si>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</si>
  <si>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</si>
  <si>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</si>
  <si>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</si>
  <si>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</si>
  <si>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</si>
  <si>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</si>
  <si>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</si>
  <si>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</si>
  <si>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</si>
  <si>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</si>
  <si>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</si>
  <si>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</si>
  <si>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</si>
  <si>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</si>
  <si>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</si>
  <si>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</si>
  <si>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</si>
  <si>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</si>
  <si>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</si>
  <si>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</si>
  <si>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</si>
  <si>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</si>
  <si>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</si>
  <si>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</si>
  <si>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</si>
  <si>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</si>
  <si>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</si>
  <si>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</si>
  <si>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</si>
  <si>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</si>
  <si>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</si>
  <si>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</si>
  <si>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</si>
  <si>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</si>
  <si>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</si>
  <si>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</si>
  <si>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</si>
  <si>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</si>
  <si>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</si>
  <si>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</si>
  <si>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</si>
  <si>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</si>
  <si>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</si>
  <si>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</si>
  <si>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</si>
  <si>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</si>
  <si>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</si>
  <si>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</si>
  <si>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</si>
  <si>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</si>
  <si>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</si>
  <si>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</si>
  <si>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</si>
  <si>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</si>
  <si>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</si>
  <si>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</si>
  <si>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</si>
  <si>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</si>
  <si>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</si>
  <si>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</si>
  <si>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</si>
  <si>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</si>
  <si>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</si>
  <si>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</si>
  <si>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</si>
  <si>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</si>
  <si>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</si>
  <si>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</si>
  <si>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</si>
  <si>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</si>
  <si>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</si>
  <si>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</si>
  <si>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</si>
  <si>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</si>
  <si>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</si>
  <si>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</si>
  <si>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</si>
  <si>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</si>
  <si>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</si>
  <si>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</si>
  <si>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</si>
  <si>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</si>
  <si>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</si>
  <si>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</si>
  <si>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</si>
  <si>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</si>
  <si>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</si>
  <si>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</si>
  <si>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</si>
  <si>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</si>
  <si>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</si>
  <si>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</si>
  <si>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</si>
  <si>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</si>
  <si>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</si>
  <si>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</si>
  <si>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</si>
  <si>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</si>
  <si>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</si>
  <si>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</si>
  <si>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</si>
  <si>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</si>
  <si>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</si>
  <si>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</si>
  <si>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</si>
  <si>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</si>
  <si>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</si>
  <si>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</si>
  <si>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</si>
  <si>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</si>
  <si>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</si>
  <si>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</si>
  <si>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</si>
  <si>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</si>
  <si>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</si>
  <si>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</si>
  <si>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</si>
  <si>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</si>
  <si>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</si>
  <si>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</si>
  <si>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</si>
  <si>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</si>
  <si>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</si>
  <si>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</si>
  <si>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</si>
  <si>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</si>
  <si>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</si>
  <si>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</si>
  <si>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</si>
  <si>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</si>
  <si>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</si>
  <si>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</si>
  <si>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</si>
  <si>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</si>
  <si>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</si>
  <si>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</si>
  <si>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</si>
  <si>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</si>
  <si>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</si>
  <si>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</si>
  <si>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</si>
  <si>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</si>
  <si>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</si>
  <si>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</si>
  <si>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</si>
  <si>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</si>
  <si>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</si>
  <si>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</si>
  <si>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</si>
  <si>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</si>
  <si>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</si>
  <si>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</si>
  <si>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</si>
  <si>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</si>
  <si>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</si>
  <si>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</si>
  <si>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</si>
  <si>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</si>
  <si>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</si>
  <si>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</si>
  <si>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</si>
  <si>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</si>
  <si>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</si>
  <si>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</si>
  <si>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</si>
  <si>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</si>
  <si>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</si>
  <si>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</si>
  <si>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</si>
  <si>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</si>
  <si>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</si>
  <si>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</si>
  <si>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</si>
  <si>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</si>
  <si>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</si>
  <si>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</si>
  <si>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</si>
  <si>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</si>
  <si>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</si>
  <si>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</si>
  <si>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</si>
  <si>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</si>
  <si>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</si>
  <si>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</si>
  <si>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</si>
  <si>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</si>
  <si>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</si>
  <si>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</si>
  <si>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</si>
  <si>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</si>
  <si>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</si>
  <si>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</si>
  <si>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</si>
  <si>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</si>
  <si>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</si>
  <si>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</si>
  <si>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</si>
  <si>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</si>
  <si>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</si>
  <si>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</si>
  <si>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</si>
  <si>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</si>
  <si>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</si>
  <si>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</si>
  <si>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</si>
  <si>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</si>
  <si>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</si>
  <si>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</si>
  <si>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</si>
  <si>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</si>
  <si>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</si>
  <si>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</si>
  <si>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</si>
  <si>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</si>
  <si>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</si>
  <si>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</si>
  <si>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</si>
  <si>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</si>
  <si>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</si>
  <si>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</si>
  <si>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</si>
  <si>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</si>
  <si>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</si>
  <si>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</si>
  <si>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</si>
  <si>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</si>
  <si>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</si>
  <si>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</si>
  <si>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</si>
  <si>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</si>
  <si>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</si>
  <si>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</si>
  <si>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</si>
  <si>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</si>
  <si>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</si>
  <si>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</si>
  <si>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</si>
  <si>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</si>
  <si>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</si>
  <si>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</si>
  <si>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</si>
  <si>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</si>
  <si>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</si>
  <si>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</si>
  <si>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</si>
  <si>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</si>
  <si>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</si>
  <si>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</si>
  <si>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</si>
  <si>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</si>
  <si>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</si>
  <si>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</si>
  <si>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</si>
  <si>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</si>
  <si>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</si>
  <si>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</si>
  <si>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</si>
  <si>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</si>
  <si>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</si>
  <si>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</si>
  <si>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</si>
  <si>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</si>
  <si>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</si>
  <si>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</si>
  <si>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</si>
  <si>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</si>
  <si>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</si>
  <si>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</si>
  <si>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</si>
  <si>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</si>
  <si>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</si>
  <si>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</si>
  <si>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</si>
  <si>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</si>
  <si>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</si>
  <si>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</si>
  <si>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</si>
  <si>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</si>
  <si>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</si>
  <si>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</si>
  <si>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</si>
  <si>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</si>
  <si>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</si>
  <si>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</si>
  <si>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</si>
  <si>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</si>
  <si>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</si>
  <si>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</si>
  <si>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</si>
  <si>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</si>
  <si>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</si>
  <si>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</si>
  <si>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</si>
  <si>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</si>
  <si>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</si>
  <si>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</si>
  <si>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</si>
  <si>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</si>
  <si>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</si>
  <si>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</si>
  <si>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</si>
  <si>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</si>
  <si>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</si>
  <si>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</si>
  <si>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</si>
  <si>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</si>
  <si>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</si>
  <si>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</si>
  <si>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</si>
  <si>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</si>
  <si>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</si>
  <si>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</si>
  <si>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</si>
  <si>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</si>
  <si>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</si>
  <si>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</si>
  <si>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</si>
  <si>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</si>
  <si>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</si>
  <si>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</si>
  <si>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</si>
  <si>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</si>
  <si>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</si>
  <si>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</si>
  <si>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</si>
  <si>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</si>
  <si>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</si>
  <si>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</si>
  <si>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</si>
  <si>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</si>
  <si>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</si>
  <si>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</si>
  <si>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</si>
  <si>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</si>
  <si>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</si>
  <si>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</si>
  <si>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</si>
  <si>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</si>
  <si>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</si>
  <si>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</si>
  <si>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</si>
  <si>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</si>
  <si>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</si>
  <si>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</si>
  <si>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</si>
  <si>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</si>
  <si>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</si>
  <si>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</si>
  <si>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</si>
  <si>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</si>
  <si>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</si>
  <si>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</si>
  <si>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</si>
  <si>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</si>
  <si>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</si>
  <si>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</si>
  <si>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</si>
  <si>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</si>
  <si>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</si>
  <si>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</si>
  <si>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</si>
  <si>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</si>
  <si>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</si>
  <si>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</si>
  <si>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</si>
  <si>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</si>
  <si>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</si>
  <si>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</si>
  <si>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</si>
  <si>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</si>
  <si>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</si>
  <si>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</si>
  <si>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</si>
  <si>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</si>
  <si>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</si>
  <si>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</si>
  <si>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</si>
  <si>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</si>
  <si>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</si>
  <si>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</si>
  <si>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</si>
  <si>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</si>
  <si>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</si>
  <si>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</si>
  <si>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</si>
  <si>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</si>
  <si>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</si>
  <si>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</si>
  <si>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</si>
  <si>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</si>
  <si>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</si>
  <si>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</si>
  <si>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</si>
  <si>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</si>
  <si>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</si>
  <si>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</si>
  <si>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</si>
  <si>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</si>
  <si>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</si>
  <si>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</si>
  <si>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</si>
  <si>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</si>
  <si>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</si>
  <si>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</si>
  <si>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</si>
  <si>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</si>
  <si>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</si>
  <si>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</si>
  <si>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</si>
  <si>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</si>
  <si>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</si>
  <si>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</si>
  <si>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</si>
  <si>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</si>
  <si>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</si>
  <si>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</si>
  <si>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</si>
  <si>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</si>
  <si>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</si>
  <si>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</si>
  <si>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</si>
  <si>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</si>
  <si>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</si>
  <si>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</si>
  <si>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</si>
  <si>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</si>
  <si>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</si>
  <si>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</si>
  <si>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</si>
  <si>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</si>
  <si>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</si>
  <si>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</si>
  <si>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</si>
  <si>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</si>
  <si>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</si>
  <si>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</si>
  <si>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</si>
  <si>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</si>
  <si>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</si>
  <si>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</si>
  <si>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</si>
  <si>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</si>
  <si>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</si>
  <si>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</si>
  <si>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</si>
  <si>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</si>
  <si>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</si>
  <si>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</si>
  <si>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</si>
  <si>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</si>
  <si>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</si>
  <si>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</si>
  <si>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</si>
  <si>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</si>
  <si>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</si>
  <si>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</si>
  <si>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</si>
  <si>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</si>
  <si>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</si>
  <si>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</si>
  <si>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</si>
  <si>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</si>
  <si>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</si>
  <si>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</si>
  <si>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</si>
  <si>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</si>
  <si>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</si>
  <si>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</si>
  <si>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</si>
  <si>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</si>
  <si>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</si>
  <si>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</si>
  <si>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</si>
  <si>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</si>
  <si>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</si>
  <si>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</si>
  <si>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</si>
  <si>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</si>
  <si>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</si>
  <si>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</si>
  <si>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</si>
  <si>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</si>
  <si>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</si>
  <si>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</si>
  <si>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</si>
  <si>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</si>
  <si>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</si>
  <si>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</si>
  <si>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</si>
  <si>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</si>
  <si>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</si>
  <si>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</si>
  <si>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</si>
  <si>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</si>
  <si>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</si>
  <si>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</si>
  <si>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</si>
  <si>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</si>
  <si>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</si>
  <si>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</si>
  <si>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</si>
  <si>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</si>
  <si>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</si>
  <si>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</si>
  <si>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</si>
  <si>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</si>
  <si>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</si>
  <si>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</si>
  <si>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</si>
  <si>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</si>
  <si>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</si>
  <si>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</si>
  <si>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</si>
  <si>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</si>
  <si>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</si>
  <si>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</si>
  <si>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</si>
  <si>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</si>
  <si>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</si>
  <si>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</si>
  <si>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</si>
  <si>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</si>
  <si>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</si>
  <si>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</si>
  <si>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</si>
  <si>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</si>
  <si>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</si>
  <si>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</si>
  <si>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</si>
  <si>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</si>
  <si>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</si>
  <si>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</si>
  <si>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</si>
  <si>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</si>
  <si>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</si>
  <si>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</si>
  <si>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</si>
  <si>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</si>
  <si>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</si>
  <si>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</si>
  <si>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</si>
  <si>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</si>
  <si>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</si>
  <si>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</si>
  <si>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</si>
  <si>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</si>
  <si>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</si>
  <si>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</si>
  <si>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</si>
  <si>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</si>
  <si>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</si>
  <si>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</si>
  <si>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</si>
  <si>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</si>
  <si>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</si>
  <si>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</si>
  <si>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</si>
  <si>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</si>
  <si>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</si>
  <si>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</si>
  <si>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</si>
  <si>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</si>
  <si>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</si>
  <si>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</si>
  <si>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</si>
  <si>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</si>
  <si>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</si>
  <si>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</si>
  <si>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</si>
  <si>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</si>
  <si>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</si>
  <si>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</si>
  <si>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</si>
  <si>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</si>
  <si>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</si>
  <si>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</si>
  <si>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</si>
  <si>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</si>
  <si>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</si>
  <si>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</si>
  <si>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</si>
  <si>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</si>
  <si>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</si>
  <si>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</si>
  <si>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</si>
  <si>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</si>
  <si>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</si>
  <si>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</si>
  <si>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</si>
  <si>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</si>
  <si>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</si>
  <si>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</si>
  <si>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</si>
  <si>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</si>
  <si>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</si>
  <si>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</si>
  <si>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</si>
  <si>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</si>
  <si>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</si>
  <si>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</si>
  <si>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</si>
  <si>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</si>
  <si>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</si>
  <si>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</si>
  <si>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</si>
  <si>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</si>
  <si>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</si>
  <si>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</si>
  <si>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</si>
  <si>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</si>
  <si>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</si>
  <si>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</si>
  <si>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</si>
  <si>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</si>
  <si>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</si>
  <si>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</si>
  <si>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</si>
  <si>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</si>
  <si>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</si>
  <si>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</si>
  <si>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</si>
  <si>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</si>
  <si>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</si>
  <si>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</si>
  <si>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</si>
  <si>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</si>
  <si>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</si>
  <si>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</si>
  <si>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</si>
  <si>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</si>
  <si>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</si>
  <si>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</si>
  <si>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</si>
  <si>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</si>
  <si>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</si>
  <si>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</si>
  <si>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</si>
  <si>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</si>
  <si>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</si>
  <si>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</si>
  <si>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</si>
  <si>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</si>
  <si>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</si>
  <si>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</si>
  <si>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</si>
  <si>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</si>
  <si>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</si>
  <si>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</si>
  <si>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</si>
  <si>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</si>
  <si>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</si>
  <si>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</si>
  <si>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</si>
  <si>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</si>
  <si>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</si>
  <si>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</si>
  <si>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</si>
  <si>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</si>
  <si>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</si>
  <si>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</si>
  <si>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</si>
  <si>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</si>
  <si>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</si>
  <si>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</si>
  <si>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</si>
  <si>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</si>
  <si>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</si>
  <si>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</si>
  <si>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</si>
  <si>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</si>
  <si>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</si>
  <si>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</si>
  <si>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</si>
  <si>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</si>
  <si>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</si>
  <si>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</si>
  <si>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</si>
  <si>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</si>
  <si>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</si>
  <si>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</si>
  <si>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</si>
  <si>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</si>
  <si>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</si>
  <si>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</si>
  <si>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</si>
  <si>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</si>
  <si>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</si>
  <si>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</si>
  <si>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</si>
  <si>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</si>
  <si>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</si>
  <si>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</si>
  <si>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</si>
  <si>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</si>
  <si>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</si>
  <si>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</si>
  <si>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</si>
  <si>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</si>
  <si>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</si>
  <si>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</si>
  <si>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</si>
  <si>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</si>
  <si>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</si>
  <si>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</si>
  <si>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</si>
  <si>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</si>
  <si>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</si>
  <si>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</si>
  <si>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</si>
  <si>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</si>
  <si>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</si>
  <si>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</si>
  <si>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</si>
  <si>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</si>
  <si>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</si>
  <si>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</si>
  <si>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</si>
  <si>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</si>
  <si>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</si>
  <si>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</si>
  <si>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</si>
  <si>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</si>
  <si>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</si>
  <si>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</si>
  <si>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</si>
  <si>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</si>
  <si>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</si>
  <si>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</si>
  <si>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</si>
  <si>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</si>
  <si>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</si>
  <si>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</si>
  <si>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</si>
  <si>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</si>
  <si>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</si>
  <si>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</si>
  <si>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</si>
  <si>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</si>
  <si>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</si>
  <si>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</si>
  <si>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</si>
  <si>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</si>
  <si>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</si>
  <si>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</si>
  <si>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</si>
  <si>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</si>
  <si>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</si>
  <si>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</si>
  <si>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</si>
  <si>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</si>
  <si>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</si>
  <si>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</si>
  <si>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</si>
  <si>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</si>
  <si>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</si>
  <si>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</si>
  <si>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</si>
  <si>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</si>
  <si>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</si>
  <si>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</si>
  <si>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</si>
  <si>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</si>
  <si>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</si>
  <si>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</si>
  <si>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40-45</t>
  </si>
  <si>
    <t>14-16</t>
  </si>
  <si>
    <t>Part Profit of Rs.191.50/-</t>
  </si>
  <si>
    <t>Profit of Rs.30/-</t>
  </si>
  <si>
    <t>Loss of Rs. 17/-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</si>
  <si>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</si>
  <si>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</si>
  <si>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</si>
  <si>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</si>
  <si>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</si>
  <si>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</si>
  <si>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</si>
  <si>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</si>
  <si>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</si>
  <si>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</si>
  <si>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</si>
  <si>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</si>
  <si>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</si>
  <si>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</si>
  <si>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</si>
  <si>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</si>
  <si>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</si>
  <si>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</si>
  <si>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</si>
  <si>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</si>
  <si>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</si>
  <si>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HDFCBANK 1480 CE MAY</t>
  </si>
  <si>
    <t>30-35</t>
  </si>
  <si>
    <t>M&amp;M 800 CE MAY</t>
  </si>
  <si>
    <t>25-30</t>
  </si>
  <si>
    <t>MARUTI 6900 CE MAY</t>
  </si>
  <si>
    <t>160-190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</si>
  <si>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</si>
  <si>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</si>
  <si>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</si>
  <si>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</si>
  <si>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</si>
  <si>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</si>
  <si>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</si>
  <si>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Profit of Rs.130/-</t>
  </si>
  <si>
    <t>405-415</t>
  </si>
  <si>
    <t>970-980</t>
  </si>
  <si>
    <t>Profit of Rs.65/-</t>
  </si>
  <si>
    <t>Loss of Rs. 18/-</t>
  </si>
  <si>
    <t>M&amp;M 810 CE MAY</t>
  </si>
  <si>
    <t>25-27</t>
  </si>
  <si>
    <t>Loss of Rs.38.5/-</t>
  </si>
  <si>
    <t>RELIANCE 2000 CE MAY</t>
  </si>
  <si>
    <t>50-60</t>
  </si>
  <si>
    <t>HDFC 2520 CE MAY</t>
  </si>
  <si>
    <t>650-680</t>
  </si>
  <si>
    <t>1312-1316</t>
  </si>
  <si>
    <t>Profit of Rs.13/-</t>
  </si>
  <si>
    <t>Profit of Rs.2.75/-</t>
  </si>
  <si>
    <t>SHANGAR</t>
  </si>
  <si>
    <t>Loss of Rs. 18.5/-</t>
  </si>
  <si>
    <t>Profit of Rs.10/-</t>
  </si>
  <si>
    <t>Profit of Rs.1.15/-</t>
  </si>
  <si>
    <t>12-14.0</t>
  </si>
  <si>
    <t>BANKNIFTY 35000 CE MAY</t>
  </si>
  <si>
    <t>600-700</t>
  </si>
  <si>
    <t>Profit of Rs.80/-</t>
  </si>
  <si>
    <t>ESCORTS 1200 CE MAY</t>
  </si>
  <si>
    <t>Profit of Rs.37/-</t>
  </si>
  <si>
    <t>SBIN 410 CE MAY</t>
  </si>
  <si>
    <t>Profit of Rs.3.15/-</t>
  </si>
  <si>
    <t>255-265</t>
  </si>
  <si>
    <t>Loss of Rs.18/-</t>
  </si>
  <si>
    <t>Loss of Rs.10/-</t>
  </si>
  <si>
    <t>Profit of Rs.2.9/-</t>
  </si>
  <si>
    <t>10-12.0</t>
  </si>
  <si>
    <t>190-191</t>
  </si>
  <si>
    <t>200-205</t>
  </si>
  <si>
    <t>2830-2850</t>
  </si>
  <si>
    <t>3100-3200</t>
  </si>
  <si>
    <t>670-680</t>
  </si>
  <si>
    <t xml:space="preserve">NIFTY 15300 PE MAY </t>
  </si>
  <si>
    <t>Justdial Ltd.</t>
  </si>
  <si>
    <t>Profit of Rs.42.5/-</t>
  </si>
  <si>
    <t>Profit of Rs.26/-</t>
  </si>
  <si>
    <t>Profit of Rs.12.5/-</t>
  </si>
  <si>
    <t>HINDUNILVR JUNE FUT</t>
  </si>
  <si>
    <t>2325-2335</t>
  </si>
  <si>
    <t>2390-2410</t>
  </si>
  <si>
    <t>Profit of Rs.31/-</t>
  </si>
  <si>
    <t>SBIN JUNE FUT</t>
  </si>
  <si>
    <t>520-525</t>
  </si>
  <si>
    <t>590-610</t>
  </si>
  <si>
    <t>Profit of Rs.5.95/-</t>
  </si>
  <si>
    <t>Loss of Rs.41.5/-</t>
  </si>
  <si>
    <t>PEL JUNE FUT</t>
  </si>
  <si>
    <t>OSIAJEE</t>
  </si>
  <si>
    <t>ACVC FOREX PRIVATE LIMITED</t>
  </si>
  <si>
    <t>SSPNFIN</t>
  </si>
  <si>
    <t>ASHOK KUMAR SINGH</t>
  </si>
  <si>
    <t>PARTH INFIN BROKERS PVT LTD</t>
  </si>
  <si>
    <t>Profit of Rs.177.5/-</t>
  </si>
  <si>
    <t>Loss of Rs.13.5/-</t>
  </si>
  <si>
    <t>1850-1880</t>
  </si>
  <si>
    <t xml:space="preserve">TVSMOTOR </t>
  </si>
  <si>
    <t>635-638</t>
  </si>
  <si>
    <t>665-675</t>
  </si>
  <si>
    <t>630-640</t>
  </si>
  <si>
    <t>Loss of Rs. 16/-</t>
  </si>
  <si>
    <t>NIFTY JUNE FUT</t>
  </si>
  <si>
    <t>GODREJCP JUNE FUT</t>
  </si>
  <si>
    <t>M&amp;MFIN 185 CE JUN</t>
  </si>
  <si>
    <t>MEDICO</t>
  </si>
  <si>
    <t>PARAG JHAVERI HUF</t>
  </si>
  <si>
    <t>NOPEA CAPITAL SERVICES PRIVATE LIMITED</t>
  </si>
  <si>
    <t>ZENITH MULTI TRADING DMCC</t>
  </si>
  <si>
    <t>TOPGAIN FINANCE PRIVATE LIMITED</t>
  </si>
  <si>
    <t>RELINFRA</t>
  </si>
  <si>
    <t>Reliance Infrastructu Ltd</t>
  </si>
  <si>
    <t>ROLTA</t>
  </si>
  <si>
    <t>Rolta India Ltd.</t>
  </si>
  <si>
    <t>VERTOZ</t>
  </si>
  <si>
    <t>Vertoz Advertising Ltd</t>
  </si>
  <si>
    <t>MCDHOLDING</t>
  </si>
  <si>
    <t>McDowell Holdings Limited</t>
  </si>
  <si>
    <t>SURESH  POONATI</t>
  </si>
  <si>
    <t>MANJU GAGGAR</t>
  </si>
  <si>
    <t>PATINTLOG</t>
  </si>
  <si>
    <t>Patel Integrated Logistic</t>
  </si>
  <si>
    <t>ASGAR PATEL</t>
  </si>
  <si>
    <t>2250-2300</t>
  </si>
  <si>
    <t>Profit of Rs.77.5/-</t>
  </si>
  <si>
    <t>Profit of Rs.47/-</t>
  </si>
  <si>
    <t>2.50-2.60</t>
  </si>
  <si>
    <t>NIFTY 15600 CE 3 JUNE</t>
  </si>
  <si>
    <t>63-65</t>
  </si>
  <si>
    <t>CFEL</t>
  </si>
  <si>
    <t>BABITA SARAOGI</t>
  </si>
  <si>
    <t>DEEPAK KUMAR VIJAYVARGEE HUF</t>
  </si>
  <si>
    <t>INDRANIB</t>
  </si>
  <si>
    <t>BOUGAINVILLEA INVESTMENTS PRIVATE LIMITED</t>
  </si>
  <si>
    <t>INTLCONV</t>
  </si>
  <si>
    <t>RITU DALMIA</t>
  </si>
  <si>
    <t>I G E ( INDIA ) PRIVATE LIMITED</t>
  </si>
  <si>
    <t>YAMINI DABRIWALA</t>
  </si>
  <si>
    <t>NIYOGIN</t>
  </si>
  <si>
    <t>CARMIGNAC PORTFOLIO</t>
  </si>
  <si>
    <t>POLYCHMP</t>
  </si>
  <si>
    <t>ALACRITY SECURITIES LIMITED</t>
  </si>
  <si>
    <t>JAY CHANDRAKANT PATEL</t>
  </si>
  <si>
    <t>DINESH LAXMANSINH RAJPUT</t>
  </si>
  <si>
    <t>GAURAV DOSHI</t>
  </si>
  <si>
    <t>RIBATEX</t>
  </si>
  <si>
    <t>KABIR SHRAN DAGAR</t>
  </si>
  <si>
    <t>SITA RAM</t>
  </si>
  <si>
    <t>JINESH ASHWIN MATALIA</t>
  </si>
  <si>
    <t>GUNMALA RAJENDRA AGARWAL</t>
  </si>
  <si>
    <t>KESHRIMAL BABULAL JAIN</t>
  </si>
  <si>
    <t>SUMEDHA</t>
  </si>
  <si>
    <t>BHARTIBEN VAKHARIA</t>
  </si>
  <si>
    <t>SHRENIK VAKHARIA</t>
  </si>
  <si>
    <t>TAMBOLI</t>
  </si>
  <si>
    <t>RAJIV GARG</t>
  </si>
  <si>
    <t>USHDI</t>
  </si>
  <si>
    <t>SIDDHARTHA KHATWANI</t>
  </si>
  <si>
    <t>ASALCBR</t>
  </si>
  <si>
    <t>Asso Alcohols &amp; Brew Ltd</t>
  </si>
  <si>
    <t>RATHI ROHIT KISHOR</t>
  </si>
  <si>
    <t>AUTOIND</t>
  </si>
  <si>
    <t>Autoline Industries Limit</t>
  </si>
  <si>
    <t>SWETSAM STOCK HOLDING PRIVATE LIMITED</t>
  </si>
  <si>
    <t>DCM</t>
  </si>
  <si>
    <t>DCM  Ltd</t>
  </si>
  <si>
    <t>DEN</t>
  </si>
  <si>
    <t>Den Networks Ltd</t>
  </si>
  <si>
    <t>GBGLOBAL</t>
  </si>
  <si>
    <t>GB Global Limited</t>
  </si>
  <si>
    <t>BABALBHAI  MANILAL   PATEL</t>
  </si>
  <si>
    <t>GICHSGFIN</t>
  </si>
  <si>
    <t>Gic Housing Finance Ltd</t>
  </si>
  <si>
    <t>Indiabulls Hsg Fin Ltd</t>
  </si>
  <si>
    <t>TOWER RESEARCH CAPITAL MARKETS INDIA PRIVATE LIMITED</t>
  </si>
  <si>
    <t>IRB Infrastructure Develo</t>
  </si>
  <si>
    <t>HDFC MUTUAL FUND</t>
  </si>
  <si>
    <t>Jindal Saw Limited</t>
  </si>
  <si>
    <t>LYKALABS</t>
  </si>
  <si>
    <t>Lyka Labs Ltd</t>
  </si>
  <si>
    <t>MAZDA</t>
  </si>
  <si>
    <t>Mazda Limited</t>
  </si>
  <si>
    <t>ONEPOINT</t>
  </si>
  <si>
    <t>One Point One Sol Ltd</t>
  </si>
  <si>
    <t>CHIRAG NARENDRA MODH</t>
  </si>
  <si>
    <t>PIONEEREMB</t>
  </si>
  <si>
    <t>Pioneer Embroideries Limi</t>
  </si>
  <si>
    <t>SHREEJI CAPITAL AND FINANCE LIMITED</t>
  </si>
  <si>
    <t>RELIGARE</t>
  </si>
  <si>
    <t>Religare Enterprises Limi</t>
  </si>
  <si>
    <t>M/S. PRARTHANA ENTERPRISES</t>
  </si>
  <si>
    <t>RPOWER</t>
  </si>
  <si>
    <t>Reliance Power Limited</t>
  </si>
  <si>
    <t>SALASAR</t>
  </si>
  <si>
    <t>Salasar Techno Engg. Ltd.</t>
  </si>
  <si>
    <t>MANOJ GUPTA</t>
  </si>
  <si>
    <t>SANWARIA</t>
  </si>
  <si>
    <t>Sanwaria Consumer Ltd.</t>
  </si>
  <si>
    <t>MULTIPLIER S AND S ADV PVT LTD</t>
  </si>
  <si>
    <t>SOLEX</t>
  </si>
  <si>
    <t>Solex Energy Limited</t>
  </si>
  <si>
    <t>SHELAT GAURANG UPENDRABHAI</t>
  </si>
  <si>
    <t>TEMBO</t>
  </si>
  <si>
    <t>Tembo Global Ind Ltd</t>
  </si>
  <si>
    <t>VISHAL MAHESH WAGHELA</t>
  </si>
  <si>
    <t>RAVI GOYAL (HUF)</t>
  </si>
  <si>
    <t>TIRUPATI</t>
  </si>
  <si>
    <t>Shree Tirupati Balajee</t>
  </si>
  <si>
    <t>ANANT KUMAR BOMB</t>
  </si>
  <si>
    <t>UNIVCABLES</t>
  </si>
  <si>
    <t>Universal Cables Ltd</t>
  </si>
  <si>
    <t>ROCKLINE CONSTRUCTION CO.(NG) (PROP.NARENDRAPAL GUPTA</t>
  </si>
  <si>
    <t>SHREE SHIVSHAKTI PROJECT CONSULTANT PRIVATE LIMITE</t>
  </si>
  <si>
    <t>VIKASWSP</t>
  </si>
  <si>
    <t>Vikas Wsp Ltd</t>
  </si>
  <si>
    <t>SONY  SEBASTIAN</t>
  </si>
  <si>
    <t>BOHRA</t>
  </si>
  <si>
    <t>Bohra Industries Limited</t>
  </si>
  <si>
    <t>GIRIRAJ TRADING</t>
  </si>
  <si>
    <t>MOKSH</t>
  </si>
  <si>
    <t>Moksh Ornaments Limited</t>
  </si>
  <si>
    <t>DAYAL TAHILRAM PARWANI</t>
  </si>
  <si>
    <t>SHIVAMILLS</t>
  </si>
  <si>
    <t>Shiva Mills Limited</t>
  </si>
  <si>
    <t>SABITA SHETTY</t>
  </si>
  <si>
    <t>BIJAL MUKESH SHAH (HUF)</t>
  </si>
  <si>
    <t>SOHAM INVESTMENT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</si>
</sst>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5" xfId="0" applyFill="1" applyBorder="1"/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1" fontId="0" fillId="0" borderId="35" xfId="0" applyNumberForma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0" fontId="46" fillId="0" borderId="3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10" fontId="7" fillId="0" borderId="35" xfId="51" applyNumberFormat="1" applyFont="1" applyFill="1" applyBorder="1" applyAlignment="1" applyProtection="1">
      <alignment horizontal="center" vertical="center" wrapText="1"/>
    </xf>
    <xf numFmtId="16" fontId="48" fillId="0" borderId="35" xfId="16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0" fillId="44" borderId="35" xfId="0" applyNumberFormat="1" applyFill="1" applyBorder="1" applyAlignment="1">
      <alignment horizontal="center" vertical="center"/>
    </xf>
    <xf numFmtId="164" fontId="0" fillId="44" borderId="35" xfId="0" applyNumberFormat="1" applyFill="1" applyBorder="1" applyAlignment="1">
      <alignment horizontal="center" vertical="center"/>
    </xf>
    <xf numFmtId="15" fontId="0" fillId="44" borderId="35" xfId="0" applyNumberFormat="1" applyFill="1" applyBorder="1" applyAlignment="1">
      <alignment horizontal="center" vertical="center"/>
    </xf>
    <xf numFmtId="0" fontId="49" fillId="44" borderId="35" xfId="0" applyFont="1" applyFill="1" applyBorder="1"/>
    <xf numFmtId="43" fontId="46" fillId="44" borderId="35" xfId="160" applyFont="1" applyFill="1" applyBorder="1" applyAlignment="1">
      <alignment horizontal="center" vertical="top"/>
    </xf>
    <xf numFmtId="0" fontId="46" fillId="44" borderId="35" xfId="0" applyFont="1" applyFill="1" applyBorder="1" applyAlignment="1">
      <alignment horizontal="center" vertical="center"/>
    </xf>
    <xf numFmtId="0" fontId="0" fillId="44" borderId="35" xfId="0" applyFill="1" applyBorder="1" applyAlignment="1">
      <alignment horizontal="center" vertical="center"/>
    </xf>
    <xf numFmtId="0" fontId="46" fillId="44" borderId="35" xfId="0" applyFont="1" applyFill="1" applyBorder="1" applyAlignment="1">
      <alignment horizontal="center" vertical="top"/>
    </xf>
    <xf numFmtId="0" fontId="7" fillId="44" borderId="35" xfId="0" applyFont="1" applyFill="1" applyBorder="1" applyAlignment="1">
      <alignment horizontal="center" vertical="center"/>
    </xf>
    <xf numFmtId="2" fontId="7" fillId="44" borderId="35" xfId="0" applyNumberFormat="1" applyFont="1" applyFill="1" applyBorder="1" applyAlignment="1">
      <alignment horizontal="center" vertical="center"/>
    </xf>
    <xf numFmtId="10" fontId="7" fillId="44" borderId="35" xfId="51" applyNumberFormat="1" applyFont="1" applyFill="1" applyBorder="1" applyAlignment="1" applyProtection="1">
      <alignment horizontal="center" vertical="center" wrapText="1"/>
    </xf>
    <xf numFmtId="16" fontId="48" fillId="44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31" sqref="D3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44348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44348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71" t="s">
        <v>16</v>
      </c>
      <c r="B9" s="573" t="s">
        <v>17</v>
      </c>
      <c r="C9" s="573" t="s">
        <v>18</v>
      </c>
      <c r="D9" s="573" t="s">
        <v>829</v>
      </c>
      <c r="E9" s="251" t="s">
        <v>19</v>
      </c>
      <c r="F9" s="251" t="s">
        <v>20</v>
      </c>
      <c r="G9" s="568" t="s">
        <v>21</v>
      </c>
      <c r="H9" s="569"/>
      <c r="I9" s="570"/>
      <c r="J9" s="568" t="s">
        <v>22</v>
      </c>
      <c r="K9" s="569"/>
      <c r="L9" s="570"/>
      <c r="M9" s="251"/>
      <c r="N9" s="258"/>
      <c r="O9" s="258"/>
      <c r="P9" s="258"/>
    </row>
    <row r="10" spans="1:16" ht="59.25" customHeight="1">
      <c r="A10" s="572"/>
      <c r="B10" s="574" t="s">
        <v>17</v>
      </c>
      <c r="C10" s="574"/>
      <c r="D10" s="574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44371</v>
      </c>
      <c r="E11" s="275">
        <v>35602.9</v>
      </c>
      <c r="F11" s="275">
        <v>35438.683333333327</v>
      </c>
      <c r="G11" s="287">
        <v>35227.366666666654</v>
      </c>
      <c r="H11" s="287">
        <v>34851.833333333328</v>
      </c>
      <c r="I11" s="287">
        <v>34640.516666666656</v>
      </c>
      <c r="J11" s="287">
        <v>35814.216666666653</v>
      </c>
      <c r="K11" s="287">
        <v>36025.533333333318</v>
      </c>
      <c r="L11" s="287">
        <v>36401.066666666651</v>
      </c>
      <c r="M11" s="274">
        <v>35650</v>
      </c>
      <c r="N11" s="274">
        <v>35063.15</v>
      </c>
      <c r="O11" s="438">
        <v>1791125</v>
      </c>
      <c r="P11" s="439">
        <v>-1.1070161635402432E-2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44371</v>
      </c>
      <c r="E12" s="288">
        <v>15583.2</v>
      </c>
      <c r="F12" s="288">
        <v>15531</v>
      </c>
      <c r="G12" s="289">
        <v>15462.3</v>
      </c>
      <c r="H12" s="289">
        <v>15341.4</v>
      </c>
      <c r="I12" s="289">
        <v>15272.699999999999</v>
      </c>
      <c r="J12" s="289">
        <v>15651.9</v>
      </c>
      <c r="K12" s="289">
        <v>15720.6</v>
      </c>
      <c r="L12" s="289">
        <v>15841.5</v>
      </c>
      <c r="M12" s="276">
        <v>15599.7</v>
      </c>
      <c r="N12" s="276">
        <v>15410.1</v>
      </c>
      <c r="O12" s="291">
        <v>11388325</v>
      </c>
      <c r="P12" s="292">
        <v>2.4641345275744637E-2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44371</v>
      </c>
      <c r="E13" s="404">
        <v>16686.7</v>
      </c>
      <c r="F13" s="404">
        <v>16610.066666666666</v>
      </c>
      <c r="G13" s="405">
        <v>16517.833333333332</v>
      </c>
      <c r="H13" s="405">
        <v>16348.966666666667</v>
      </c>
      <c r="I13" s="405">
        <v>16256.733333333334</v>
      </c>
      <c r="J13" s="405">
        <v>16778.933333333331</v>
      </c>
      <c r="K13" s="405">
        <v>16871.166666666668</v>
      </c>
      <c r="L13" s="405">
        <v>17040.033333333329</v>
      </c>
      <c r="M13" s="406">
        <v>16702.3</v>
      </c>
      <c r="N13" s="406">
        <v>16441.2</v>
      </c>
      <c r="O13" s="407">
        <v>12520</v>
      </c>
      <c r="P13" s="408">
        <v>-0.13055555555555556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44371</v>
      </c>
      <c r="E14" s="288">
        <v>1681.55</v>
      </c>
      <c r="F14" s="288">
        <v>1676.5333333333335</v>
      </c>
      <c r="G14" s="289">
        <v>1667.366666666667</v>
      </c>
      <c r="H14" s="289">
        <v>1653.1833333333334</v>
      </c>
      <c r="I14" s="289">
        <v>1644.0166666666669</v>
      </c>
      <c r="J14" s="289">
        <v>1690.7166666666672</v>
      </c>
      <c r="K14" s="289">
        <v>1699.8833333333337</v>
      </c>
      <c r="L14" s="289">
        <v>1714.0666666666673</v>
      </c>
      <c r="M14" s="276">
        <v>1685.7</v>
      </c>
      <c r="N14" s="276">
        <v>1662.35</v>
      </c>
      <c r="O14" s="291">
        <v>744175</v>
      </c>
      <c r="P14" s="292">
        <v>-5.6785917092561046E-3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44371</v>
      </c>
      <c r="E15" s="288">
        <v>1994.9</v>
      </c>
      <c r="F15" s="288">
        <v>1993.75</v>
      </c>
      <c r="G15" s="289">
        <v>1978.75</v>
      </c>
      <c r="H15" s="289">
        <v>1962.6</v>
      </c>
      <c r="I15" s="289">
        <v>1947.6</v>
      </c>
      <c r="J15" s="289">
        <v>2009.9</v>
      </c>
      <c r="K15" s="289">
        <v>2024.9</v>
      </c>
      <c r="L15" s="289">
        <v>2041.0500000000002</v>
      </c>
      <c r="M15" s="276">
        <v>2008.75</v>
      </c>
      <c r="N15" s="276">
        <v>1977.6</v>
      </c>
      <c r="O15" s="291">
        <v>2151000</v>
      </c>
      <c r="P15" s="292">
        <v>-6.9686411149825784E-4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44371</v>
      </c>
      <c r="E16" s="288">
        <v>1319.55</v>
      </c>
      <c r="F16" s="288">
        <v>1313.2666666666667</v>
      </c>
      <c r="G16" s="289">
        <v>1303.1833333333334</v>
      </c>
      <c r="H16" s="289">
        <v>1286.8166666666668</v>
      </c>
      <c r="I16" s="289">
        <v>1276.7333333333336</v>
      </c>
      <c r="J16" s="289">
        <v>1329.6333333333332</v>
      </c>
      <c r="K16" s="289">
        <v>1339.7166666666667</v>
      </c>
      <c r="L16" s="289">
        <v>1356.083333333333</v>
      </c>
      <c r="M16" s="276">
        <v>1323.35</v>
      </c>
      <c r="N16" s="276">
        <v>1296.9000000000001</v>
      </c>
      <c r="O16" s="291">
        <v>19470000</v>
      </c>
      <c r="P16" s="292">
        <v>-1.5373723070698897E-2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44371</v>
      </c>
      <c r="E17" s="288">
        <v>772.75</v>
      </c>
      <c r="F17" s="288">
        <v>774.19999999999993</v>
      </c>
      <c r="G17" s="289">
        <v>763.84999999999991</v>
      </c>
      <c r="H17" s="289">
        <v>754.94999999999993</v>
      </c>
      <c r="I17" s="289">
        <v>744.59999999999991</v>
      </c>
      <c r="J17" s="289">
        <v>783.09999999999991</v>
      </c>
      <c r="K17" s="289">
        <v>793.45</v>
      </c>
      <c r="L17" s="289">
        <v>802.34999999999991</v>
      </c>
      <c r="M17" s="276">
        <v>784.55</v>
      </c>
      <c r="N17" s="276">
        <v>765.3</v>
      </c>
      <c r="O17" s="291">
        <v>73830000</v>
      </c>
      <c r="P17" s="292">
        <v>1.9557749736755795E-2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44371</v>
      </c>
      <c r="E18" s="288">
        <v>3005.85</v>
      </c>
      <c r="F18" s="288">
        <v>3003.6333333333332</v>
      </c>
      <c r="G18" s="289">
        <v>2957.2166666666662</v>
      </c>
      <c r="H18" s="289">
        <v>2908.583333333333</v>
      </c>
      <c r="I18" s="289">
        <v>2862.1666666666661</v>
      </c>
      <c r="J18" s="289">
        <v>3052.2666666666664</v>
      </c>
      <c r="K18" s="289">
        <v>3098.6833333333334</v>
      </c>
      <c r="L18" s="289">
        <v>3147.3166666666666</v>
      </c>
      <c r="M18" s="276">
        <v>3050.05</v>
      </c>
      <c r="N18" s="276">
        <v>2955</v>
      </c>
      <c r="O18" s="291">
        <v>360600</v>
      </c>
      <c r="P18" s="292">
        <v>-2.8556034482758622E-2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44371</v>
      </c>
      <c r="E19" s="288">
        <v>745.4</v>
      </c>
      <c r="F19" s="288">
        <v>745.88333333333333</v>
      </c>
      <c r="G19" s="289">
        <v>741.76666666666665</v>
      </c>
      <c r="H19" s="289">
        <v>738.13333333333333</v>
      </c>
      <c r="I19" s="289">
        <v>734.01666666666665</v>
      </c>
      <c r="J19" s="289">
        <v>749.51666666666665</v>
      </c>
      <c r="K19" s="289">
        <v>753.63333333333321</v>
      </c>
      <c r="L19" s="289">
        <v>757.26666666666665</v>
      </c>
      <c r="M19" s="276">
        <v>750</v>
      </c>
      <c r="N19" s="276">
        <v>742.25</v>
      </c>
      <c r="O19" s="291">
        <v>9767000</v>
      </c>
      <c r="P19" s="292">
        <v>6.7081831093630501E-2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44371</v>
      </c>
      <c r="E20" s="288">
        <v>327.64999999999998</v>
      </c>
      <c r="F20" s="288">
        <v>327.18333333333334</v>
      </c>
      <c r="G20" s="289">
        <v>324.4666666666667</v>
      </c>
      <c r="H20" s="289">
        <v>321.28333333333336</v>
      </c>
      <c r="I20" s="289">
        <v>318.56666666666672</v>
      </c>
      <c r="J20" s="289">
        <v>330.36666666666667</v>
      </c>
      <c r="K20" s="289">
        <v>333.08333333333326</v>
      </c>
      <c r="L20" s="289">
        <v>336.26666666666665</v>
      </c>
      <c r="M20" s="276">
        <v>329.9</v>
      </c>
      <c r="N20" s="276">
        <v>324</v>
      </c>
      <c r="O20" s="291">
        <v>16212000</v>
      </c>
      <c r="P20" s="292">
        <v>-9.7122961334066334E-3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44371</v>
      </c>
      <c r="E21" s="288">
        <v>955.8</v>
      </c>
      <c r="F21" s="288">
        <v>951.91666666666663</v>
      </c>
      <c r="G21" s="289">
        <v>946.83333333333326</v>
      </c>
      <c r="H21" s="289">
        <v>937.86666666666667</v>
      </c>
      <c r="I21" s="289">
        <v>932.7833333333333</v>
      </c>
      <c r="J21" s="289">
        <v>960.88333333333321</v>
      </c>
      <c r="K21" s="289">
        <v>965.96666666666647</v>
      </c>
      <c r="L21" s="289">
        <v>974.93333333333317</v>
      </c>
      <c r="M21" s="276">
        <v>957</v>
      </c>
      <c r="N21" s="276">
        <v>942.95</v>
      </c>
      <c r="O21" s="291">
        <v>1304600</v>
      </c>
      <c r="P21" s="292">
        <v>-5.450733752620545E-3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44371</v>
      </c>
      <c r="E22" s="288">
        <v>3186</v>
      </c>
      <c r="F22" s="288">
        <v>3174.3666666666668</v>
      </c>
      <c r="G22" s="289">
        <v>3153.7333333333336</v>
      </c>
      <c r="H22" s="289">
        <v>3121.4666666666667</v>
      </c>
      <c r="I22" s="289">
        <v>3100.8333333333335</v>
      </c>
      <c r="J22" s="289">
        <v>3206.6333333333337</v>
      </c>
      <c r="K22" s="289">
        <v>3227.2666666666669</v>
      </c>
      <c r="L22" s="289">
        <v>3259.5333333333338</v>
      </c>
      <c r="M22" s="276">
        <v>3195</v>
      </c>
      <c r="N22" s="276">
        <v>3142.1</v>
      </c>
      <c r="O22" s="291">
        <v>1850250</v>
      </c>
      <c r="P22" s="292">
        <v>3.2649644202595231E-2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44371</v>
      </c>
      <c r="E23" s="288">
        <v>223.35</v>
      </c>
      <c r="F23" s="288">
        <v>223.30000000000004</v>
      </c>
      <c r="G23" s="289">
        <v>221.60000000000008</v>
      </c>
      <c r="H23" s="289">
        <v>219.85000000000005</v>
      </c>
      <c r="I23" s="289">
        <v>218.15000000000009</v>
      </c>
      <c r="J23" s="289">
        <v>225.05000000000007</v>
      </c>
      <c r="K23" s="289">
        <v>226.75000000000006</v>
      </c>
      <c r="L23" s="289">
        <v>228.50000000000006</v>
      </c>
      <c r="M23" s="276">
        <v>225</v>
      </c>
      <c r="N23" s="276">
        <v>221.55</v>
      </c>
      <c r="O23" s="291">
        <v>15607500</v>
      </c>
      <c r="P23" s="292">
        <v>2.6302811112937696E-2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44371</v>
      </c>
      <c r="E24" s="288">
        <v>124.2</v>
      </c>
      <c r="F24" s="288">
        <v>124.68333333333332</v>
      </c>
      <c r="G24" s="289">
        <v>123.11666666666665</v>
      </c>
      <c r="H24" s="289">
        <v>122.03333333333332</v>
      </c>
      <c r="I24" s="289">
        <v>120.46666666666664</v>
      </c>
      <c r="J24" s="289">
        <v>125.76666666666665</v>
      </c>
      <c r="K24" s="289">
        <v>127.33333333333334</v>
      </c>
      <c r="L24" s="289">
        <v>128.41666666666666</v>
      </c>
      <c r="M24" s="276">
        <v>126.25</v>
      </c>
      <c r="N24" s="276">
        <v>123.6</v>
      </c>
      <c r="O24" s="291">
        <v>33354000</v>
      </c>
      <c r="P24" s="292">
        <v>3.173719376391982E-2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44371</v>
      </c>
      <c r="E25" s="288">
        <v>2968.95</v>
      </c>
      <c r="F25" s="288">
        <v>2961.0333333333333</v>
      </c>
      <c r="G25" s="289">
        <v>2938.4166666666665</v>
      </c>
      <c r="H25" s="289">
        <v>2907.8833333333332</v>
      </c>
      <c r="I25" s="289">
        <v>2885.2666666666664</v>
      </c>
      <c r="J25" s="289">
        <v>2991.5666666666666</v>
      </c>
      <c r="K25" s="289">
        <v>3014.1833333333334</v>
      </c>
      <c r="L25" s="289">
        <v>3044.7166666666667</v>
      </c>
      <c r="M25" s="276">
        <v>2983.65</v>
      </c>
      <c r="N25" s="276">
        <v>2930.5</v>
      </c>
      <c r="O25" s="291">
        <v>4677000</v>
      </c>
      <c r="P25" s="292">
        <v>4.6027911969940959E-2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44371</v>
      </c>
      <c r="E26" s="288">
        <v>991.95</v>
      </c>
      <c r="F26" s="288">
        <v>992.56666666666661</v>
      </c>
      <c r="G26" s="289">
        <v>980.43333333333317</v>
      </c>
      <c r="H26" s="289">
        <v>968.91666666666652</v>
      </c>
      <c r="I26" s="289">
        <v>956.78333333333308</v>
      </c>
      <c r="J26" s="289">
        <v>1004.0833333333333</v>
      </c>
      <c r="K26" s="289">
        <v>1016.2166666666667</v>
      </c>
      <c r="L26" s="289">
        <v>1027.7333333333333</v>
      </c>
      <c r="M26" s="276">
        <v>1004.7</v>
      </c>
      <c r="N26" s="276">
        <v>981.05</v>
      </c>
      <c r="O26" s="291">
        <v>2651500</v>
      </c>
      <c r="P26" s="292">
        <v>1.4539889037688923E-2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44371</v>
      </c>
      <c r="E27" s="288">
        <v>1004.05</v>
      </c>
      <c r="F27" s="288">
        <v>1008.3833333333332</v>
      </c>
      <c r="G27" s="289">
        <v>981.91666666666652</v>
      </c>
      <c r="H27" s="289">
        <v>959.7833333333333</v>
      </c>
      <c r="I27" s="289">
        <v>933.31666666666661</v>
      </c>
      <c r="J27" s="289">
        <v>1030.5166666666664</v>
      </c>
      <c r="K27" s="289">
        <v>1056.9833333333331</v>
      </c>
      <c r="L27" s="289">
        <v>1079.1166666666663</v>
      </c>
      <c r="M27" s="276">
        <v>1034.8499999999999</v>
      </c>
      <c r="N27" s="276">
        <v>986.25</v>
      </c>
      <c r="O27" s="291">
        <v>9504300</v>
      </c>
      <c r="P27" s="292">
        <v>8.1348912882709665E-2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44371</v>
      </c>
      <c r="E28" s="288">
        <v>752.95</v>
      </c>
      <c r="F28" s="288">
        <v>748.86666666666667</v>
      </c>
      <c r="G28" s="289">
        <v>742.18333333333339</v>
      </c>
      <c r="H28" s="289">
        <v>731.41666666666674</v>
      </c>
      <c r="I28" s="289">
        <v>724.73333333333346</v>
      </c>
      <c r="J28" s="289">
        <v>759.63333333333333</v>
      </c>
      <c r="K28" s="289">
        <v>766.31666666666649</v>
      </c>
      <c r="L28" s="289">
        <v>777.08333333333326</v>
      </c>
      <c r="M28" s="276">
        <v>755.55</v>
      </c>
      <c r="N28" s="276">
        <v>738.1</v>
      </c>
      <c r="O28" s="291">
        <v>38419200</v>
      </c>
      <c r="P28" s="292">
        <v>-1.276595744680851E-2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44371</v>
      </c>
      <c r="E29" s="288">
        <v>4216.1499999999996</v>
      </c>
      <c r="F29" s="288">
        <v>4214.0666666666666</v>
      </c>
      <c r="G29" s="289">
        <v>4185.1333333333332</v>
      </c>
      <c r="H29" s="289">
        <v>4154.1166666666668</v>
      </c>
      <c r="I29" s="289">
        <v>4125.1833333333334</v>
      </c>
      <c r="J29" s="289">
        <v>4245.083333333333</v>
      </c>
      <c r="K29" s="289">
        <v>4274.0166666666655</v>
      </c>
      <c r="L29" s="289">
        <v>4305.0333333333328</v>
      </c>
      <c r="M29" s="276">
        <v>4243</v>
      </c>
      <c r="N29" s="276">
        <v>4183.05</v>
      </c>
      <c r="O29" s="291">
        <v>1699750</v>
      </c>
      <c r="P29" s="292">
        <v>-2.494131455399061E-3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44371</v>
      </c>
      <c r="E30" s="288">
        <v>11857</v>
      </c>
      <c r="F30" s="288">
        <v>11810.300000000001</v>
      </c>
      <c r="G30" s="289">
        <v>11729.200000000003</v>
      </c>
      <c r="H30" s="289">
        <v>11601.400000000001</v>
      </c>
      <c r="I30" s="289">
        <v>11520.300000000003</v>
      </c>
      <c r="J30" s="289">
        <v>11938.100000000002</v>
      </c>
      <c r="K30" s="289">
        <v>12019.2</v>
      </c>
      <c r="L30" s="289">
        <v>12147.000000000002</v>
      </c>
      <c r="M30" s="276">
        <v>11891.4</v>
      </c>
      <c r="N30" s="276">
        <v>11682.5</v>
      </c>
      <c r="O30" s="291">
        <v>735600</v>
      </c>
      <c r="P30" s="292">
        <v>1.8386108273748722E-3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44371</v>
      </c>
      <c r="E31" s="288">
        <v>5640.9</v>
      </c>
      <c r="F31" s="288">
        <v>5633.05</v>
      </c>
      <c r="G31" s="289">
        <v>5585.35</v>
      </c>
      <c r="H31" s="289">
        <v>5529.8</v>
      </c>
      <c r="I31" s="289">
        <v>5482.1</v>
      </c>
      <c r="J31" s="289">
        <v>5688.6</v>
      </c>
      <c r="K31" s="289">
        <v>5736.2999999999993</v>
      </c>
      <c r="L31" s="289">
        <v>5791.85</v>
      </c>
      <c r="M31" s="276">
        <v>5680.75</v>
      </c>
      <c r="N31" s="276">
        <v>5577.5</v>
      </c>
      <c r="O31" s="291">
        <v>4179000</v>
      </c>
      <c r="P31" s="292">
        <v>8.4187313529640678E-2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44371</v>
      </c>
      <c r="E32" s="288">
        <v>2212.1999999999998</v>
      </c>
      <c r="F32" s="288">
        <v>2202.9</v>
      </c>
      <c r="G32" s="289">
        <v>2187.8500000000004</v>
      </c>
      <c r="H32" s="289">
        <v>2163.5000000000005</v>
      </c>
      <c r="I32" s="289">
        <v>2148.4500000000007</v>
      </c>
      <c r="J32" s="289">
        <v>2227.25</v>
      </c>
      <c r="K32" s="289">
        <v>2242.3000000000002</v>
      </c>
      <c r="L32" s="289">
        <v>2266.6499999999996</v>
      </c>
      <c r="M32" s="276">
        <v>2217.9499999999998</v>
      </c>
      <c r="N32" s="276">
        <v>2178.5500000000002</v>
      </c>
      <c r="O32" s="291">
        <v>1270000</v>
      </c>
      <c r="P32" s="292">
        <v>6.9774817633999368E-3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44371</v>
      </c>
      <c r="E33" s="288">
        <v>309.05</v>
      </c>
      <c r="F33" s="288">
        <v>308.3</v>
      </c>
      <c r="G33" s="289">
        <v>303.15000000000003</v>
      </c>
      <c r="H33" s="289">
        <v>297.25</v>
      </c>
      <c r="I33" s="289">
        <v>292.10000000000002</v>
      </c>
      <c r="J33" s="289">
        <v>314.20000000000005</v>
      </c>
      <c r="K33" s="289">
        <v>319.35000000000002</v>
      </c>
      <c r="L33" s="289">
        <v>325.25000000000006</v>
      </c>
      <c r="M33" s="276">
        <v>313.45</v>
      </c>
      <c r="N33" s="276">
        <v>302.39999999999998</v>
      </c>
      <c r="O33" s="291">
        <v>21889800</v>
      </c>
      <c r="P33" s="292">
        <v>-5.2351738241308791E-3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44371</v>
      </c>
      <c r="E34" s="288">
        <v>81.05</v>
      </c>
      <c r="F34" s="288">
        <v>81.699999999999989</v>
      </c>
      <c r="G34" s="289">
        <v>78.799999999999983</v>
      </c>
      <c r="H34" s="289">
        <v>76.55</v>
      </c>
      <c r="I34" s="289">
        <v>73.649999999999991</v>
      </c>
      <c r="J34" s="289">
        <v>83.949999999999974</v>
      </c>
      <c r="K34" s="289">
        <v>86.84999999999998</v>
      </c>
      <c r="L34" s="289">
        <v>89.099999999999966</v>
      </c>
      <c r="M34" s="276">
        <v>84.6</v>
      </c>
      <c r="N34" s="276">
        <v>79.45</v>
      </c>
      <c r="O34" s="291">
        <v>227682000</v>
      </c>
      <c r="P34" s="292">
        <v>6.1358058358331059E-2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44371</v>
      </c>
      <c r="E35" s="288">
        <v>1555.75</v>
      </c>
      <c r="F35" s="288">
        <v>1555.0833333333333</v>
      </c>
      <c r="G35" s="289">
        <v>1545.7166666666665</v>
      </c>
      <c r="H35" s="289">
        <v>1535.6833333333332</v>
      </c>
      <c r="I35" s="289">
        <v>1526.3166666666664</v>
      </c>
      <c r="J35" s="289">
        <v>1565.1166666666666</v>
      </c>
      <c r="K35" s="289">
        <v>1574.4833333333333</v>
      </c>
      <c r="L35" s="289">
        <v>1584.5166666666667</v>
      </c>
      <c r="M35" s="276">
        <v>1564.45</v>
      </c>
      <c r="N35" s="276">
        <v>1545.05</v>
      </c>
      <c r="O35" s="291">
        <v>867350</v>
      </c>
      <c r="P35" s="292">
        <v>4.5755968169761276E-2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44371</v>
      </c>
      <c r="E36" s="288">
        <v>146</v>
      </c>
      <c r="F36" s="288">
        <v>145.78333333333333</v>
      </c>
      <c r="G36" s="289">
        <v>144.66666666666666</v>
      </c>
      <c r="H36" s="289">
        <v>143.33333333333331</v>
      </c>
      <c r="I36" s="289">
        <v>142.21666666666664</v>
      </c>
      <c r="J36" s="289">
        <v>147.11666666666667</v>
      </c>
      <c r="K36" s="289">
        <v>148.23333333333335</v>
      </c>
      <c r="L36" s="289">
        <v>149.56666666666669</v>
      </c>
      <c r="M36" s="276">
        <v>146.9</v>
      </c>
      <c r="N36" s="276">
        <v>144.44999999999999</v>
      </c>
      <c r="O36" s="291">
        <v>39957000</v>
      </c>
      <c r="P36" s="292">
        <v>-6.6527276183235128E-4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44371</v>
      </c>
      <c r="E37" s="288">
        <v>810.1</v>
      </c>
      <c r="F37" s="288">
        <v>810.54999999999984</v>
      </c>
      <c r="G37" s="289">
        <v>804.09999999999968</v>
      </c>
      <c r="H37" s="289">
        <v>798.0999999999998</v>
      </c>
      <c r="I37" s="289">
        <v>791.64999999999964</v>
      </c>
      <c r="J37" s="289">
        <v>816.54999999999973</v>
      </c>
      <c r="K37" s="289">
        <v>822.99999999999977</v>
      </c>
      <c r="L37" s="289">
        <v>828.99999999999977</v>
      </c>
      <c r="M37" s="276">
        <v>817</v>
      </c>
      <c r="N37" s="276">
        <v>804.55</v>
      </c>
      <c r="O37" s="291">
        <v>3898400</v>
      </c>
      <c r="P37" s="292">
        <v>-2.0182471661598009E-2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44371</v>
      </c>
      <c r="E38" s="288">
        <v>681.45</v>
      </c>
      <c r="F38" s="288">
        <v>682.30000000000007</v>
      </c>
      <c r="G38" s="289">
        <v>676.10000000000014</v>
      </c>
      <c r="H38" s="289">
        <v>670.75000000000011</v>
      </c>
      <c r="I38" s="289">
        <v>664.55000000000018</v>
      </c>
      <c r="J38" s="289">
        <v>687.65000000000009</v>
      </c>
      <c r="K38" s="289">
        <v>693.85000000000014</v>
      </c>
      <c r="L38" s="289">
        <v>699.2</v>
      </c>
      <c r="M38" s="276">
        <v>688.5</v>
      </c>
      <c r="N38" s="276">
        <v>676.95</v>
      </c>
      <c r="O38" s="291">
        <v>6790500</v>
      </c>
      <c r="P38" s="292">
        <v>-2.6242202624220261E-2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44371</v>
      </c>
      <c r="E39" s="288">
        <v>536.9</v>
      </c>
      <c r="F39" s="288">
        <v>534.31666666666661</v>
      </c>
      <c r="G39" s="289">
        <v>530.68333333333317</v>
      </c>
      <c r="H39" s="289">
        <v>524.46666666666658</v>
      </c>
      <c r="I39" s="289">
        <v>520.83333333333314</v>
      </c>
      <c r="J39" s="289">
        <v>540.53333333333319</v>
      </c>
      <c r="K39" s="289">
        <v>544.16666666666663</v>
      </c>
      <c r="L39" s="289">
        <v>550.38333333333321</v>
      </c>
      <c r="M39" s="276">
        <v>537.95000000000005</v>
      </c>
      <c r="N39" s="276">
        <v>528.1</v>
      </c>
      <c r="O39" s="291">
        <v>114212253</v>
      </c>
      <c r="P39" s="292">
        <v>-1.7436861046530146E-2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44371</v>
      </c>
      <c r="E40" s="288">
        <v>71.45</v>
      </c>
      <c r="F40" s="288">
        <v>71.816666666666677</v>
      </c>
      <c r="G40" s="289">
        <v>70.733333333333348</v>
      </c>
      <c r="H40" s="289">
        <v>70.016666666666666</v>
      </c>
      <c r="I40" s="289">
        <v>68.933333333333337</v>
      </c>
      <c r="J40" s="289">
        <v>72.53333333333336</v>
      </c>
      <c r="K40" s="289">
        <v>73.616666666666703</v>
      </c>
      <c r="L40" s="289">
        <v>74.333333333333371</v>
      </c>
      <c r="M40" s="276">
        <v>72.900000000000006</v>
      </c>
      <c r="N40" s="276">
        <v>71.099999999999994</v>
      </c>
      <c r="O40" s="291">
        <v>87948000</v>
      </c>
      <c r="P40" s="292">
        <v>-1.7362740497419052E-2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44371</v>
      </c>
      <c r="E41" s="288">
        <v>390.25</v>
      </c>
      <c r="F41" s="288">
        <v>388.65000000000003</v>
      </c>
      <c r="G41" s="289">
        <v>385.40000000000009</v>
      </c>
      <c r="H41" s="289">
        <v>380.55000000000007</v>
      </c>
      <c r="I41" s="289">
        <v>377.30000000000013</v>
      </c>
      <c r="J41" s="289">
        <v>393.50000000000006</v>
      </c>
      <c r="K41" s="289">
        <v>396.74999999999994</v>
      </c>
      <c r="L41" s="289">
        <v>401.6</v>
      </c>
      <c r="M41" s="276">
        <v>391.9</v>
      </c>
      <c r="N41" s="276">
        <v>383.8</v>
      </c>
      <c r="O41" s="291">
        <v>17675500</v>
      </c>
      <c r="P41" s="292">
        <v>1.9230769230769232E-2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44371</v>
      </c>
      <c r="E42" s="288">
        <v>15324.85</v>
      </c>
      <c r="F42" s="288">
        <v>15306.583333333334</v>
      </c>
      <c r="G42" s="289">
        <v>15118.266666666668</v>
      </c>
      <c r="H42" s="289">
        <v>14911.683333333334</v>
      </c>
      <c r="I42" s="289">
        <v>14723.366666666669</v>
      </c>
      <c r="J42" s="289">
        <v>15513.166666666668</v>
      </c>
      <c r="K42" s="289">
        <v>15701.483333333334</v>
      </c>
      <c r="L42" s="289">
        <v>15908.066666666668</v>
      </c>
      <c r="M42" s="276">
        <v>15494.9</v>
      </c>
      <c r="N42" s="276">
        <v>15100</v>
      </c>
      <c r="O42" s="291">
        <v>118950</v>
      </c>
      <c r="P42" s="292">
        <v>-1.2863070539419087E-2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44371</v>
      </c>
      <c r="E43" s="288">
        <v>473.45</v>
      </c>
      <c r="F43" s="288">
        <v>472.7166666666667</v>
      </c>
      <c r="G43" s="289">
        <v>470.48333333333341</v>
      </c>
      <c r="H43" s="289">
        <v>467.51666666666671</v>
      </c>
      <c r="I43" s="289">
        <v>465.28333333333342</v>
      </c>
      <c r="J43" s="289">
        <v>475.68333333333339</v>
      </c>
      <c r="K43" s="289">
        <v>477.91666666666674</v>
      </c>
      <c r="L43" s="289">
        <v>480.88333333333338</v>
      </c>
      <c r="M43" s="276">
        <v>474.95</v>
      </c>
      <c r="N43" s="276">
        <v>469.75</v>
      </c>
      <c r="O43" s="291">
        <v>41117400</v>
      </c>
      <c r="P43" s="292">
        <v>-2.037052920490608E-2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44371</v>
      </c>
      <c r="E44" s="288">
        <v>3458</v>
      </c>
      <c r="F44" s="288">
        <v>3452.5166666666664</v>
      </c>
      <c r="G44" s="289">
        <v>3437.1833333333329</v>
      </c>
      <c r="H44" s="289">
        <v>3416.3666666666663</v>
      </c>
      <c r="I44" s="289">
        <v>3401.0333333333328</v>
      </c>
      <c r="J44" s="289">
        <v>3473.333333333333</v>
      </c>
      <c r="K44" s="289">
        <v>3488.666666666667</v>
      </c>
      <c r="L44" s="289">
        <v>3509.4833333333331</v>
      </c>
      <c r="M44" s="276">
        <v>3467.85</v>
      </c>
      <c r="N44" s="276">
        <v>3431.7</v>
      </c>
      <c r="O44" s="291">
        <v>1934800</v>
      </c>
      <c r="P44" s="292">
        <v>5.1711655807218945E-4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44371</v>
      </c>
      <c r="E45" s="288">
        <v>621.95000000000005</v>
      </c>
      <c r="F45" s="288">
        <v>619.90000000000009</v>
      </c>
      <c r="G45" s="289">
        <v>615.70000000000016</v>
      </c>
      <c r="H45" s="289">
        <v>609.45000000000005</v>
      </c>
      <c r="I45" s="289">
        <v>605.25000000000011</v>
      </c>
      <c r="J45" s="289">
        <v>626.1500000000002</v>
      </c>
      <c r="K45" s="289">
        <v>630.35</v>
      </c>
      <c r="L45" s="289">
        <v>636.60000000000025</v>
      </c>
      <c r="M45" s="276">
        <v>624.1</v>
      </c>
      <c r="N45" s="276">
        <v>613.65</v>
      </c>
      <c r="O45" s="291">
        <v>22532400</v>
      </c>
      <c r="P45" s="292">
        <v>-5.244755244755245E-3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44371</v>
      </c>
      <c r="E46" s="288">
        <v>161.6</v>
      </c>
      <c r="F46" s="288">
        <v>161.6</v>
      </c>
      <c r="G46" s="289">
        <v>158.75</v>
      </c>
      <c r="H46" s="289">
        <v>155.9</v>
      </c>
      <c r="I46" s="289">
        <v>153.05000000000001</v>
      </c>
      <c r="J46" s="289">
        <v>164.45</v>
      </c>
      <c r="K46" s="289">
        <v>167.29999999999995</v>
      </c>
      <c r="L46" s="289">
        <v>170.14999999999998</v>
      </c>
      <c r="M46" s="276">
        <v>164.45</v>
      </c>
      <c r="N46" s="276">
        <v>158.75</v>
      </c>
      <c r="O46" s="291">
        <v>55971000</v>
      </c>
      <c r="P46" s="292">
        <v>2.4918421833283893E-2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44371</v>
      </c>
      <c r="E47" s="288">
        <v>551</v>
      </c>
      <c r="F47" s="288">
        <v>548.44999999999993</v>
      </c>
      <c r="G47" s="289">
        <v>544.04999999999984</v>
      </c>
      <c r="H47" s="289">
        <v>537.09999999999991</v>
      </c>
      <c r="I47" s="289">
        <v>532.69999999999982</v>
      </c>
      <c r="J47" s="289">
        <v>555.39999999999986</v>
      </c>
      <c r="K47" s="289">
        <v>559.79999999999995</v>
      </c>
      <c r="L47" s="289">
        <v>566.74999999999989</v>
      </c>
      <c r="M47" s="276">
        <v>552.85</v>
      </c>
      <c r="N47" s="276">
        <v>541.5</v>
      </c>
      <c r="O47" s="291">
        <v>9981250</v>
      </c>
      <c r="P47" s="292">
        <v>-3.7487945998071356E-2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44371</v>
      </c>
      <c r="E48" s="288">
        <v>952</v>
      </c>
      <c r="F48" s="288">
        <v>944.66666666666663</v>
      </c>
      <c r="G48" s="289">
        <v>935.33333333333326</v>
      </c>
      <c r="H48" s="289">
        <v>918.66666666666663</v>
      </c>
      <c r="I48" s="289">
        <v>909.33333333333326</v>
      </c>
      <c r="J48" s="289">
        <v>961.33333333333326</v>
      </c>
      <c r="K48" s="289">
        <v>970.66666666666652</v>
      </c>
      <c r="L48" s="289">
        <v>987.33333333333326</v>
      </c>
      <c r="M48" s="276">
        <v>954</v>
      </c>
      <c r="N48" s="276">
        <v>928</v>
      </c>
      <c r="O48" s="291">
        <v>10624250</v>
      </c>
      <c r="P48" s="292">
        <v>6.6514750261747859E-3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44371</v>
      </c>
      <c r="E49" s="288">
        <v>148.1</v>
      </c>
      <c r="F49" s="288">
        <v>147.46666666666667</v>
      </c>
      <c r="G49" s="289">
        <v>146.03333333333333</v>
      </c>
      <c r="H49" s="289">
        <v>143.96666666666667</v>
      </c>
      <c r="I49" s="289">
        <v>142.53333333333333</v>
      </c>
      <c r="J49" s="289">
        <v>149.53333333333333</v>
      </c>
      <c r="K49" s="289">
        <v>150.96666666666667</v>
      </c>
      <c r="L49" s="289">
        <v>153.03333333333333</v>
      </c>
      <c r="M49" s="276">
        <v>148.9</v>
      </c>
      <c r="N49" s="276">
        <v>145.4</v>
      </c>
      <c r="O49" s="291">
        <v>49068600</v>
      </c>
      <c r="P49" s="292">
        <v>-1.4674875600910854E-2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44371</v>
      </c>
      <c r="E50" s="288">
        <v>3547.3</v>
      </c>
      <c r="F50" s="288">
        <v>3558.75</v>
      </c>
      <c r="G50" s="289">
        <v>3518.7</v>
      </c>
      <c r="H50" s="289">
        <v>3490.1</v>
      </c>
      <c r="I50" s="289">
        <v>3450.0499999999997</v>
      </c>
      <c r="J50" s="289">
        <v>3587.35</v>
      </c>
      <c r="K50" s="289">
        <v>3627.4</v>
      </c>
      <c r="L50" s="289">
        <v>3656</v>
      </c>
      <c r="M50" s="276">
        <v>3598.8</v>
      </c>
      <c r="N50" s="276">
        <v>3530.15</v>
      </c>
      <c r="O50" s="291">
        <v>1052825</v>
      </c>
      <c r="P50" s="292">
        <v>-1.9190907608822229E-2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44371</v>
      </c>
      <c r="E51" s="288">
        <v>1723.95</v>
      </c>
      <c r="F51" s="288">
        <v>1722.5</v>
      </c>
      <c r="G51" s="289">
        <v>1711.5</v>
      </c>
      <c r="H51" s="289">
        <v>1699.05</v>
      </c>
      <c r="I51" s="289">
        <v>1688.05</v>
      </c>
      <c r="J51" s="289">
        <v>1734.95</v>
      </c>
      <c r="K51" s="289">
        <v>1745.95</v>
      </c>
      <c r="L51" s="289">
        <v>1758.4</v>
      </c>
      <c r="M51" s="276">
        <v>1733.5</v>
      </c>
      <c r="N51" s="276">
        <v>1710.05</v>
      </c>
      <c r="O51" s="291">
        <v>2690800</v>
      </c>
      <c r="P51" s="292">
        <v>-2.3001652052357352E-2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44371</v>
      </c>
      <c r="E52" s="288">
        <v>685.45</v>
      </c>
      <c r="F52" s="288">
        <v>684.4666666666667</v>
      </c>
      <c r="G52" s="289">
        <v>670.98333333333335</v>
      </c>
      <c r="H52" s="289">
        <v>656.51666666666665</v>
      </c>
      <c r="I52" s="289">
        <v>643.0333333333333</v>
      </c>
      <c r="J52" s="289">
        <v>698.93333333333339</v>
      </c>
      <c r="K52" s="289">
        <v>712.41666666666674</v>
      </c>
      <c r="L52" s="289">
        <v>726.88333333333344</v>
      </c>
      <c r="M52" s="276">
        <v>697.95</v>
      </c>
      <c r="N52" s="276">
        <v>670</v>
      </c>
      <c r="O52" s="291">
        <v>8038509</v>
      </c>
      <c r="P52" s="292">
        <v>6.2822897292829097E-2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44371</v>
      </c>
      <c r="E53" s="288">
        <v>172.6</v>
      </c>
      <c r="F53" s="288">
        <v>173.9</v>
      </c>
      <c r="G53" s="289">
        <v>169.05</v>
      </c>
      <c r="H53" s="289">
        <v>165.5</v>
      </c>
      <c r="I53" s="289">
        <v>160.65</v>
      </c>
      <c r="J53" s="289">
        <v>177.45000000000002</v>
      </c>
      <c r="K53" s="289">
        <v>182.29999999999998</v>
      </c>
      <c r="L53" s="289">
        <v>185.85000000000002</v>
      </c>
      <c r="M53" s="276">
        <v>178.75</v>
      </c>
      <c r="N53" s="276">
        <v>170.35</v>
      </c>
      <c r="O53" s="291">
        <v>5536600</v>
      </c>
      <c r="P53" s="292">
        <v>2.6436781609195402E-2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44371</v>
      </c>
      <c r="E54" s="288">
        <v>791.25</v>
      </c>
      <c r="F54" s="288">
        <v>790.75</v>
      </c>
      <c r="G54" s="289">
        <v>783.5</v>
      </c>
      <c r="H54" s="289">
        <v>775.75</v>
      </c>
      <c r="I54" s="289">
        <v>768.5</v>
      </c>
      <c r="J54" s="289">
        <v>798.5</v>
      </c>
      <c r="K54" s="289">
        <v>805.75</v>
      </c>
      <c r="L54" s="289">
        <v>813.5</v>
      </c>
      <c r="M54" s="276">
        <v>798</v>
      </c>
      <c r="N54" s="276">
        <v>783</v>
      </c>
      <c r="O54" s="291">
        <v>2825400</v>
      </c>
      <c r="P54" s="292">
        <v>1.3778256189451023E-2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44371</v>
      </c>
      <c r="E55" s="288">
        <v>543.20000000000005</v>
      </c>
      <c r="F55" s="288">
        <v>540.31666666666661</v>
      </c>
      <c r="G55" s="289">
        <v>534.98333333333323</v>
      </c>
      <c r="H55" s="289">
        <v>526.76666666666665</v>
      </c>
      <c r="I55" s="289">
        <v>521.43333333333328</v>
      </c>
      <c r="J55" s="289">
        <v>548.53333333333319</v>
      </c>
      <c r="K55" s="289">
        <v>553.86666666666667</v>
      </c>
      <c r="L55" s="289">
        <v>562.08333333333314</v>
      </c>
      <c r="M55" s="276">
        <v>545.65</v>
      </c>
      <c r="N55" s="276">
        <v>532.1</v>
      </c>
      <c r="O55" s="291">
        <v>10300000</v>
      </c>
      <c r="P55" s="292">
        <v>-7.008238347816273E-2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44371</v>
      </c>
      <c r="E56" s="288">
        <v>1795.45</v>
      </c>
      <c r="F56" s="288">
        <v>1804.4833333333333</v>
      </c>
      <c r="G56" s="289">
        <v>1781.2666666666667</v>
      </c>
      <c r="H56" s="289">
        <v>1767.0833333333333</v>
      </c>
      <c r="I56" s="289">
        <v>1743.8666666666666</v>
      </c>
      <c r="J56" s="289">
        <v>1818.6666666666667</v>
      </c>
      <c r="K56" s="289">
        <v>1841.8833333333334</v>
      </c>
      <c r="L56" s="289">
        <v>1856.0666666666668</v>
      </c>
      <c r="M56" s="276">
        <v>1827.7</v>
      </c>
      <c r="N56" s="276">
        <v>1790.3</v>
      </c>
      <c r="O56" s="291">
        <v>1904000</v>
      </c>
      <c r="P56" s="292">
        <v>3.731953146281667E-2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44371</v>
      </c>
      <c r="E57" s="288">
        <v>4203.3</v>
      </c>
      <c r="F57" s="288">
        <v>4211.583333333333</v>
      </c>
      <c r="G57" s="289">
        <v>4116.7166666666662</v>
      </c>
      <c r="H57" s="289">
        <v>4030.1333333333332</v>
      </c>
      <c r="I57" s="289">
        <v>3935.2666666666664</v>
      </c>
      <c r="J57" s="289">
        <v>4298.1666666666661</v>
      </c>
      <c r="K57" s="289">
        <v>4393.0333333333328</v>
      </c>
      <c r="L57" s="289">
        <v>4479.6166666666659</v>
      </c>
      <c r="M57" s="276">
        <v>4306.45</v>
      </c>
      <c r="N57" s="276">
        <v>4125</v>
      </c>
      <c r="O57" s="291">
        <v>2370400</v>
      </c>
      <c r="P57" s="292">
        <v>1.944373996111252E-3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44371</v>
      </c>
      <c r="E58" s="288">
        <v>289.3</v>
      </c>
      <c r="F58" s="288">
        <v>289.09999999999997</v>
      </c>
      <c r="G58" s="289">
        <v>285.89999999999992</v>
      </c>
      <c r="H58" s="289">
        <v>282.49999999999994</v>
      </c>
      <c r="I58" s="289">
        <v>279.2999999999999</v>
      </c>
      <c r="J58" s="289">
        <v>292.49999999999994</v>
      </c>
      <c r="K58" s="289">
        <v>295.7</v>
      </c>
      <c r="L58" s="289">
        <v>299.09999999999997</v>
      </c>
      <c r="M58" s="276">
        <v>292.3</v>
      </c>
      <c r="N58" s="276">
        <v>285.7</v>
      </c>
      <c r="O58" s="291">
        <v>30327000</v>
      </c>
      <c r="P58" s="292">
        <v>2.8539451594851706E-2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44371</v>
      </c>
      <c r="E59" s="288">
        <v>5321.85</v>
      </c>
      <c r="F59" s="288">
        <v>5286.3</v>
      </c>
      <c r="G59" s="289">
        <v>5228.75</v>
      </c>
      <c r="H59" s="289">
        <v>5135.6499999999996</v>
      </c>
      <c r="I59" s="289">
        <v>5078.0999999999995</v>
      </c>
      <c r="J59" s="289">
        <v>5379.4000000000005</v>
      </c>
      <c r="K59" s="289">
        <v>5436.9500000000016</v>
      </c>
      <c r="L59" s="289">
        <v>5530.0500000000011</v>
      </c>
      <c r="M59" s="276">
        <v>5343.85</v>
      </c>
      <c r="N59" s="276">
        <v>5193.2</v>
      </c>
      <c r="O59" s="291">
        <v>2684500</v>
      </c>
      <c r="P59" s="292">
        <v>-6.2468187497107955E-3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44371</v>
      </c>
      <c r="E60" s="288">
        <v>2681.25</v>
      </c>
      <c r="F60" s="288">
        <v>2665.9500000000003</v>
      </c>
      <c r="G60" s="289">
        <v>2641.9000000000005</v>
      </c>
      <c r="H60" s="289">
        <v>2602.5500000000002</v>
      </c>
      <c r="I60" s="289">
        <v>2578.5000000000005</v>
      </c>
      <c r="J60" s="289">
        <v>2705.3000000000006</v>
      </c>
      <c r="K60" s="289">
        <v>2729.3500000000008</v>
      </c>
      <c r="L60" s="289">
        <v>2768.7000000000007</v>
      </c>
      <c r="M60" s="276">
        <v>2690</v>
      </c>
      <c r="N60" s="276">
        <v>2626.6</v>
      </c>
      <c r="O60" s="291">
        <v>2460850</v>
      </c>
      <c r="P60" s="292">
        <v>-4.9351000540832884E-2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44371</v>
      </c>
      <c r="E61" s="288">
        <v>1178.55</v>
      </c>
      <c r="F61" s="288">
        <v>1173.5166666666667</v>
      </c>
      <c r="G61" s="289">
        <v>1166.0333333333333</v>
      </c>
      <c r="H61" s="289">
        <v>1153.5166666666667</v>
      </c>
      <c r="I61" s="289">
        <v>1146.0333333333333</v>
      </c>
      <c r="J61" s="289">
        <v>1186.0333333333333</v>
      </c>
      <c r="K61" s="289">
        <v>1193.5166666666664</v>
      </c>
      <c r="L61" s="289">
        <v>1206.0333333333333</v>
      </c>
      <c r="M61" s="276">
        <v>1181</v>
      </c>
      <c r="N61" s="276">
        <v>1161</v>
      </c>
      <c r="O61" s="291">
        <v>4359300</v>
      </c>
      <c r="P61" s="292">
        <v>-5.0441361916771753E-4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44371</v>
      </c>
      <c r="E62" s="288">
        <v>192.35</v>
      </c>
      <c r="F62" s="288">
        <v>192.96666666666667</v>
      </c>
      <c r="G62" s="289">
        <v>191.23333333333335</v>
      </c>
      <c r="H62" s="289">
        <v>190.11666666666667</v>
      </c>
      <c r="I62" s="289">
        <v>188.38333333333335</v>
      </c>
      <c r="J62" s="289">
        <v>194.08333333333334</v>
      </c>
      <c r="K62" s="289">
        <v>195.81666666666663</v>
      </c>
      <c r="L62" s="289">
        <v>196.93333333333334</v>
      </c>
      <c r="M62" s="276">
        <v>194.7</v>
      </c>
      <c r="N62" s="276">
        <v>191.85</v>
      </c>
      <c r="O62" s="291">
        <v>13050000</v>
      </c>
      <c r="P62" s="292">
        <v>-2.5537634408602152E-2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44371</v>
      </c>
      <c r="E63" s="288">
        <v>87.75</v>
      </c>
      <c r="F63" s="288">
        <v>88.333333333333329</v>
      </c>
      <c r="G63" s="289">
        <v>86.816666666666663</v>
      </c>
      <c r="H63" s="289">
        <v>85.88333333333334</v>
      </c>
      <c r="I63" s="289">
        <v>84.366666666666674</v>
      </c>
      <c r="J63" s="289">
        <v>89.266666666666652</v>
      </c>
      <c r="K63" s="289">
        <v>90.783333333333331</v>
      </c>
      <c r="L63" s="289">
        <v>91.71666666666664</v>
      </c>
      <c r="M63" s="276">
        <v>89.85</v>
      </c>
      <c r="N63" s="276">
        <v>87.4</v>
      </c>
      <c r="O63" s="291">
        <v>65740000</v>
      </c>
      <c r="P63" s="292">
        <v>1.5234613040828763E-3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44371</v>
      </c>
      <c r="E64" s="288">
        <v>160.35</v>
      </c>
      <c r="F64" s="288">
        <v>158.63333333333333</v>
      </c>
      <c r="G64" s="289">
        <v>155.46666666666664</v>
      </c>
      <c r="H64" s="289">
        <v>150.58333333333331</v>
      </c>
      <c r="I64" s="289">
        <v>147.41666666666663</v>
      </c>
      <c r="J64" s="289">
        <v>163.51666666666665</v>
      </c>
      <c r="K64" s="289">
        <v>166.68333333333334</v>
      </c>
      <c r="L64" s="289">
        <v>171.56666666666666</v>
      </c>
      <c r="M64" s="276">
        <v>161.80000000000001</v>
      </c>
      <c r="N64" s="276">
        <v>153.75</v>
      </c>
      <c r="O64" s="291">
        <v>30323100</v>
      </c>
      <c r="P64" s="292">
        <v>-6.7179583411521859E-2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44371</v>
      </c>
      <c r="E65" s="288">
        <v>595.15</v>
      </c>
      <c r="F65" s="288">
        <v>592.73333333333335</v>
      </c>
      <c r="G65" s="289">
        <v>582.4666666666667</v>
      </c>
      <c r="H65" s="289">
        <v>569.7833333333333</v>
      </c>
      <c r="I65" s="289">
        <v>559.51666666666665</v>
      </c>
      <c r="J65" s="289">
        <v>605.41666666666674</v>
      </c>
      <c r="K65" s="289">
        <v>615.68333333333339</v>
      </c>
      <c r="L65" s="289">
        <v>628.36666666666679</v>
      </c>
      <c r="M65" s="276">
        <v>603</v>
      </c>
      <c r="N65" s="276">
        <v>580.04999999999995</v>
      </c>
      <c r="O65" s="291">
        <v>9075800</v>
      </c>
      <c r="P65" s="292">
        <v>6.3468535237838561E-2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44371</v>
      </c>
      <c r="E66" s="288">
        <v>26.2</v>
      </c>
      <c r="F66" s="288">
        <v>26.283333333333331</v>
      </c>
      <c r="G66" s="289">
        <v>26.016666666666662</v>
      </c>
      <c r="H66" s="289">
        <v>25.833333333333332</v>
      </c>
      <c r="I66" s="289">
        <v>25.566666666666663</v>
      </c>
      <c r="J66" s="289">
        <v>26.466666666666661</v>
      </c>
      <c r="K66" s="289">
        <v>26.733333333333327</v>
      </c>
      <c r="L66" s="289">
        <v>26.916666666666661</v>
      </c>
      <c r="M66" s="276">
        <v>26.55</v>
      </c>
      <c r="N66" s="276">
        <v>26.1</v>
      </c>
      <c r="O66" s="291">
        <v>91035000</v>
      </c>
      <c r="P66" s="292">
        <v>4.7181524708219515E-3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44371</v>
      </c>
      <c r="E67" s="404">
        <v>859.2</v>
      </c>
      <c r="F67" s="404">
        <v>856.11666666666679</v>
      </c>
      <c r="G67" s="405">
        <v>848.63333333333355</v>
      </c>
      <c r="H67" s="405">
        <v>838.06666666666672</v>
      </c>
      <c r="I67" s="405">
        <v>830.58333333333348</v>
      </c>
      <c r="J67" s="405">
        <v>866.68333333333362</v>
      </c>
      <c r="K67" s="405">
        <v>874.16666666666674</v>
      </c>
      <c r="L67" s="405">
        <v>884.73333333333369</v>
      </c>
      <c r="M67" s="406">
        <v>863.6</v>
      </c>
      <c r="N67" s="406">
        <v>845.55</v>
      </c>
      <c r="O67" s="407">
        <v>4550000</v>
      </c>
      <c r="P67" s="408">
        <v>-2.4442538593481989E-2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44371</v>
      </c>
      <c r="E68" s="288">
        <v>1377.3</v>
      </c>
      <c r="F68" s="288">
        <v>1377.8833333333332</v>
      </c>
      <c r="G68" s="289">
        <v>1352.8166666666664</v>
      </c>
      <c r="H68" s="289">
        <v>1328.3333333333333</v>
      </c>
      <c r="I68" s="289">
        <v>1303.2666666666664</v>
      </c>
      <c r="J68" s="289">
        <v>1402.3666666666663</v>
      </c>
      <c r="K68" s="289">
        <v>1427.4333333333329</v>
      </c>
      <c r="L68" s="289">
        <v>1451.9166666666663</v>
      </c>
      <c r="M68" s="276">
        <v>1402.95</v>
      </c>
      <c r="N68" s="276">
        <v>1353.4</v>
      </c>
      <c r="O68" s="291">
        <v>1481350</v>
      </c>
      <c r="P68" s="292">
        <v>-4.4444444444444446E-2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44371</v>
      </c>
      <c r="E69" s="288">
        <v>320.35000000000002</v>
      </c>
      <c r="F69" s="288">
        <v>320.08333333333331</v>
      </c>
      <c r="G69" s="289">
        <v>317.76666666666665</v>
      </c>
      <c r="H69" s="289">
        <v>315.18333333333334</v>
      </c>
      <c r="I69" s="289">
        <v>312.86666666666667</v>
      </c>
      <c r="J69" s="289">
        <v>322.66666666666663</v>
      </c>
      <c r="K69" s="289">
        <v>324.98333333333335</v>
      </c>
      <c r="L69" s="289">
        <v>327.56666666666661</v>
      </c>
      <c r="M69" s="276">
        <v>322.39999999999998</v>
      </c>
      <c r="N69" s="276">
        <v>317.5</v>
      </c>
      <c r="O69" s="291">
        <v>9608450</v>
      </c>
      <c r="P69" s="292">
        <v>2.0915678524374176E-2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44371</v>
      </c>
      <c r="E70" s="288">
        <v>1474.35</v>
      </c>
      <c r="F70" s="288">
        <v>1478.6000000000001</v>
      </c>
      <c r="G70" s="289">
        <v>1458.7500000000002</v>
      </c>
      <c r="H70" s="289">
        <v>1443.15</v>
      </c>
      <c r="I70" s="289">
        <v>1423.3000000000002</v>
      </c>
      <c r="J70" s="289">
        <v>1494.2000000000003</v>
      </c>
      <c r="K70" s="289">
        <v>1514.0500000000002</v>
      </c>
      <c r="L70" s="289">
        <v>1529.6500000000003</v>
      </c>
      <c r="M70" s="276">
        <v>1498.45</v>
      </c>
      <c r="N70" s="276">
        <v>1463</v>
      </c>
      <c r="O70" s="291">
        <v>13462450</v>
      </c>
      <c r="P70" s="292">
        <v>-1.7846623003084174E-2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44371</v>
      </c>
      <c r="E71" s="288">
        <v>538.75</v>
      </c>
      <c r="F71" s="288">
        <v>530.43333333333339</v>
      </c>
      <c r="G71" s="289">
        <v>518.96666666666681</v>
      </c>
      <c r="H71" s="289">
        <v>499.18333333333339</v>
      </c>
      <c r="I71" s="289">
        <v>487.71666666666681</v>
      </c>
      <c r="J71" s="289">
        <v>550.21666666666681</v>
      </c>
      <c r="K71" s="289">
        <v>561.68333333333351</v>
      </c>
      <c r="L71" s="289">
        <v>581.46666666666681</v>
      </c>
      <c r="M71" s="276">
        <v>541.9</v>
      </c>
      <c r="N71" s="276">
        <v>510.65</v>
      </c>
      <c r="O71" s="291">
        <v>1860000</v>
      </c>
      <c r="P71" s="292">
        <v>5.4571226080793761E-2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44371</v>
      </c>
      <c r="E72" s="288">
        <v>1029.9000000000001</v>
      </c>
      <c r="F72" s="288">
        <v>1026.95</v>
      </c>
      <c r="G72" s="289">
        <v>1016.95</v>
      </c>
      <c r="H72" s="289">
        <v>1004</v>
      </c>
      <c r="I72" s="289">
        <v>994</v>
      </c>
      <c r="J72" s="289">
        <v>1039.9000000000001</v>
      </c>
      <c r="K72" s="289">
        <v>1049.9000000000001</v>
      </c>
      <c r="L72" s="289">
        <v>1062.8500000000001</v>
      </c>
      <c r="M72" s="276">
        <v>1036.95</v>
      </c>
      <c r="N72" s="276">
        <v>1014</v>
      </c>
      <c r="O72" s="291">
        <v>3384500</v>
      </c>
      <c r="P72" s="292">
        <v>-2.4639769452449566E-2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44371</v>
      </c>
      <c r="E73" s="288">
        <v>947.5</v>
      </c>
      <c r="F73" s="288">
        <v>945.44999999999993</v>
      </c>
      <c r="G73" s="289">
        <v>938.39999999999986</v>
      </c>
      <c r="H73" s="289">
        <v>929.3</v>
      </c>
      <c r="I73" s="289">
        <v>922.24999999999989</v>
      </c>
      <c r="J73" s="289">
        <v>954.54999999999984</v>
      </c>
      <c r="K73" s="289">
        <v>961.5999999999998</v>
      </c>
      <c r="L73" s="289">
        <v>970.69999999999982</v>
      </c>
      <c r="M73" s="276">
        <v>952.5</v>
      </c>
      <c r="N73" s="276">
        <v>936.35</v>
      </c>
      <c r="O73" s="291">
        <v>21626500</v>
      </c>
      <c r="P73" s="292">
        <v>4.8461588499316985E-3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44371</v>
      </c>
      <c r="E74" s="288">
        <v>2558.3000000000002</v>
      </c>
      <c r="F74" s="288">
        <v>2547.1333333333332</v>
      </c>
      <c r="G74" s="289">
        <v>2521.1666666666665</v>
      </c>
      <c r="H74" s="289">
        <v>2484.0333333333333</v>
      </c>
      <c r="I74" s="289">
        <v>2458.0666666666666</v>
      </c>
      <c r="J74" s="289">
        <v>2584.2666666666664</v>
      </c>
      <c r="K74" s="289">
        <v>2610.2333333333336</v>
      </c>
      <c r="L74" s="289">
        <v>2647.3666666666663</v>
      </c>
      <c r="M74" s="276">
        <v>2573.1</v>
      </c>
      <c r="N74" s="276">
        <v>2510</v>
      </c>
      <c r="O74" s="291">
        <v>17696700</v>
      </c>
      <c r="P74" s="292">
        <v>7.6343648208469057E-4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44371</v>
      </c>
      <c r="E75" s="288">
        <v>2977.1</v>
      </c>
      <c r="F75" s="288">
        <v>2971.1333333333337</v>
      </c>
      <c r="G75" s="289">
        <v>2936.0166666666673</v>
      </c>
      <c r="H75" s="289">
        <v>2894.9333333333338</v>
      </c>
      <c r="I75" s="289">
        <v>2859.8166666666675</v>
      </c>
      <c r="J75" s="289">
        <v>3012.2166666666672</v>
      </c>
      <c r="K75" s="289">
        <v>3047.333333333333</v>
      </c>
      <c r="L75" s="289">
        <v>3088.416666666667</v>
      </c>
      <c r="M75" s="276">
        <v>3006.25</v>
      </c>
      <c r="N75" s="276">
        <v>2930.05</v>
      </c>
      <c r="O75" s="291">
        <v>573800</v>
      </c>
      <c r="P75" s="292">
        <v>4.2135851798038505E-2</v>
      </c>
    </row>
    <row r="76" spans="1:16" ht="15">
      <c r="A76" s="254">
        <v>66</v>
      </c>
      <c r="B76" s="343" t="s">
        <v>53</v>
      </c>
      <c r="C76" t="s">
        <v>109</v>
      </c>
      <c r="D76" s="441">
        <v>44371</v>
      </c>
      <c r="E76" s="404">
        <v>1514.75</v>
      </c>
      <c r="F76" s="404">
        <v>1508.0166666666667</v>
      </c>
      <c r="G76" s="405">
        <v>1497.4833333333333</v>
      </c>
      <c r="H76" s="405">
        <v>1480.2166666666667</v>
      </c>
      <c r="I76" s="405">
        <v>1469.6833333333334</v>
      </c>
      <c r="J76" s="405">
        <v>1525.2833333333333</v>
      </c>
      <c r="K76" s="405">
        <v>1535.8166666666666</v>
      </c>
      <c r="L76" s="405">
        <v>1553.0833333333333</v>
      </c>
      <c r="M76" s="406">
        <v>1518.55</v>
      </c>
      <c r="N76" s="406">
        <v>1490.75</v>
      </c>
      <c r="O76" s="407">
        <v>25882450</v>
      </c>
      <c r="P76" s="408">
        <v>-2.8605331186167733E-3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44371</v>
      </c>
      <c r="E77" s="288">
        <v>669.75</v>
      </c>
      <c r="F77" s="288">
        <v>669.19999999999993</v>
      </c>
      <c r="G77" s="289">
        <v>665.09999999999991</v>
      </c>
      <c r="H77" s="289">
        <v>660.44999999999993</v>
      </c>
      <c r="I77" s="289">
        <v>656.34999999999991</v>
      </c>
      <c r="J77" s="289">
        <v>673.84999999999991</v>
      </c>
      <c r="K77" s="289">
        <v>677.95</v>
      </c>
      <c r="L77" s="289">
        <v>682.59999999999991</v>
      </c>
      <c r="M77" s="276">
        <v>673.3</v>
      </c>
      <c r="N77" s="276">
        <v>664.55</v>
      </c>
      <c r="O77" s="291">
        <v>14986400</v>
      </c>
      <c r="P77" s="292">
        <v>2.0600794066971309E-2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44371</v>
      </c>
      <c r="E78" s="288">
        <v>3012.85</v>
      </c>
      <c r="F78" s="288">
        <v>3000.4833333333336</v>
      </c>
      <c r="G78" s="289">
        <v>2977.916666666667</v>
      </c>
      <c r="H78" s="289">
        <v>2942.9833333333336</v>
      </c>
      <c r="I78" s="289">
        <v>2920.416666666667</v>
      </c>
      <c r="J78" s="289">
        <v>3035.416666666667</v>
      </c>
      <c r="K78" s="289">
        <v>3057.9833333333336</v>
      </c>
      <c r="L78" s="289">
        <v>3092.916666666667</v>
      </c>
      <c r="M78" s="276">
        <v>3023.05</v>
      </c>
      <c r="N78" s="276">
        <v>2965.55</v>
      </c>
      <c r="O78" s="291">
        <v>3754200</v>
      </c>
      <c r="P78" s="292">
        <v>1.0823909531502423E-2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44371</v>
      </c>
      <c r="E79" s="288">
        <v>396.15</v>
      </c>
      <c r="F79" s="288">
        <v>394.2833333333333</v>
      </c>
      <c r="G79" s="289">
        <v>391.26666666666659</v>
      </c>
      <c r="H79" s="289">
        <v>386.38333333333327</v>
      </c>
      <c r="I79" s="289">
        <v>383.36666666666656</v>
      </c>
      <c r="J79" s="289">
        <v>399.16666666666663</v>
      </c>
      <c r="K79" s="289">
        <v>402.18333333333328</v>
      </c>
      <c r="L79" s="289">
        <v>407.06666666666666</v>
      </c>
      <c r="M79" s="276">
        <v>397.3</v>
      </c>
      <c r="N79" s="276">
        <v>389.4</v>
      </c>
      <c r="O79" s="291">
        <v>26864250</v>
      </c>
      <c r="P79" s="292">
        <v>0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44371</v>
      </c>
      <c r="E80" s="288">
        <v>281.05</v>
      </c>
      <c r="F80" s="288">
        <v>281.28333333333336</v>
      </c>
      <c r="G80" s="289">
        <v>279.4666666666667</v>
      </c>
      <c r="H80" s="289">
        <v>277.88333333333333</v>
      </c>
      <c r="I80" s="289">
        <v>276.06666666666666</v>
      </c>
      <c r="J80" s="289">
        <v>282.86666666666673</v>
      </c>
      <c r="K80" s="289">
        <v>284.68333333333345</v>
      </c>
      <c r="L80" s="289">
        <v>286.26666666666677</v>
      </c>
      <c r="M80" s="276">
        <v>283.10000000000002</v>
      </c>
      <c r="N80" s="276">
        <v>279.7</v>
      </c>
      <c r="O80" s="291">
        <v>25506900</v>
      </c>
      <c r="P80" s="292">
        <v>-1.2686330478908975E-3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44371</v>
      </c>
      <c r="E81" s="288">
        <v>2335.4499999999998</v>
      </c>
      <c r="F81" s="288">
        <v>2328.9666666666667</v>
      </c>
      <c r="G81" s="289">
        <v>2316.4333333333334</v>
      </c>
      <c r="H81" s="289">
        <v>2297.4166666666665</v>
      </c>
      <c r="I81" s="289">
        <v>2284.8833333333332</v>
      </c>
      <c r="J81" s="289">
        <v>2347.9833333333336</v>
      </c>
      <c r="K81" s="289">
        <v>2360.5166666666673</v>
      </c>
      <c r="L81" s="289">
        <v>2379.5333333333338</v>
      </c>
      <c r="M81" s="276">
        <v>2341.5</v>
      </c>
      <c r="N81" s="276">
        <v>2309.9499999999998</v>
      </c>
      <c r="O81" s="291">
        <v>7594500</v>
      </c>
      <c r="P81" s="292">
        <v>3.3982763550218516E-2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44371</v>
      </c>
      <c r="E82" s="288">
        <v>225.15</v>
      </c>
      <c r="F82" s="288">
        <v>226.73333333333335</v>
      </c>
      <c r="G82" s="289">
        <v>219.26666666666671</v>
      </c>
      <c r="H82" s="289">
        <v>213.38333333333335</v>
      </c>
      <c r="I82" s="289">
        <v>205.91666666666671</v>
      </c>
      <c r="J82" s="289">
        <v>232.6166666666667</v>
      </c>
      <c r="K82" s="289">
        <v>240.08333333333334</v>
      </c>
      <c r="L82" s="289">
        <v>245.9666666666667</v>
      </c>
      <c r="M82" s="276">
        <v>234.2</v>
      </c>
      <c r="N82" s="276">
        <v>220.85</v>
      </c>
      <c r="O82" s="291">
        <v>24641900</v>
      </c>
      <c r="P82" s="292">
        <v>2.0279810037222436E-2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44371</v>
      </c>
      <c r="E83" s="288">
        <v>664.1</v>
      </c>
      <c r="F83" s="288">
        <v>659.51666666666677</v>
      </c>
      <c r="G83" s="289">
        <v>653.23333333333358</v>
      </c>
      <c r="H83" s="289">
        <v>642.36666666666679</v>
      </c>
      <c r="I83" s="289">
        <v>636.0833333333336</v>
      </c>
      <c r="J83" s="289">
        <v>670.38333333333355</v>
      </c>
      <c r="K83" s="289">
        <v>676.66666666666663</v>
      </c>
      <c r="L83" s="289">
        <v>687.53333333333353</v>
      </c>
      <c r="M83" s="276">
        <v>665.8</v>
      </c>
      <c r="N83" s="276">
        <v>648.65</v>
      </c>
      <c r="O83" s="291">
        <v>67002375</v>
      </c>
      <c r="P83" s="292">
        <v>-1.5163002274450341E-3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44371</v>
      </c>
      <c r="E84" s="288">
        <v>1478.35</v>
      </c>
      <c r="F84" s="288">
        <v>1480.6500000000003</v>
      </c>
      <c r="G84" s="289">
        <v>1456.3500000000006</v>
      </c>
      <c r="H84" s="289">
        <v>1434.3500000000004</v>
      </c>
      <c r="I84" s="289">
        <v>1410.0500000000006</v>
      </c>
      <c r="J84" s="289">
        <v>1502.6500000000005</v>
      </c>
      <c r="K84" s="289">
        <v>1526.9500000000003</v>
      </c>
      <c r="L84" s="289">
        <v>1548.9500000000005</v>
      </c>
      <c r="M84" s="276">
        <v>1504.95</v>
      </c>
      <c r="N84" s="276">
        <v>1458.65</v>
      </c>
      <c r="O84" s="291">
        <v>1074825</v>
      </c>
      <c r="P84" s="292">
        <v>5.1669316375198724E-3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44371</v>
      </c>
      <c r="E85" s="288">
        <v>553.65</v>
      </c>
      <c r="F85" s="288">
        <v>551.61666666666667</v>
      </c>
      <c r="G85" s="289">
        <v>546.33333333333337</v>
      </c>
      <c r="H85" s="289">
        <v>539.01666666666665</v>
      </c>
      <c r="I85" s="289">
        <v>533.73333333333335</v>
      </c>
      <c r="J85" s="289">
        <v>558.93333333333339</v>
      </c>
      <c r="K85" s="289">
        <v>564.2166666666667</v>
      </c>
      <c r="L85" s="289">
        <v>571.53333333333342</v>
      </c>
      <c r="M85" s="276">
        <v>556.9</v>
      </c>
      <c r="N85" s="276">
        <v>544.29999999999995</v>
      </c>
      <c r="O85" s="291">
        <v>6280500</v>
      </c>
      <c r="P85" s="292">
        <v>-1.0633270321361058E-2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44371</v>
      </c>
      <c r="E86" s="288">
        <v>8.75</v>
      </c>
      <c r="F86" s="288">
        <v>8.7666666666666675</v>
      </c>
      <c r="G86" s="289">
        <v>8.6833333333333353</v>
      </c>
      <c r="H86" s="289">
        <v>8.6166666666666671</v>
      </c>
      <c r="I86" s="289">
        <v>8.533333333333335</v>
      </c>
      <c r="J86" s="289">
        <v>8.8333333333333357</v>
      </c>
      <c r="K86" s="289">
        <v>8.9166666666666679</v>
      </c>
      <c r="L86" s="289">
        <v>8.9833333333333361</v>
      </c>
      <c r="M86" s="276">
        <v>8.85</v>
      </c>
      <c r="N86" s="276">
        <v>8.6999999999999993</v>
      </c>
      <c r="O86" s="291">
        <v>618170000</v>
      </c>
      <c r="P86" s="292">
        <v>6.381766381766382E-3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44371</v>
      </c>
      <c r="E87" s="288">
        <v>58.85</v>
      </c>
      <c r="F87" s="288">
        <v>58.883333333333333</v>
      </c>
      <c r="G87" s="289">
        <v>58.366666666666667</v>
      </c>
      <c r="H87" s="289">
        <v>57.883333333333333</v>
      </c>
      <c r="I87" s="289">
        <v>57.366666666666667</v>
      </c>
      <c r="J87" s="289">
        <v>59.366666666666667</v>
      </c>
      <c r="K87" s="289">
        <v>59.883333333333333</v>
      </c>
      <c r="L87" s="289">
        <v>60.366666666666667</v>
      </c>
      <c r="M87" s="276">
        <v>59.4</v>
      </c>
      <c r="N87" s="276">
        <v>58.4</v>
      </c>
      <c r="O87" s="291">
        <v>131081000</v>
      </c>
      <c r="P87" s="292">
        <v>7.7417470055506869E-3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44371</v>
      </c>
      <c r="E88" s="288">
        <v>531.85</v>
      </c>
      <c r="F88" s="288">
        <v>527.1</v>
      </c>
      <c r="G88" s="289">
        <v>517.40000000000009</v>
      </c>
      <c r="H88" s="289">
        <v>502.95000000000005</v>
      </c>
      <c r="I88" s="289">
        <v>493.25000000000011</v>
      </c>
      <c r="J88" s="289">
        <v>541.55000000000007</v>
      </c>
      <c r="K88" s="289">
        <v>551.25000000000011</v>
      </c>
      <c r="L88" s="289">
        <v>565.70000000000005</v>
      </c>
      <c r="M88" s="276">
        <v>536.79999999999995</v>
      </c>
      <c r="N88" s="276">
        <v>512.65</v>
      </c>
      <c r="O88" s="291">
        <v>6499625</v>
      </c>
      <c r="P88" s="292">
        <v>4.0730955526199909E-2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44371</v>
      </c>
      <c r="E89" s="288">
        <v>1755.9</v>
      </c>
      <c r="F89" s="288">
        <v>1774.3</v>
      </c>
      <c r="G89" s="289">
        <v>1713.6</v>
      </c>
      <c r="H89" s="289">
        <v>1671.3</v>
      </c>
      <c r="I89" s="289">
        <v>1610.6</v>
      </c>
      <c r="J89" s="289">
        <v>1816.6</v>
      </c>
      <c r="K89" s="289">
        <v>1877.3000000000002</v>
      </c>
      <c r="L89" s="289">
        <v>1919.6</v>
      </c>
      <c r="M89" s="276">
        <v>1835</v>
      </c>
      <c r="N89" s="276">
        <v>1732</v>
      </c>
      <c r="O89" s="291">
        <v>3596500</v>
      </c>
      <c r="P89" s="292">
        <v>1.8105849582172701E-3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44371</v>
      </c>
      <c r="E90" s="288">
        <v>1018.05</v>
      </c>
      <c r="F90" s="288">
        <v>1017.4166666666666</v>
      </c>
      <c r="G90" s="289">
        <v>1008.8833333333332</v>
      </c>
      <c r="H90" s="289">
        <v>999.71666666666658</v>
      </c>
      <c r="I90" s="289">
        <v>991.18333333333317</v>
      </c>
      <c r="J90" s="289">
        <v>1026.5833333333333</v>
      </c>
      <c r="K90" s="289">
        <v>1035.1166666666668</v>
      </c>
      <c r="L90" s="289">
        <v>1044.2833333333333</v>
      </c>
      <c r="M90" s="276">
        <v>1025.95</v>
      </c>
      <c r="N90" s="276">
        <v>1008.25</v>
      </c>
      <c r="O90" s="291">
        <v>15849900</v>
      </c>
      <c r="P90" s="292">
        <v>3.361440291704649E-3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44371</v>
      </c>
      <c r="E91" s="288">
        <v>243.25</v>
      </c>
      <c r="F91" s="288">
        <v>243.53333333333333</v>
      </c>
      <c r="G91" s="289">
        <v>241.81666666666666</v>
      </c>
      <c r="H91" s="289">
        <v>240.38333333333333</v>
      </c>
      <c r="I91" s="289">
        <v>238.66666666666666</v>
      </c>
      <c r="J91" s="289">
        <v>244.96666666666667</v>
      </c>
      <c r="K91" s="289">
        <v>246.68333333333331</v>
      </c>
      <c r="L91" s="289">
        <v>248.11666666666667</v>
      </c>
      <c r="M91" s="276">
        <v>245.25</v>
      </c>
      <c r="N91" s="276">
        <v>242.1</v>
      </c>
      <c r="O91" s="291">
        <v>10791200</v>
      </c>
      <c r="P91" s="292">
        <v>-1.0368066355624676E-3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44371</v>
      </c>
      <c r="E92" s="404">
        <v>1397.65</v>
      </c>
      <c r="F92" s="404">
        <v>1396.8166666666666</v>
      </c>
      <c r="G92" s="405">
        <v>1388.0333333333333</v>
      </c>
      <c r="H92" s="405">
        <v>1378.4166666666667</v>
      </c>
      <c r="I92" s="405">
        <v>1369.6333333333334</v>
      </c>
      <c r="J92" s="405">
        <v>1406.4333333333332</v>
      </c>
      <c r="K92" s="405">
        <v>1415.2166666666665</v>
      </c>
      <c r="L92" s="405">
        <v>1424.833333333333</v>
      </c>
      <c r="M92" s="406">
        <v>1405.6</v>
      </c>
      <c r="N92" s="406">
        <v>1387.2</v>
      </c>
      <c r="O92" s="407">
        <v>32251800</v>
      </c>
      <c r="P92" s="408">
        <v>1.5951917443157118E-2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44371</v>
      </c>
      <c r="E93" s="288">
        <v>109.6</v>
      </c>
      <c r="F93" s="288">
        <v>109.75</v>
      </c>
      <c r="G93" s="289">
        <v>108.55</v>
      </c>
      <c r="H93" s="289">
        <v>107.5</v>
      </c>
      <c r="I93" s="289">
        <v>106.3</v>
      </c>
      <c r="J93" s="289">
        <v>110.8</v>
      </c>
      <c r="K93" s="289">
        <v>111.99999999999999</v>
      </c>
      <c r="L93" s="289">
        <v>113.05</v>
      </c>
      <c r="M93" s="276">
        <v>110.95</v>
      </c>
      <c r="N93" s="276">
        <v>108.7</v>
      </c>
      <c r="O93" s="291">
        <v>69147000</v>
      </c>
      <c r="P93" s="292">
        <v>-2.0982882385422418E-2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44371</v>
      </c>
      <c r="E94" s="288">
        <v>1913.95</v>
      </c>
      <c r="F94" s="288">
        <v>1907.75</v>
      </c>
      <c r="G94" s="289">
        <v>1887.55</v>
      </c>
      <c r="H94" s="289">
        <v>1861.1499999999999</v>
      </c>
      <c r="I94" s="289">
        <v>1840.9499999999998</v>
      </c>
      <c r="J94" s="289">
        <v>1934.15</v>
      </c>
      <c r="K94" s="289">
        <v>1954.35</v>
      </c>
      <c r="L94" s="289">
        <v>1980.7500000000002</v>
      </c>
      <c r="M94" s="276">
        <v>1927.95</v>
      </c>
      <c r="N94" s="276">
        <v>1881.35</v>
      </c>
      <c r="O94" s="291">
        <v>1086150</v>
      </c>
      <c r="P94" s="292">
        <v>5.9880239520958083E-4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44371</v>
      </c>
      <c r="E95" s="288">
        <v>214.4</v>
      </c>
      <c r="F95" s="288">
        <v>215.04999999999998</v>
      </c>
      <c r="G95" s="289">
        <v>212.44999999999996</v>
      </c>
      <c r="H95" s="289">
        <v>210.49999999999997</v>
      </c>
      <c r="I95" s="289">
        <v>207.89999999999995</v>
      </c>
      <c r="J95" s="289">
        <v>216.99999999999997</v>
      </c>
      <c r="K95" s="289">
        <v>219.6</v>
      </c>
      <c r="L95" s="289">
        <v>221.54999999999998</v>
      </c>
      <c r="M95" s="276">
        <v>217.65</v>
      </c>
      <c r="N95" s="276">
        <v>213.1</v>
      </c>
      <c r="O95" s="291">
        <v>157494400</v>
      </c>
      <c r="P95" s="292">
        <v>6.1695105377828588E-2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44371</v>
      </c>
      <c r="E96" s="288">
        <v>409.45</v>
      </c>
      <c r="F96" s="288">
        <v>405.08333333333331</v>
      </c>
      <c r="G96" s="289">
        <v>399.31666666666661</v>
      </c>
      <c r="H96" s="289">
        <v>389.18333333333328</v>
      </c>
      <c r="I96" s="289">
        <v>383.41666666666657</v>
      </c>
      <c r="J96" s="289">
        <v>415.21666666666664</v>
      </c>
      <c r="K96" s="289">
        <v>420.98333333333341</v>
      </c>
      <c r="L96" s="289">
        <v>431.11666666666667</v>
      </c>
      <c r="M96" s="276">
        <v>410.85</v>
      </c>
      <c r="N96" s="276">
        <v>394.95</v>
      </c>
      <c r="O96" s="291">
        <v>34302500</v>
      </c>
      <c r="P96" s="292">
        <v>3.3830620855937313E-2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44371</v>
      </c>
      <c r="E97" s="288">
        <v>714.55</v>
      </c>
      <c r="F97" s="288">
        <v>706.93333333333339</v>
      </c>
      <c r="G97" s="289">
        <v>696.61666666666679</v>
      </c>
      <c r="H97" s="289">
        <v>678.68333333333339</v>
      </c>
      <c r="I97" s="289">
        <v>668.36666666666679</v>
      </c>
      <c r="J97" s="289">
        <v>724.86666666666679</v>
      </c>
      <c r="K97" s="289">
        <v>735.18333333333339</v>
      </c>
      <c r="L97" s="289">
        <v>753.11666666666679</v>
      </c>
      <c r="M97" s="276">
        <v>717.25</v>
      </c>
      <c r="N97" s="276">
        <v>689</v>
      </c>
      <c r="O97" s="291">
        <v>34770600</v>
      </c>
      <c r="P97" s="292">
        <v>1.3497029079604926E-2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44371</v>
      </c>
      <c r="E98" s="288">
        <v>3128.5</v>
      </c>
      <c r="F98" s="288">
        <v>3144.6666666666665</v>
      </c>
      <c r="G98" s="289">
        <v>3095.333333333333</v>
      </c>
      <c r="H98" s="289">
        <v>3062.1666666666665</v>
      </c>
      <c r="I98" s="289">
        <v>3012.833333333333</v>
      </c>
      <c r="J98" s="289">
        <v>3177.833333333333</v>
      </c>
      <c r="K98" s="289">
        <v>3227.1666666666661</v>
      </c>
      <c r="L98" s="289">
        <v>3260.333333333333</v>
      </c>
      <c r="M98" s="276">
        <v>3194</v>
      </c>
      <c r="N98" s="276">
        <v>3111.5</v>
      </c>
      <c r="O98" s="291">
        <v>1266750</v>
      </c>
      <c r="P98" s="292">
        <v>1.5227409336806252E-2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44371</v>
      </c>
      <c r="E99" s="288">
        <v>1811.75</v>
      </c>
      <c r="F99" s="288">
        <v>1806.55</v>
      </c>
      <c r="G99" s="289">
        <v>1795.6999999999998</v>
      </c>
      <c r="H99" s="289">
        <v>1779.6499999999999</v>
      </c>
      <c r="I99" s="289">
        <v>1768.7999999999997</v>
      </c>
      <c r="J99" s="289">
        <v>1822.6</v>
      </c>
      <c r="K99" s="289">
        <v>1833.4499999999998</v>
      </c>
      <c r="L99" s="289">
        <v>1849.5</v>
      </c>
      <c r="M99" s="276">
        <v>1817.4</v>
      </c>
      <c r="N99" s="276">
        <v>1790.5</v>
      </c>
      <c r="O99" s="291">
        <v>13052400</v>
      </c>
      <c r="P99" s="292">
        <v>1.7239229378390175E-2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44371</v>
      </c>
      <c r="E100" s="288">
        <v>94.15</v>
      </c>
      <c r="F100" s="288">
        <v>93.883333333333326</v>
      </c>
      <c r="G100" s="289">
        <v>92.766666666666652</v>
      </c>
      <c r="H100" s="289">
        <v>91.383333333333326</v>
      </c>
      <c r="I100" s="289">
        <v>90.266666666666652</v>
      </c>
      <c r="J100" s="289">
        <v>95.266666666666652</v>
      </c>
      <c r="K100" s="289">
        <v>96.383333333333326</v>
      </c>
      <c r="L100" s="289">
        <v>97.766666666666652</v>
      </c>
      <c r="M100" s="276">
        <v>95</v>
      </c>
      <c r="N100" s="276">
        <v>92.5</v>
      </c>
      <c r="O100" s="291">
        <v>51009584</v>
      </c>
      <c r="P100" s="292">
        <v>-4.4147157190635451E-2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44371</v>
      </c>
      <c r="E101" s="288">
        <v>2971.55</v>
      </c>
      <c r="F101" s="288">
        <v>2928.8333333333335</v>
      </c>
      <c r="G101" s="289">
        <v>2867.7166666666672</v>
      </c>
      <c r="H101" s="289">
        <v>2763.8833333333337</v>
      </c>
      <c r="I101" s="289">
        <v>2702.7666666666673</v>
      </c>
      <c r="J101" s="289">
        <v>3032.666666666667</v>
      </c>
      <c r="K101" s="289">
        <v>3093.7833333333328</v>
      </c>
      <c r="L101" s="289">
        <v>3197.6166666666668</v>
      </c>
      <c r="M101" s="276">
        <v>2989.95</v>
      </c>
      <c r="N101" s="276">
        <v>2825</v>
      </c>
      <c r="O101" s="291">
        <v>493000</v>
      </c>
      <c r="P101" s="292">
        <v>0.17872086072922894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44371</v>
      </c>
      <c r="E102" s="288">
        <v>468.9</v>
      </c>
      <c r="F102" s="288">
        <v>472.5</v>
      </c>
      <c r="G102" s="289">
        <v>451.4</v>
      </c>
      <c r="H102" s="289">
        <v>433.9</v>
      </c>
      <c r="I102" s="289">
        <v>412.79999999999995</v>
      </c>
      <c r="J102" s="289">
        <v>490</v>
      </c>
      <c r="K102" s="289">
        <v>511.1</v>
      </c>
      <c r="L102" s="289">
        <v>528.6</v>
      </c>
      <c r="M102" s="276">
        <v>493.6</v>
      </c>
      <c r="N102" s="276">
        <v>455</v>
      </c>
      <c r="O102" s="291">
        <v>6592000</v>
      </c>
      <c r="P102" s="292">
        <v>6.8395461912479735E-2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44371</v>
      </c>
      <c r="E103" s="288">
        <v>1473.85</v>
      </c>
      <c r="F103" s="288">
        <v>1473.6166666666668</v>
      </c>
      <c r="G103" s="289">
        <v>1465.2333333333336</v>
      </c>
      <c r="H103" s="289">
        <v>1456.6166666666668</v>
      </c>
      <c r="I103" s="289">
        <v>1448.2333333333336</v>
      </c>
      <c r="J103" s="289">
        <v>1482.2333333333336</v>
      </c>
      <c r="K103" s="289">
        <v>1490.6166666666668</v>
      </c>
      <c r="L103" s="289">
        <v>1499.2333333333336</v>
      </c>
      <c r="M103" s="276">
        <v>1482</v>
      </c>
      <c r="N103" s="276">
        <v>1465</v>
      </c>
      <c r="O103" s="291">
        <v>12945550</v>
      </c>
      <c r="P103" s="292">
        <v>4.1031130140041028E-3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44371</v>
      </c>
      <c r="E104" s="288">
        <v>3955.05</v>
      </c>
      <c r="F104" s="288">
        <v>3957.7333333333336</v>
      </c>
      <c r="G104" s="289">
        <v>3929.6166666666672</v>
      </c>
      <c r="H104" s="289">
        <v>3904.1833333333338</v>
      </c>
      <c r="I104" s="289">
        <v>3876.0666666666675</v>
      </c>
      <c r="J104" s="289">
        <v>3983.166666666667</v>
      </c>
      <c r="K104" s="289">
        <v>4011.2833333333338</v>
      </c>
      <c r="L104" s="289">
        <v>4036.7166666666667</v>
      </c>
      <c r="M104" s="276">
        <v>3985.85</v>
      </c>
      <c r="N104" s="276">
        <v>3932.3</v>
      </c>
      <c r="O104" s="291">
        <v>622800</v>
      </c>
      <c r="P104" s="292">
        <v>-1.443001443001443E-3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44371</v>
      </c>
      <c r="E105" s="288">
        <v>2726.25</v>
      </c>
      <c r="F105" s="288">
        <v>2733.65</v>
      </c>
      <c r="G105" s="289">
        <v>2707.3</v>
      </c>
      <c r="H105" s="289">
        <v>2688.35</v>
      </c>
      <c r="I105" s="289">
        <v>2662</v>
      </c>
      <c r="J105" s="289">
        <v>2752.6000000000004</v>
      </c>
      <c r="K105" s="289">
        <v>2778.95</v>
      </c>
      <c r="L105" s="289">
        <v>2797.9000000000005</v>
      </c>
      <c r="M105" s="276">
        <v>2760</v>
      </c>
      <c r="N105" s="276">
        <v>2714.7</v>
      </c>
      <c r="O105" s="291">
        <v>333200</v>
      </c>
      <c r="P105" s="292">
        <v>-1.3033175355450236E-2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44371</v>
      </c>
      <c r="E106" s="288">
        <v>1226.25</v>
      </c>
      <c r="F106" s="288">
        <v>1218.3999999999999</v>
      </c>
      <c r="G106" s="289">
        <v>1206.3999999999996</v>
      </c>
      <c r="H106" s="289">
        <v>1186.5499999999997</v>
      </c>
      <c r="I106" s="289">
        <v>1174.5499999999995</v>
      </c>
      <c r="J106" s="289">
        <v>1238.2499999999998</v>
      </c>
      <c r="K106" s="289">
        <v>1250.2500000000002</v>
      </c>
      <c r="L106" s="289">
        <v>1270.0999999999999</v>
      </c>
      <c r="M106" s="276">
        <v>1230.4000000000001</v>
      </c>
      <c r="N106" s="276">
        <v>1198.55</v>
      </c>
      <c r="O106" s="291">
        <v>7316800</v>
      </c>
      <c r="P106" s="292">
        <v>5.5937193326790972E-2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44371</v>
      </c>
      <c r="E107" s="288">
        <v>809.8</v>
      </c>
      <c r="F107" s="288">
        <v>810.69999999999993</v>
      </c>
      <c r="G107" s="289">
        <v>791.39999999999986</v>
      </c>
      <c r="H107" s="289">
        <v>772.99999999999989</v>
      </c>
      <c r="I107" s="289">
        <v>753.69999999999982</v>
      </c>
      <c r="J107" s="289">
        <v>829.09999999999991</v>
      </c>
      <c r="K107" s="289">
        <v>848.39999999999986</v>
      </c>
      <c r="L107" s="289">
        <v>866.8</v>
      </c>
      <c r="M107" s="276">
        <v>830</v>
      </c>
      <c r="N107" s="276">
        <v>792.3</v>
      </c>
      <c r="O107" s="291">
        <v>9839900</v>
      </c>
      <c r="P107" s="292">
        <v>0.10999684144030322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44371</v>
      </c>
      <c r="E108" s="288">
        <v>163.85</v>
      </c>
      <c r="F108" s="288">
        <v>163.25</v>
      </c>
      <c r="G108" s="289">
        <v>160.19999999999999</v>
      </c>
      <c r="H108" s="289">
        <v>156.54999999999998</v>
      </c>
      <c r="I108" s="289">
        <v>153.49999999999997</v>
      </c>
      <c r="J108" s="289">
        <v>166.9</v>
      </c>
      <c r="K108" s="289">
        <v>169.95000000000002</v>
      </c>
      <c r="L108" s="289">
        <v>173.60000000000002</v>
      </c>
      <c r="M108" s="276">
        <v>166.3</v>
      </c>
      <c r="N108" s="276">
        <v>159.6</v>
      </c>
      <c r="O108" s="291">
        <v>42284000</v>
      </c>
      <c r="P108" s="292">
        <v>5.8264090499549503E-2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44371</v>
      </c>
      <c r="E109" s="288">
        <v>163.1</v>
      </c>
      <c r="F109" s="288">
        <v>161.06666666666666</v>
      </c>
      <c r="G109" s="289">
        <v>158.53333333333333</v>
      </c>
      <c r="H109" s="289">
        <v>153.96666666666667</v>
      </c>
      <c r="I109" s="289">
        <v>151.43333333333334</v>
      </c>
      <c r="J109" s="289">
        <v>165.63333333333333</v>
      </c>
      <c r="K109" s="289">
        <v>168.16666666666663</v>
      </c>
      <c r="L109" s="289">
        <v>172.73333333333332</v>
      </c>
      <c r="M109" s="276">
        <v>163.6</v>
      </c>
      <c r="N109" s="276">
        <v>156.5</v>
      </c>
      <c r="O109" s="291">
        <v>27156000</v>
      </c>
      <c r="P109" s="292">
        <v>-9.171182018864138E-2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44371</v>
      </c>
      <c r="E110" s="288">
        <v>476.8</v>
      </c>
      <c r="F110" s="288">
        <v>477.13333333333338</v>
      </c>
      <c r="G110" s="289">
        <v>472.56666666666678</v>
      </c>
      <c r="H110" s="289">
        <v>468.33333333333337</v>
      </c>
      <c r="I110" s="289">
        <v>463.76666666666677</v>
      </c>
      <c r="J110" s="289">
        <v>481.36666666666679</v>
      </c>
      <c r="K110" s="289">
        <v>485.93333333333339</v>
      </c>
      <c r="L110" s="289">
        <v>490.1666666666668</v>
      </c>
      <c r="M110" s="276">
        <v>481.7</v>
      </c>
      <c r="N110" s="276">
        <v>472.9</v>
      </c>
      <c r="O110" s="291">
        <v>7856000</v>
      </c>
      <c r="P110" s="292">
        <v>-1.057934508816121E-2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44371</v>
      </c>
      <c r="E111" s="288">
        <v>7099.6</v>
      </c>
      <c r="F111" s="288">
        <v>7056.6333333333341</v>
      </c>
      <c r="G111" s="289">
        <v>7003.3166666666684</v>
      </c>
      <c r="H111" s="289">
        <v>6907.0333333333347</v>
      </c>
      <c r="I111" s="289">
        <v>6853.716666666669</v>
      </c>
      <c r="J111" s="289">
        <v>7152.9166666666679</v>
      </c>
      <c r="K111" s="289">
        <v>7206.2333333333336</v>
      </c>
      <c r="L111" s="289">
        <v>7302.5166666666673</v>
      </c>
      <c r="M111" s="276">
        <v>7109.95</v>
      </c>
      <c r="N111" s="276">
        <v>6960.35</v>
      </c>
      <c r="O111" s="291">
        <v>2124000</v>
      </c>
      <c r="P111" s="292">
        <v>-1.5390320786204338E-2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44371</v>
      </c>
      <c r="E112" s="288">
        <v>615.29999999999995</v>
      </c>
      <c r="F112" s="288">
        <v>614.98333333333323</v>
      </c>
      <c r="G112" s="289">
        <v>609.96666666666647</v>
      </c>
      <c r="H112" s="289">
        <v>604.63333333333321</v>
      </c>
      <c r="I112" s="289">
        <v>599.61666666666645</v>
      </c>
      <c r="J112" s="289">
        <v>620.31666666666649</v>
      </c>
      <c r="K112" s="289">
        <v>625.33333333333314</v>
      </c>
      <c r="L112" s="289">
        <v>630.66666666666652</v>
      </c>
      <c r="M112" s="276">
        <v>620</v>
      </c>
      <c r="N112" s="276">
        <v>609.65</v>
      </c>
      <c r="O112" s="291">
        <v>10940000</v>
      </c>
      <c r="P112" s="292">
        <v>-1.6739692169419167E-2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44371</v>
      </c>
      <c r="E113" s="288">
        <v>939.05</v>
      </c>
      <c r="F113" s="288">
        <v>941.51666666666677</v>
      </c>
      <c r="G113" s="289">
        <v>929.03333333333353</v>
      </c>
      <c r="H113" s="289">
        <v>919.01666666666677</v>
      </c>
      <c r="I113" s="289">
        <v>906.53333333333353</v>
      </c>
      <c r="J113" s="289">
        <v>951.53333333333353</v>
      </c>
      <c r="K113" s="289">
        <v>964.01666666666688</v>
      </c>
      <c r="L113" s="289">
        <v>974.03333333333353</v>
      </c>
      <c r="M113" s="276">
        <v>954</v>
      </c>
      <c r="N113" s="276">
        <v>931.5</v>
      </c>
      <c r="O113" s="291">
        <v>2120300</v>
      </c>
      <c r="P113" s="292">
        <v>1.7467248908296942E-2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44371</v>
      </c>
      <c r="E114" s="288">
        <v>1197.25</v>
      </c>
      <c r="F114" s="288">
        <v>1190.55</v>
      </c>
      <c r="G114" s="289">
        <v>1176.6999999999998</v>
      </c>
      <c r="H114" s="289">
        <v>1156.1499999999999</v>
      </c>
      <c r="I114" s="289">
        <v>1142.2999999999997</v>
      </c>
      <c r="J114" s="289">
        <v>1211.0999999999999</v>
      </c>
      <c r="K114" s="289">
        <v>1224.9499999999998</v>
      </c>
      <c r="L114" s="289">
        <v>1245.5</v>
      </c>
      <c r="M114" s="276">
        <v>1204.4000000000001</v>
      </c>
      <c r="N114" s="276">
        <v>1170</v>
      </c>
      <c r="O114" s="291">
        <v>1597200</v>
      </c>
      <c r="P114" s="292">
        <v>-4.8598130841121497E-3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44371</v>
      </c>
      <c r="E115" s="288">
        <v>2399.9499999999998</v>
      </c>
      <c r="F115" s="288">
        <v>2387.6666666666665</v>
      </c>
      <c r="G115" s="289">
        <v>2364.2833333333328</v>
      </c>
      <c r="H115" s="289">
        <v>2328.6166666666663</v>
      </c>
      <c r="I115" s="289">
        <v>2305.2333333333327</v>
      </c>
      <c r="J115" s="289">
        <v>2423.333333333333</v>
      </c>
      <c r="K115" s="289">
        <v>2446.7166666666672</v>
      </c>
      <c r="L115" s="289">
        <v>2482.3833333333332</v>
      </c>
      <c r="M115" s="276">
        <v>2411.0500000000002</v>
      </c>
      <c r="N115" s="276">
        <v>2352</v>
      </c>
      <c r="O115" s="291">
        <v>1639200</v>
      </c>
      <c r="P115" s="292">
        <v>-0.11067708333333333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44371</v>
      </c>
      <c r="E116" s="288">
        <v>240.7</v>
      </c>
      <c r="F116" s="288">
        <v>239.5</v>
      </c>
      <c r="G116" s="289">
        <v>237.3</v>
      </c>
      <c r="H116" s="289">
        <v>233.9</v>
      </c>
      <c r="I116" s="289">
        <v>231.70000000000002</v>
      </c>
      <c r="J116" s="289">
        <v>242.9</v>
      </c>
      <c r="K116" s="289">
        <v>245.1</v>
      </c>
      <c r="L116" s="289">
        <v>248.5</v>
      </c>
      <c r="M116" s="276">
        <v>241.7</v>
      </c>
      <c r="N116" s="276">
        <v>236.1</v>
      </c>
      <c r="O116" s="291">
        <v>28241500</v>
      </c>
      <c r="P116" s="292">
        <v>1.2040637150382541E-2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44371</v>
      </c>
      <c r="E117" s="288">
        <v>1954</v>
      </c>
      <c r="F117" s="288">
        <v>1958.05</v>
      </c>
      <c r="G117" s="289">
        <v>1936.1</v>
      </c>
      <c r="H117" s="289">
        <v>1918.2</v>
      </c>
      <c r="I117" s="289">
        <v>1896.25</v>
      </c>
      <c r="J117" s="289">
        <v>1975.9499999999998</v>
      </c>
      <c r="K117" s="289">
        <v>1997.9</v>
      </c>
      <c r="L117" s="289">
        <v>2015.7999999999997</v>
      </c>
      <c r="M117" s="276">
        <v>1980</v>
      </c>
      <c r="N117" s="276">
        <v>1940.15</v>
      </c>
      <c r="O117" s="291">
        <v>394225</v>
      </c>
      <c r="P117" s="292">
        <v>-4.1050903119868639E-3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44371</v>
      </c>
      <c r="E118" s="288">
        <v>83841.399999999994</v>
      </c>
      <c r="F118" s="288">
        <v>83863.25</v>
      </c>
      <c r="G118" s="289">
        <v>83278.5</v>
      </c>
      <c r="H118" s="289">
        <v>82715.600000000006</v>
      </c>
      <c r="I118" s="289">
        <v>82130.850000000006</v>
      </c>
      <c r="J118" s="289">
        <v>84426.15</v>
      </c>
      <c r="K118" s="289">
        <v>85010.9</v>
      </c>
      <c r="L118" s="289">
        <v>85573.799999999988</v>
      </c>
      <c r="M118" s="276">
        <v>84448</v>
      </c>
      <c r="N118" s="276">
        <v>83300.350000000006</v>
      </c>
      <c r="O118" s="291">
        <v>38270</v>
      </c>
      <c r="P118" s="292">
        <v>-3.0157121135326915E-2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44371</v>
      </c>
      <c r="E119" s="288">
        <v>1317.55</v>
      </c>
      <c r="F119" s="288">
        <v>1303.3666666666668</v>
      </c>
      <c r="G119" s="289">
        <v>1283.7333333333336</v>
      </c>
      <c r="H119" s="289">
        <v>1249.9166666666667</v>
      </c>
      <c r="I119" s="289">
        <v>1230.2833333333335</v>
      </c>
      <c r="J119" s="289">
        <v>1337.1833333333336</v>
      </c>
      <c r="K119" s="289">
        <v>1356.8166666666668</v>
      </c>
      <c r="L119" s="289">
        <v>1390.6333333333337</v>
      </c>
      <c r="M119" s="276">
        <v>1323</v>
      </c>
      <c r="N119" s="276">
        <v>1269.55</v>
      </c>
      <c r="O119" s="291">
        <v>2654250</v>
      </c>
      <c r="P119" s="292">
        <v>8.4917228694052729E-2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44371</v>
      </c>
      <c r="E120" s="288">
        <v>367.55</v>
      </c>
      <c r="F120" s="288">
        <v>362.43333333333334</v>
      </c>
      <c r="G120" s="289">
        <v>353.11666666666667</v>
      </c>
      <c r="H120" s="289">
        <v>338.68333333333334</v>
      </c>
      <c r="I120" s="289">
        <v>329.36666666666667</v>
      </c>
      <c r="J120" s="289">
        <v>376.86666666666667</v>
      </c>
      <c r="K120" s="289">
        <v>386.18333333333339</v>
      </c>
      <c r="L120" s="289">
        <v>400.61666666666667</v>
      </c>
      <c r="M120" s="276">
        <v>371.75</v>
      </c>
      <c r="N120" s="276">
        <v>348</v>
      </c>
      <c r="O120" s="291">
        <v>2156800</v>
      </c>
      <c r="P120" s="292">
        <v>0.64792176039119809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44371</v>
      </c>
      <c r="E121" s="288">
        <v>74.2</v>
      </c>
      <c r="F121" s="288">
        <v>73.55</v>
      </c>
      <c r="G121" s="289">
        <v>72.3</v>
      </c>
      <c r="H121" s="289">
        <v>70.400000000000006</v>
      </c>
      <c r="I121" s="289">
        <v>69.150000000000006</v>
      </c>
      <c r="J121" s="289">
        <v>75.449999999999989</v>
      </c>
      <c r="K121" s="289">
        <v>76.699999999999989</v>
      </c>
      <c r="L121" s="289">
        <v>78.59999999999998</v>
      </c>
      <c r="M121" s="276">
        <v>74.8</v>
      </c>
      <c r="N121" s="276">
        <v>71.650000000000006</v>
      </c>
      <c r="O121" s="291">
        <v>86649000</v>
      </c>
      <c r="P121" s="292">
        <v>1.8178186176588094E-2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44371</v>
      </c>
      <c r="E122" s="288">
        <v>4371.6499999999996</v>
      </c>
      <c r="F122" s="288">
        <v>4412.416666666667</v>
      </c>
      <c r="G122" s="289">
        <v>4317.2333333333336</v>
      </c>
      <c r="H122" s="289">
        <v>4262.8166666666666</v>
      </c>
      <c r="I122" s="289">
        <v>4167.6333333333332</v>
      </c>
      <c r="J122" s="289">
        <v>4466.8333333333339</v>
      </c>
      <c r="K122" s="289">
        <v>4562.0166666666664</v>
      </c>
      <c r="L122" s="289">
        <v>4616.4333333333343</v>
      </c>
      <c r="M122" s="276">
        <v>4507.6000000000004</v>
      </c>
      <c r="N122" s="276">
        <v>4358</v>
      </c>
      <c r="O122" s="291">
        <v>1622625</v>
      </c>
      <c r="P122" s="292">
        <v>0.13173496076721883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44371</v>
      </c>
      <c r="E123" s="288">
        <v>3241.4</v>
      </c>
      <c r="F123" s="288">
        <v>3240.4666666666667</v>
      </c>
      <c r="G123" s="289">
        <v>3220.9333333333334</v>
      </c>
      <c r="H123" s="289">
        <v>3200.4666666666667</v>
      </c>
      <c r="I123" s="289">
        <v>3180.9333333333334</v>
      </c>
      <c r="J123" s="289">
        <v>3260.9333333333334</v>
      </c>
      <c r="K123" s="289">
        <v>3280.4666666666672</v>
      </c>
      <c r="L123" s="289">
        <v>3300.9333333333334</v>
      </c>
      <c r="M123" s="276">
        <v>3260</v>
      </c>
      <c r="N123" s="276">
        <v>3220</v>
      </c>
      <c r="O123" s="291">
        <v>285975</v>
      </c>
      <c r="P123" s="292">
        <v>-1.7014694508894045E-2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44371</v>
      </c>
      <c r="E124" s="288">
        <v>17737.599999999999</v>
      </c>
      <c r="F124" s="288">
        <v>17660.066666666666</v>
      </c>
      <c r="G124" s="289">
        <v>17538.083333333332</v>
      </c>
      <c r="H124" s="289">
        <v>17338.566666666666</v>
      </c>
      <c r="I124" s="289">
        <v>17216.583333333332</v>
      </c>
      <c r="J124" s="289">
        <v>17859.583333333332</v>
      </c>
      <c r="K124" s="289">
        <v>17981.566666666669</v>
      </c>
      <c r="L124" s="289">
        <v>18181.083333333332</v>
      </c>
      <c r="M124" s="276">
        <v>17782.05</v>
      </c>
      <c r="N124" s="276">
        <v>17460.55</v>
      </c>
      <c r="O124" s="291">
        <v>221450</v>
      </c>
      <c r="P124" s="292">
        <v>-7.1732795337368302E-3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44371</v>
      </c>
      <c r="E125" s="288">
        <v>183.25</v>
      </c>
      <c r="F125" s="288">
        <v>182.35</v>
      </c>
      <c r="G125" s="289">
        <v>179.2</v>
      </c>
      <c r="H125" s="289">
        <v>175.15</v>
      </c>
      <c r="I125" s="289">
        <v>172</v>
      </c>
      <c r="J125" s="289">
        <v>186.39999999999998</v>
      </c>
      <c r="K125" s="289">
        <v>189.55</v>
      </c>
      <c r="L125" s="289">
        <v>193.59999999999997</v>
      </c>
      <c r="M125" s="276">
        <v>185.5</v>
      </c>
      <c r="N125" s="276">
        <v>178.3</v>
      </c>
      <c r="O125" s="291">
        <v>61961600</v>
      </c>
      <c r="P125" s="292">
        <v>-4.1994185420480244E-3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44371</v>
      </c>
      <c r="E126" s="288">
        <v>110.85</v>
      </c>
      <c r="F126" s="288">
        <v>110.14999999999999</v>
      </c>
      <c r="G126" s="289">
        <v>108.69999999999999</v>
      </c>
      <c r="H126" s="289">
        <v>106.55</v>
      </c>
      <c r="I126" s="289">
        <v>105.1</v>
      </c>
      <c r="J126" s="289">
        <v>112.29999999999998</v>
      </c>
      <c r="K126" s="289">
        <v>113.75</v>
      </c>
      <c r="L126" s="289">
        <v>115.89999999999998</v>
      </c>
      <c r="M126" s="276">
        <v>111.6</v>
      </c>
      <c r="N126" s="276">
        <v>108</v>
      </c>
      <c r="O126" s="291">
        <v>67054800</v>
      </c>
      <c r="P126" s="292">
        <v>-1.5235225179976561E-2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44371</v>
      </c>
      <c r="E127" s="288">
        <v>114</v>
      </c>
      <c r="F127" s="288">
        <v>113.58333333333333</v>
      </c>
      <c r="G127" s="289">
        <v>112.16666666666666</v>
      </c>
      <c r="H127" s="289">
        <v>110.33333333333333</v>
      </c>
      <c r="I127" s="289">
        <v>108.91666666666666</v>
      </c>
      <c r="J127" s="289">
        <v>115.41666666666666</v>
      </c>
      <c r="K127" s="289">
        <v>116.83333333333331</v>
      </c>
      <c r="L127" s="289">
        <v>118.66666666666666</v>
      </c>
      <c r="M127" s="276">
        <v>115</v>
      </c>
      <c r="N127" s="276">
        <v>111.75</v>
      </c>
      <c r="O127" s="291">
        <v>46531100</v>
      </c>
      <c r="P127" s="292">
        <v>-1.8196588139723802E-2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44371</v>
      </c>
      <c r="E128" s="288">
        <v>30832.9</v>
      </c>
      <c r="F128" s="288">
        <v>31048.933333333334</v>
      </c>
      <c r="G128" s="289">
        <v>30433.966666666667</v>
      </c>
      <c r="H128" s="289">
        <v>30035.033333333333</v>
      </c>
      <c r="I128" s="289">
        <v>29420.066666666666</v>
      </c>
      <c r="J128" s="289">
        <v>31447.866666666669</v>
      </c>
      <c r="K128" s="289">
        <v>32062.833333333336</v>
      </c>
      <c r="L128" s="289">
        <v>32461.76666666667</v>
      </c>
      <c r="M128" s="276">
        <v>31663.9</v>
      </c>
      <c r="N128" s="276">
        <v>30650</v>
      </c>
      <c r="O128" s="291">
        <v>79500</v>
      </c>
      <c r="P128" s="292">
        <v>3.787878787878788E-3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44371</v>
      </c>
      <c r="E129" s="288">
        <v>1819.75</v>
      </c>
      <c r="F129" s="288">
        <v>1820.3833333333332</v>
      </c>
      <c r="G129" s="289">
        <v>1791.2666666666664</v>
      </c>
      <c r="H129" s="289">
        <v>1762.7833333333333</v>
      </c>
      <c r="I129" s="289">
        <v>1733.6666666666665</v>
      </c>
      <c r="J129" s="289">
        <v>1848.8666666666663</v>
      </c>
      <c r="K129" s="289">
        <v>1877.9833333333331</v>
      </c>
      <c r="L129" s="289">
        <v>1906.4666666666662</v>
      </c>
      <c r="M129" s="276">
        <v>1849.5</v>
      </c>
      <c r="N129" s="276">
        <v>1791.9</v>
      </c>
      <c r="O129" s="291">
        <v>3400650</v>
      </c>
      <c r="P129" s="292">
        <v>-1.1905713144226927E-2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44371</v>
      </c>
      <c r="E130" s="288">
        <v>242.95</v>
      </c>
      <c r="F130" s="288">
        <v>242.35</v>
      </c>
      <c r="G130" s="289">
        <v>240.6</v>
      </c>
      <c r="H130" s="289">
        <v>238.25</v>
      </c>
      <c r="I130" s="289">
        <v>236.5</v>
      </c>
      <c r="J130" s="289">
        <v>244.7</v>
      </c>
      <c r="K130" s="289">
        <v>246.45</v>
      </c>
      <c r="L130" s="289">
        <v>248.79999999999998</v>
      </c>
      <c r="M130" s="276">
        <v>244.1</v>
      </c>
      <c r="N130" s="276">
        <v>240</v>
      </c>
      <c r="O130" s="291">
        <v>19407000</v>
      </c>
      <c r="P130" s="292">
        <v>0.16160890644639972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44371</v>
      </c>
      <c r="E131" s="288">
        <v>120.9</v>
      </c>
      <c r="F131" s="288">
        <v>121.46666666666665</v>
      </c>
      <c r="G131" s="289">
        <v>119.93333333333331</v>
      </c>
      <c r="H131" s="289">
        <v>118.96666666666665</v>
      </c>
      <c r="I131" s="289">
        <v>117.43333333333331</v>
      </c>
      <c r="J131" s="289">
        <v>122.43333333333331</v>
      </c>
      <c r="K131" s="289">
        <v>123.96666666666664</v>
      </c>
      <c r="L131" s="289">
        <v>124.93333333333331</v>
      </c>
      <c r="M131" s="276">
        <v>123</v>
      </c>
      <c r="N131" s="276">
        <v>120.5</v>
      </c>
      <c r="O131" s="291">
        <v>37950200</v>
      </c>
      <c r="P131" s="292">
        <v>-4.877255730775484E-3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44371</v>
      </c>
      <c r="E132" s="288">
        <v>5158.8</v>
      </c>
      <c r="F132" s="288">
        <v>5143.2666666666664</v>
      </c>
      <c r="G132" s="289">
        <v>5116.5333333333328</v>
      </c>
      <c r="H132" s="289">
        <v>5074.2666666666664</v>
      </c>
      <c r="I132" s="289">
        <v>5047.5333333333328</v>
      </c>
      <c r="J132" s="289">
        <v>5185.5333333333328</v>
      </c>
      <c r="K132" s="289">
        <v>5212.2666666666664</v>
      </c>
      <c r="L132" s="289">
        <v>5254.5333333333328</v>
      </c>
      <c r="M132" s="276">
        <v>5170</v>
      </c>
      <c r="N132" s="276">
        <v>5101</v>
      </c>
      <c r="O132" s="291">
        <v>190375</v>
      </c>
      <c r="P132" s="292">
        <v>-7.2472594397076734E-2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44371</v>
      </c>
      <c r="E133" s="288">
        <v>2101.1</v>
      </c>
      <c r="F133" s="288">
        <v>2091.7833333333333</v>
      </c>
      <c r="G133" s="289">
        <v>2076.2666666666664</v>
      </c>
      <c r="H133" s="289">
        <v>2051.4333333333329</v>
      </c>
      <c r="I133" s="289">
        <v>2035.9166666666661</v>
      </c>
      <c r="J133" s="289">
        <v>2116.6166666666668</v>
      </c>
      <c r="K133" s="289">
        <v>2132.1333333333341</v>
      </c>
      <c r="L133" s="289">
        <v>2156.9666666666672</v>
      </c>
      <c r="M133" s="276">
        <v>2107.3000000000002</v>
      </c>
      <c r="N133" s="276">
        <v>2066.9499999999998</v>
      </c>
      <c r="O133" s="291">
        <v>2628000</v>
      </c>
      <c r="P133" s="292">
        <v>-1.9022256039566293E-4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44371</v>
      </c>
      <c r="E134" s="288">
        <v>2627.4</v>
      </c>
      <c r="F134" s="288">
        <v>2619.4166666666665</v>
      </c>
      <c r="G134" s="289">
        <v>2596.833333333333</v>
      </c>
      <c r="H134" s="289">
        <v>2566.2666666666664</v>
      </c>
      <c r="I134" s="289">
        <v>2543.6833333333329</v>
      </c>
      <c r="J134" s="289">
        <v>2649.9833333333331</v>
      </c>
      <c r="K134" s="289">
        <v>2672.5666666666662</v>
      </c>
      <c r="L134" s="289">
        <v>2703.1333333333332</v>
      </c>
      <c r="M134" s="276">
        <v>2642</v>
      </c>
      <c r="N134" s="276">
        <v>2588.85</v>
      </c>
      <c r="O134" s="291">
        <v>689750</v>
      </c>
      <c r="P134" s="292">
        <v>4.0029112081513829E-3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44371</v>
      </c>
      <c r="E135" s="288">
        <v>42.65</v>
      </c>
      <c r="F135" s="288">
        <v>42.65</v>
      </c>
      <c r="G135" s="289">
        <v>41.849999999999994</v>
      </c>
      <c r="H135" s="289">
        <v>41.05</v>
      </c>
      <c r="I135" s="289">
        <v>40.249999999999993</v>
      </c>
      <c r="J135" s="289">
        <v>43.449999999999996</v>
      </c>
      <c r="K135" s="289">
        <v>44.249999999999993</v>
      </c>
      <c r="L135" s="289">
        <v>45.05</v>
      </c>
      <c r="M135" s="276">
        <v>43.45</v>
      </c>
      <c r="N135" s="276">
        <v>41.85</v>
      </c>
      <c r="O135" s="291">
        <v>307312000</v>
      </c>
      <c r="P135" s="292">
        <v>3.6311643466062374E-2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44371</v>
      </c>
      <c r="E136" s="288">
        <v>226.8</v>
      </c>
      <c r="F136" s="288">
        <v>226.19999999999996</v>
      </c>
      <c r="G136" s="289">
        <v>225.04999999999993</v>
      </c>
      <c r="H136" s="289">
        <v>223.29999999999995</v>
      </c>
      <c r="I136" s="289">
        <v>222.14999999999992</v>
      </c>
      <c r="J136" s="289">
        <v>227.94999999999993</v>
      </c>
      <c r="K136" s="289">
        <v>229.09999999999997</v>
      </c>
      <c r="L136" s="289">
        <v>230.84999999999994</v>
      </c>
      <c r="M136" s="276">
        <v>227.35</v>
      </c>
      <c r="N136" s="276">
        <v>224.45</v>
      </c>
      <c r="O136" s="291">
        <v>17168000</v>
      </c>
      <c r="P136" s="292">
        <v>7.0389488503050214E-3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44371</v>
      </c>
      <c r="E137" s="288">
        <v>1307.5999999999999</v>
      </c>
      <c r="F137" s="288">
        <v>1307.5333333333335</v>
      </c>
      <c r="G137" s="289">
        <v>1290.116666666667</v>
      </c>
      <c r="H137" s="289">
        <v>1272.6333333333334</v>
      </c>
      <c r="I137" s="289">
        <v>1255.2166666666669</v>
      </c>
      <c r="J137" s="289">
        <v>1325.0166666666671</v>
      </c>
      <c r="K137" s="289">
        <v>1342.4333333333336</v>
      </c>
      <c r="L137" s="289">
        <v>1359.9166666666672</v>
      </c>
      <c r="M137" s="276">
        <v>1324.95</v>
      </c>
      <c r="N137" s="276">
        <v>1290.05</v>
      </c>
      <c r="O137" s="291">
        <v>1415139</v>
      </c>
      <c r="P137" s="292">
        <v>-2.2765598650927487E-2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44371</v>
      </c>
      <c r="E138" s="288">
        <v>972.3</v>
      </c>
      <c r="F138" s="288">
        <v>968.6</v>
      </c>
      <c r="G138" s="289">
        <v>958</v>
      </c>
      <c r="H138" s="289">
        <v>943.69999999999993</v>
      </c>
      <c r="I138" s="289">
        <v>933.09999999999991</v>
      </c>
      <c r="J138" s="289">
        <v>982.90000000000009</v>
      </c>
      <c r="K138" s="289">
        <v>993.50000000000023</v>
      </c>
      <c r="L138" s="289">
        <v>1007.8000000000002</v>
      </c>
      <c r="M138" s="276">
        <v>979.2</v>
      </c>
      <c r="N138" s="276">
        <v>954.3</v>
      </c>
      <c r="O138" s="291">
        <v>1930350</v>
      </c>
      <c r="P138" s="292">
        <v>-6.1957868649318466E-2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44371</v>
      </c>
      <c r="E139" s="288">
        <v>215.4</v>
      </c>
      <c r="F139" s="288">
        <v>215.58333333333334</v>
      </c>
      <c r="G139" s="289">
        <v>213.51666666666668</v>
      </c>
      <c r="H139" s="289">
        <v>211.63333333333333</v>
      </c>
      <c r="I139" s="289">
        <v>209.56666666666666</v>
      </c>
      <c r="J139" s="289">
        <v>217.4666666666667</v>
      </c>
      <c r="K139" s="289">
        <v>219.53333333333336</v>
      </c>
      <c r="L139" s="289">
        <v>221.41666666666671</v>
      </c>
      <c r="M139" s="276">
        <v>217.65</v>
      </c>
      <c r="N139" s="276">
        <v>213.7</v>
      </c>
      <c r="O139" s="291">
        <v>21491900</v>
      </c>
      <c r="P139" s="292">
        <v>1.6179898532839708E-2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44371</v>
      </c>
      <c r="E140" s="288">
        <v>146.19999999999999</v>
      </c>
      <c r="F140" s="288">
        <v>146.45000000000002</v>
      </c>
      <c r="G140" s="289">
        <v>144.40000000000003</v>
      </c>
      <c r="H140" s="289">
        <v>142.60000000000002</v>
      </c>
      <c r="I140" s="289">
        <v>140.55000000000004</v>
      </c>
      <c r="J140" s="289">
        <v>148.25000000000003</v>
      </c>
      <c r="K140" s="289">
        <v>150.30000000000004</v>
      </c>
      <c r="L140" s="289">
        <v>152.10000000000002</v>
      </c>
      <c r="M140" s="276">
        <v>148.5</v>
      </c>
      <c r="N140" s="276">
        <v>144.65</v>
      </c>
      <c r="O140" s="291">
        <v>15936000</v>
      </c>
      <c r="P140" s="292">
        <v>2.5086839058278656E-2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44371</v>
      </c>
      <c r="E141" s="288">
        <v>2161.15</v>
      </c>
      <c r="F141" s="288">
        <v>2150.1</v>
      </c>
      <c r="G141" s="289">
        <v>2103.1999999999998</v>
      </c>
      <c r="H141" s="289">
        <v>2045.25</v>
      </c>
      <c r="I141" s="289">
        <v>1998.35</v>
      </c>
      <c r="J141" s="289">
        <v>2208.0499999999997</v>
      </c>
      <c r="K141" s="289">
        <v>2254.9500000000003</v>
      </c>
      <c r="L141" s="289">
        <v>2312.8999999999996</v>
      </c>
      <c r="M141" s="276">
        <v>2197</v>
      </c>
      <c r="N141" s="276">
        <v>2092.15</v>
      </c>
      <c r="O141" s="291">
        <v>30307500</v>
      </c>
      <c r="P141" s="292">
        <v>-3.0547780887644944E-2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44371</v>
      </c>
      <c r="E142" s="288">
        <v>127.5</v>
      </c>
      <c r="F142" s="288">
        <v>125.41666666666667</v>
      </c>
      <c r="G142" s="289">
        <v>122.43333333333334</v>
      </c>
      <c r="H142" s="289">
        <v>117.36666666666666</v>
      </c>
      <c r="I142" s="289">
        <v>114.38333333333333</v>
      </c>
      <c r="J142" s="289">
        <v>130.48333333333335</v>
      </c>
      <c r="K142" s="289">
        <v>133.46666666666667</v>
      </c>
      <c r="L142" s="289">
        <v>138.53333333333336</v>
      </c>
      <c r="M142" s="276">
        <v>128.4</v>
      </c>
      <c r="N142" s="276">
        <v>120.35</v>
      </c>
      <c r="O142" s="291">
        <v>177279500</v>
      </c>
      <c r="P142" s="292">
        <v>0.10224453632604844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44371</v>
      </c>
      <c r="E143" s="288">
        <v>980</v>
      </c>
      <c r="F143" s="288">
        <v>980.26666666666677</v>
      </c>
      <c r="G143" s="289">
        <v>974.18333333333351</v>
      </c>
      <c r="H143" s="289">
        <v>968.36666666666679</v>
      </c>
      <c r="I143" s="289">
        <v>962.28333333333353</v>
      </c>
      <c r="J143" s="289">
        <v>986.08333333333348</v>
      </c>
      <c r="K143" s="289">
        <v>992.16666666666674</v>
      </c>
      <c r="L143" s="289">
        <v>997.98333333333346</v>
      </c>
      <c r="M143" s="276">
        <v>986.35</v>
      </c>
      <c r="N143" s="276">
        <v>974.45</v>
      </c>
      <c r="O143" s="291">
        <v>5592750</v>
      </c>
      <c r="P143" s="292">
        <v>-2.9415697285733386E-3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44371</v>
      </c>
      <c r="E144" s="288">
        <v>422.35</v>
      </c>
      <c r="F144" s="288">
        <v>420.68333333333339</v>
      </c>
      <c r="G144" s="289">
        <v>417.26666666666677</v>
      </c>
      <c r="H144" s="289">
        <v>412.18333333333339</v>
      </c>
      <c r="I144" s="289">
        <v>408.76666666666677</v>
      </c>
      <c r="J144" s="289">
        <v>425.76666666666677</v>
      </c>
      <c r="K144" s="289">
        <v>429.18333333333339</v>
      </c>
      <c r="L144" s="289">
        <v>434.26666666666677</v>
      </c>
      <c r="M144" s="276">
        <v>424.1</v>
      </c>
      <c r="N144" s="276">
        <v>415.6</v>
      </c>
      <c r="O144" s="291">
        <v>103063500</v>
      </c>
      <c r="P144" s="292">
        <v>-1.9745195668611701E-2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44371</v>
      </c>
      <c r="E145" s="288">
        <v>27732.7</v>
      </c>
      <c r="F145" s="288">
        <v>27877.233333333334</v>
      </c>
      <c r="G145" s="289">
        <v>27155.466666666667</v>
      </c>
      <c r="H145" s="289">
        <v>26578.233333333334</v>
      </c>
      <c r="I145" s="289">
        <v>25856.466666666667</v>
      </c>
      <c r="J145" s="289">
        <v>28454.466666666667</v>
      </c>
      <c r="K145" s="289">
        <v>29176.233333333337</v>
      </c>
      <c r="L145" s="289">
        <v>29753.466666666667</v>
      </c>
      <c r="M145" s="276">
        <v>28599</v>
      </c>
      <c r="N145" s="276">
        <v>27300</v>
      </c>
      <c r="O145" s="291">
        <v>145525</v>
      </c>
      <c r="P145" s="292">
        <v>2.9536611248673506E-2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44371</v>
      </c>
      <c r="E146" s="288">
        <v>2092.0500000000002</v>
      </c>
      <c r="F146" s="288">
        <v>2081.7166666666667</v>
      </c>
      <c r="G146" s="289">
        <v>2048.4333333333334</v>
      </c>
      <c r="H146" s="289">
        <v>2004.8166666666666</v>
      </c>
      <c r="I146" s="289">
        <v>1971.5333333333333</v>
      </c>
      <c r="J146" s="289">
        <v>2125.3333333333335</v>
      </c>
      <c r="K146" s="289">
        <v>2158.6166666666672</v>
      </c>
      <c r="L146" s="289">
        <v>2202.2333333333336</v>
      </c>
      <c r="M146" s="276">
        <v>2115</v>
      </c>
      <c r="N146" s="276">
        <v>2038.1</v>
      </c>
      <c r="O146" s="291">
        <v>864050</v>
      </c>
      <c r="P146" s="292">
        <v>3.1855500821018061E-2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44371</v>
      </c>
      <c r="E147" s="288">
        <v>6550</v>
      </c>
      <c r="F147" s="288">
        <v>6568.3499999999995</v>
      </c>
      <c r="G147" s="289">
        <v>6511.6999999999989</v>
      </c>
      <c r="H147" s="289">
        <v>6473.4</v>
      </c>
      <c r="I147" s="289">
        <v>6416.7499999999991</v>
      </c>
      <c r="J147" s="289">
        <v>6606.6499999999987</v>
      </c>
      <c r="K147" s="289">
        <v>6663.2999999999984</v>
      </c>
      <c r="L147" s="289">
        <v>6701.5999999999985</v>
      </c>
      <c r="M147" s="276">
        <v>6625</v>
      </c>
      <c r="N147" s="276">
        <v>6530.05</v>
      </c>
      <c r="O147" s="291">
        <v>323000</v>
      </c>
      <c r="P147" s="292">
        <v>-1.5993907083015995E-2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44371</v>
      </c>
      <c r="E148" s="288">
        <v>1426.2</v>
      </c>
      <c r="F148" s="288">
        <v>1435.8833333333332</v>
      </c>
      <c r="G148" s="289">
        <v>1406.4166666666665</v>
      </c>
      <c r="H148" s="289">
        <v>1386.6333333333332</v>
      </c>
      <c r="I148" s="289">
        <v>1357.1666666666665</v>
      </c>
      <c r="J148" s="289">
        <v>1455.6666666666665</v>
      </c>
      <c r="K148" s="289">
        <v>1485.1333333333332</v>
      </c>
      <c r="L148" s="289">
        <v>1504.9166666666665</v>
      </c>
      <c r="M148" s="276">
        <v>1465.35</v>
      </c>
      <c r="N148" s="276">
        <v>1416.1</v>
      </c>
      <c r="O148" s="291">
        <v>3461600</v>
      </c>
      <c r="P148" s="292">
        <v>3.2450489143402532E-2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44371</v>
      </c>
      <c r="E149" s="288">
        <v>669.95</v>
      </c>
      <c r="F149" s="288">
        <v>669.23333333333323</v>
      </c>
      <c r="G149" s="289">
        <v>660.81666666666649</v>
      </c>
      <c r="H149" s="289">
        <v>651.68333333333328</v>
      </c>
      <c r="I149" s="289">
        <v>643.26666666666654</v>
      </c>
      <c r="J149" s="289">
        <v>678.36666666666645</v>
      </c>
      <c r="K149" s="289">
        <v>686.78333333333319</v>
      </c>
      <c r="L149" s="289">
        <v>695.9166666666664</v>
      </c>
      <c r="M149" s="276">
        <v>677.65</v>
      </c>
      <c r="N149" s="276">
        <v>660.1</v>
      </c>
      <c r="O149" s="291">
        <v>42939400</v>
      </c>
      <c r="P149" s="292">
        <v>-2.4366192702866048E-2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44371</v>
      </c>
      <c r="E150" s="288">
        <v>545.75</v>
      </c>
      <c r="F150" s="288">
        <v>545.54999999999995</v>
      </c>
      <c r="G150" s="289">
        <v>542.49999999999989</v>
      </c>
      <c r="H150" s="289">
        <v>539.24999999999989</v>
      </c>
      <c r="I150" s="289">
        <v>536.19999999999982</v>
      </c>
      <c r="J150" s="289">
        <v>548.79999999999995</v>
      </c>
      <c r="K150" s="289">
        <v>551.85000000000014</v>
      </c>
      <c r="L150" s="289">
        <v>555.1</v>
      </c>
      <c r="M150" s="276">
        <v>548.6</v>
      </c>
      <c r="N150" s="276">
        <v>542.29999999999995</v>
      </c>
      <c r="O150" s="291">
        <v>15111000</v>
      </c>
      <c r="P150" s="292">
        <v>-1.832001559150263E-2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44371</v>
      </c>
      <c r="E151" s="288">
        <v>697.95</v>
      </c>
      <c r="F151" s="288">
        <v>700.1</v>
      </c>
      <c r="G151" s="289">
        <v>692.30000000000007</v>
      </c>
      <c r="H151" s="289">
        <v>686.65000000000009</v>
      </c>
      <c r="I151" s="289">
        <v>678.85000000000014</v>
      </c>
      <c r="J151" s="289">
        <v>705.75</v>
      </c>
      <c r="K151" s="289">
        <v>713.55</v>
      </c>
      <c r="L151" s="289">
        <v>719.19999999999993</v>
      </c>
      <c r="M151" s="276">
        <v>707.9</v>
      </c>
      <c r="N151" s="276">
        <v>694.45</v>
      </c>
      <c r="O151" s="291">
        <v>8312000</v>
      </c>
      <c r="P151" s="292">
        <v>1.6634050880626222E-2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44371</v>
      </c>
      <c r="E152" s="288">
        <v>663.65</v>
      </c>
      <c r="F152" s="288">
        <v>659.38333333333333</v>
      </c>
      <c r="G152" s="289">
        <v>653.86666666666667</v>
      </c>
      <c r="H152" s="289">
        <v>644.08333333333337</v>
      </c>
      <c r="I152" s="289">
        <v>638.56666666666672</v>
      </c>
      <c r="J152" s="289">
        <v>669.16666666666663</v>
      </c>
      <c r="K152" s="289">
        <v>674.68333333333328</v>
      </c>
      <c r="L152" s="289">
        <v>684.46666666666658</v>
      </c>
      <c r="M152" s="276">
        <v>664.9</v>
      </c>
      <c r="N152" s="276">
        <v>649.6</v>
      </c>
      <c r="O152" s="291">
        <v>7415550</v>
      </c>
      <c r="P152" s="292">
        <v>9.0746624305003964E-2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44371</v>
      </c>
      <c r="E153" s="288">
        <v>319.35000000000002</v>
      </c>
      <c r="F153" s="288">
        <v>317.61666666666662</v>
      </c>
      <c r="G153" s="289">
        <v>314.53333333333325</v>
      </c>
      <c r="H153" s="289">
        <v>309.71666666666664</v>
      </c>
      <c r="I153" s="289">
        <v>306.63333333333327</v>
      </c>
      <c r="J153" s="289">
        <v>322.43333333333322</v>
      </c>
      <c r="K153" s="289">
        <v>325.51666666666659</v>
      </c>
      <c r="L153" s="289">
        <v>330.3333333333332</v>
      </c>
      <c r="M153" s="276">
        <v>320.7</v>
      </c>
      <c r="N153" s="276">
        <v>312.8</v>
      </c>
      <c r="O153" s="291">
        <v>94984800</v>
      </c>
      <c r="P153" s="292">
        <v>2.3524353540937289E-2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44371</v>
      </c>
      <c r="E154" s="288">
        <v>105.55</v>
      </c>
      <c r="F154" s="288">
        <v>104.78333333333332</v>
      </c>
      <c r="G154" s="289">
        <v>103.46666666666664</v>
      </c>
      <c r="H154" s="289">
        <v>101.38333333333333</v>
      </c>
      <c r="I154" s="289">
        <v>100.06666666666665</v>
      </c>
      <c r="J154" s="289">
        <v>106.86666666666663</v>
      </c>
      <c r="K154" s="289">
        <v>108.18333333333332</v>
      </c>
      <c r="L154" s="289">
        <v>110.26666666666662</v>
      </c>
      <c r="M154" s="276">
        <v>106.1</v>
      </c>
      <c r="N154" s="276">
        <v>102.7</v>
      </c>
      <c r="O154" s="291">
        <v>138496500</v>
      </c>
      <c r="P154" s="292">
        <v>2.2321873442949676E-2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44371</v>
      </c>
      <c r="E155" s="288">
        <v>1107.05</v>
      </c>
      <c r="F155" s="288">
        <v>1098.5166666666667</v>
      </c>
      <c r="G155" s="289">
        <v>1087.0333333333333</v>
      </c>
      <c r="H155" s="289">
        <v>1067.0166666666667</v>
      </c>
      <c r="I155" s="289">
        <v>1055.5333333333333</v>
      </c>
      <c r="J155" s="289">
        <v>1118.5333333333333</v>
      </c>
      <c r="K155" s="289">
        <v>1130.0166666666664</v>
      </c>
      <c r="L155" s="289">
        <v>1150.0333333333333</v>
      </c>
      <c r="M155" s="276">
        <v>1110</v>
      </c>
      <c r="N155" s="276">
        <v>1078.5</v>
      </c>
      <c r="O155" s="291">
        <v>45900000</v>
      </c>
      <c r="P155" s="292">
        <v>3.962111585999769E-2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44371</v>
      </c>
      <c r="E156" s="288">
        <v>3167.45</v>
      </c>
      <c r="F156" s="288">
        <v>3163.5166666666664</v>
      </c>
      <c r="G156" s="289">
        <v>3146.0333333333328</v>
      </c>
      <c r="H156" s="289">
        <v>3124.6166666666663</v>
      </c>
      <c r="I156" s="289">
        <v>3107.1333333333328</v>
      </c>
      <c r="J156" s="289">
        <v>3184.9333333333329</v>
      </c>
      <c r="K156" s="289">
        <v>3202.4166666666665</v>
      </c>
      <c r="L156" s="289">
        <v>3223.833333333333</v>
      </c>
      <c r="M156" s="276">
        <v>3181</v>
      </c>
      <c r="N156" s="276">
        <v>3142.1</v>
      </c>
      <c r="O156" s="291">
        <v>6891000</v>
      </c>
      <c r="P156" s="292">
        <v>-1.1490295649180186E-2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44371</v>
      </c>
      <c r="E157" s="288">
        <v>1026.5</v>
      </c>
      <c r="F157" s="288">
        <v>1027.45</v>
      </c>
      <c r="G157" s="289">
        <v>1018.1000000000001</v>
      </c>
      <c r="H157" s="289">
        <v>1009.7</v>
      </c>
      <c r="I157" s="289">
        <v>1000.3500000000001</v>
      </c>
      <c r="J157" s="289">
        <v>1035.8500000000001</v>
      </c>
      <c r="K157" s="289">
        <v>1045.2</v>
      </c>
      <c r="L157" s="289">
        <v>1053.6000000000001</v>
      </c>
      <c r="M157" s="276">
        <v>1036.8</v>
      </c>
      <c r="N157" s="276">
        <v>1019.05</v>
      </c>
      <c r="O157" s="291">
        <v>10536600</v>
      </c>
      <c r="P157" s="292">
        <v>1.3271017252322428E-2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44371</v>
      </c>
      <c r="E158" s="288">
        <v>1599.55</v>
      </c>
      <c r="F158" s="288">
        <v>1596.8333333333333</v>
      </c>
      <c r="G158" s="289">
        <v>1580.7666666666664</v>
      </c>
      <c r="H158" s="289">
        <v>1561.9833333333331</v>
      </c>
      <c r="I158" s="289">
        <v>1545.9166666666663</v>
      </c>
      <c r="J158" s="289">
        <v>1615.6166666666666</v>
      </c>
      <c r="K158" s="289">
        <v>1631.6833333333336</v>
      </c>
      <c r="L158" s="289">
        <v>1650.4666666666667</v>
      </c>
      <c r="M158" s="276">
        <v>1612.9</v>
      </c>
      <c r="N158" s="276">
        <v>1578.05</v>
      </c>
      <c r="O158" s="291">
        <v>4401750</v>
      </c>
      <c r="P158" s="292">
        <v>3.2456680446829096E-2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44371</v>
      </c>
      <c r="E159" s="288">
        <v>2741.15</v>
      </c>
      <c r="F159" s="288">
        <v>2729.8833333333332</v>
      </c>
      <c r="G159" s="289">
        <v>2711.2666666666664</v>
      </c>
      <c r="H159" s="289">
        <v>2681.3833333333332</v>
      </c>
      <c r="I159" s="289">
        <v>2662.7666666666664</v>
      </c>
      <c r="J159" s="289">
        <v>2759.7666666666664</v>
      </c>
      <c r="K159" s="289">
        <v>2778.3833333333332</v>
      </c>
      <c r="L159" s="289">
        <v>2808.2666666666664</v>
      </c>
      <c r="M159" s="276">
        <v>2748.5</v>
      </c>
      <c r="N159" s="276">
        <v>2700</v>
      </c>
      <c r="O159" s="291">
        <v>818500</v>
      </c>
      <c r="P159" s="292">
        <v>-3.9549741405536963E-3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44371</v>
      </c>
      <c r="E160" s="288">
        <v>429.7</v>
      </c>
      <c r="F160" s="288">
        <v>427.29999999999995</v>
      </c>
      <c r="G160" s="289">
        <v>422.94999999999993</v>
      </c>
      <c r="H160" s="289">
        <v>416.2</v>
      </c>
      <c r="I160" s="289">
        <v>411.84999999999997</v>
      </c>
      <c r="J160" s="289">
        <v>434.0499999999999</v>
      </c>
      <c r="K160" s="289">
        <v>438.39999999999992</v>
      </c>
      <c r="L160" s="289">
        <v>445.14999999999986</v>
      </c>
      <c r="M160" s="276">
        <v>431.65</v>
      </c>
      <c r="N160" s="276">
        <v>420.55</v>
      </c>
      <c r="O160" s="291">
        <v>1980000</v>
      </c>
      <c r="P160" s="292">
        <v>-1.5128593040847202E-3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44371</v>
      </c>
      <c r="E161" s="288">
        <v>856.8</v>
      </c>
      <c r="F161" s="288">
        <v>848.51666666666677</v>
      </c>
      <c r="G161" s="289">
        <v>835.83333333333348</v>
      </c>
      <c r="H161" s="289">
        <v>814.86666666666667</v>
      </c>
      <c r="I161" s="289">
        <v>802.18333333333339</v>
      </c>
      <c r="J161" s="289">
        <v>869.48333333333358</v>
      </c>
      <c r="K161" s="289">
        <v>882.16666666666674</v>
      </c>
      <c r="L161" s="289">
        <v>903.13333333333367</v>
      </c>
      <c r="M161" s="276">
        <v>861.2</v>
      </c>
      <c r="N161" s="276">
        <v>827.55</v>
      </c>
      <c r="O161" s="291">
        <v>994700</v>
      </c>
      <c r="P161" s="292">
        <v>7.0202808112324488E-2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44371</v>
      </c>
      <c r="E162" s="288">
        <v>617.35</v>
      </c>
      <c r="F162" s="288">
        <v>620.9666666666667</v>
      </c>
      <c r="G162" s="289">
        <v>611.03333333333342</v>
      </c>
      <c r="H162" s="289">
        <v>604.7166666666667</v>
      </c>
      <c r="I162" s="289">
        <v>594.78333333333342</v>
      </c>
      <c r="J162" s="289">
        <v>627.28333333333342</v>
      </c>
      <c r="K162" s="289">
        <v>637.21666666666681</v>
      </c>
      <c r="L162" s="289">
        <v>643.53333333333342</v>
      </c>
      <c r="M162" s="276">
        <v>630.9</v>
      </c>
      <c r="N162" s="276">
        <v>614.65</v>
      </c>
      <c r="O162" s="291">
        <v>5874400</v>
      </c>
      <c r="P162" s="292">
        <v>-1.4097744360902255E-2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44371</v>
      </c>
      <c r="E163" s="288">
        <v>1260.3499999999999</v>
      </c>
      <c r="F163" s="288">
        <v>1252.6333333333332</v>
      </c>
      <c r="G163" s="289">
        <v>1228.7166666666665</v>
      </c>
      <c r="H163" s="289">
        <v>1197.0833333333333</v>
      </c>
      <c r="I163" s="289">
        <v>1173.1666666666665</v>
      </c>
      <c r="J163" s="289">
        <v>1284.2666666666664</v>
      </c>
      <c r="K163" s="289">
        <v>1308.1833333333334</v>
      </c>
      <c r="L163" s="289">
        <v>1339.8166666666664</v>
      </c>
      <c r="M163" s="276">
        <v>1276.55</v>
      </c>
      <c r="N163" s="276">
        <v>1221</v>
      </c>
      <c r="O163" s="291">
        <v>1180200</v>
      </c>
      <c r="P163" s="292">
        <v>8.7040618955512572E-2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44371</v>
      </c>
      <c r="E164" s="288">
        <v>6719.65</v>
      </c>
      <c r="F164" s="288">
        <v>6690.8</v>
      </c>
      <c r="G164" s="289">
        <v>6643.7000000000007</v>
      </c>
      <c r="H164" s="289">
        <v>6567.7500000000009</v>
      </c>
      <c r="I164" s="289">
        <v>6520.6500000000015</v>
      </c>
      <c r="J164" s="289">
        <v>6766.75</v>
      </c>
      <c r="K164" s="289">
        <v>6813.85</v>
      </c>
      <c r="L164" s="289">
        <v>6889.7999999999993</v>
      </c>
      <c r="M164" s="276">
        <v>6737.9</v>
      </c>
      <c r="N164" s="276">
        <v>6614.85</v>
      </c>
      <c r="O164" s="291">
        <v>2355700</v>
      </c>
      <c r="P164" s="292">
        <v>1.9565309854961506E-3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44371</v>
      </c>
      <c r="E165" s="288">
        <v>819.45</v>
      </c>
      <c r="F165" s="288">
        <v>819.41666666666663</v>
      </c>
      <c r="G165" s="289">
        <v>813.18333333333328</v>
      </c>
      <c r="H165" s="289">
        <v>806.91666666666663</v>
      </c>
      <c r="I165" s="289">
        <v>800.68333333333328</v>
      </c>
      <c r="J165" s="289">
        <v>825.68333333333328</v>
      </c>
      <c r="K165" s="289">
        <v>831.91666666666663</v>
      </c>
      <c r="L165" s="289">
        <v>838.18333333333328</v>
      </c>
      <c r="M165" s="276">
        <v>825.65</v>
      </c>
      <c r="N165" s="276">
        <v>813.15</v>
      </c>
      <c r="O165" s="291">
        <v>17613700</v>
      </c>
      <c r="P165" s="292">
        <v>1.1647875755991936E-2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44371</v>
      </c>
      <c r="E166" s="288">
        <v>275.8</v>
      </c>
      <c r="F166" s="288">
        <v>272.81666666666666</v>
      </c>
      <c r="G166" s="289">
        <v>268.93333333333334</v>
      </c>
      <c r="H166" s="289">
        <v>262.06666666666666</v>
      </c>
      <c r="I166" s="289">
        <v>258.18333333333334</v>
      </c>
      <c r="J166" s="289">
        <v>279.68333333333334</v>
      </c>
      <c r="K166" s="289">
        <v>283.56666666666666</v>
      </c>
      <c r="L166" s="289">
        <v>290.43333333333334</v>
      </c>
      <c r="M166" s="276">
        <v>276.7</v>
      </c>
      <c r="N166" s="276">
        <v>265.95</v>
      </c>
      <c r="O166" s="291">
        <v>122112100</v>
      </c>
      <c r="P166" s="292">
        <v>-4.8002829640484074E-3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44371</v>
      </c>
      <c r="E167" s="288">
        <v>1012</v>
      </c>
      <c r="F167" s="288">
        <v>1010.4833333333332</v>
      </c>
      <c r="G167" s="289">
        <v>1001.8166666666665</v>
      </c>
      <c r="H167" s="289">
        <v>991.63333333333321</v>
      </c>
      <c r="I167" s="289">
        <v>982.96666666666647</v>
      </c>
      <c r="J167" s="289">
        <v>1020.6666666666665</v>
      </c>
      <c r="K167" s="289">
        <v>1029.3333333333333</v>
      </c>
      <c r="L167" s="289">
        <v>1039.5166666666664</v>
      </c>
      <c r="M167" s="276">
        <v>1019.15</v>
      </c>
      <c r="N167" s="276">
        <v>1000.3</v>
      </c>
      <c r="O167" s="291">
        <v>2335500</v>
      </c>
      <c r="P167" s="292">
        <v>6.681034482758621E-3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44371</v>
      </c>
      <c r="E168" s="288">
        <v>539.79999999999995</v>
      </c>
      <c r="F168" s="288">
        <v>539.04999999999995</v>
      </c>
      <c r="G168" s="289">
        <v>532.19999999999993</v>
      </c>
      <c r="H168" s="289">
        <v>524.6</v>
      </c>
      <c r="I168" s="289">
        <v>517.75</v>
      </c>
      <c r="J168" s="289">
        <v>546.64999999999986</v>
      </c>
      <c r="K168" s="289">
        <v>553.49999999999977</v>
      </c>
      <c r="L168" s="289">
        <v>561.0999999999998</v>
      </c>
      <c r="M168" s="276">
        <v>545.9</v>
      </c>
      <c r="N168" s="276">
        <v>531.45000000000005</v>
      </c>
      <c r="O168" s="291">
        <v>34156800</v>
      </c>
      <c r="P168" s="292">
        <v>-1.0934025203854707E-2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44371</v>
      </c>
      <c r="E169" s="288">
        <v>210</v>
      </c>
      <c r="F169" s="288">
        <v>211.46666666666667</v>
      </c>
      <c r="G169" s="289">
        <v>207.28333333333333</v>
      </c>
      <c r="H169" s="289">
        <v>204.56666666666666</v>
      </c>
      <c r="I169" s="289">
        <v>200.38333333333333</v>
      </c>
      <c r="J169" s="289">
        <v>214.18333333333334</v>
      </c>
      <c r="K169" s="289">
        <v>218.36666666666667</v>
      </c>
      <c r="L169" s="289">
        <v>221.08333333333334</v>
      </c>
      <c r="M169" s="276">
        <v>215.65</v>
      </c>
      <c r="N169" s="276">
        <v>208.75</v>
      </c>
      <c r="O169" s="291">
        <v>80577000</v>
      </c>
      <c r="P169" s="292">
        <v>-4.7215324583185524E-2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44348</v>
      </c>
    </row>
    <row r="7" spans="1:15">
      <c r="A7"/>
    </row>
    <row r="8" spans="1:15" ht="28.5" customHeight="1">
      <c r="A8" s="576" t="s">
        <v>16</v>
      </c>
      <c r="B8" s="577"/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51"/>
      <c r="L8" s="259"/>
      <c r="M8" s="259"/>
    </row>
    <row r="9" spans="1:15" ht="36" customHeight="1">
      <c r="A9" s="571"/>
      <c r="B9" s="573"/>
      <c r="C9" s="578" t="s">
        <v>23</v>
      </c>
      <c r="D9" s="578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15582.8</v>
      </c>
      <c r="D10" s="275">
        <v>15521.050000000001</v>
      </c>
      <c r="E10" s="275">
        <v>15435.750000000002</v>
      </c>
      <c r="F10" s="275">
        <v>15288.7</v>
      </c>
      <c r="G10" s="275">
        <v>15203.400000000001</v>
      </c>
      <c r="H10" s="275">
        <v>15668.100000000002</v>
      </c>
      <c r="I10" s="275">
        <v>15753.400000000001</v>
      </c>
      <c r="J10" s="275">
        <v>15900.450000000003</v>
      </c>
      <c r="K10" s="274">
        <v>15606.35</v>
      </c>
      <c r="L10" s="274">
        <v>15374</v>
      </c>
      <c r="M10" s="279"/>
    </row>
    <row r="11" spans="1:15">
      <c r="A11" s="273">
        <v>2</v>
      </c>
      <c r="B11" s="254" t="s">
        <v>216</v>
      </c>
      <c r="C11" s="276">
        <v>35526.65</v>
      </c>
      <c r="D11" s="256">
        <v>35347.01666666667</v>
      </c>
      <c r="E11" s="256">
        <v>35109.733333333337</v>
      </c>
      <c r="F11" s="256">
        <v>34692.816666666666</v>
      </c>
      <c r="G11" s="256">
        <v>34455.533333333333</v>
      </c>
      <c r="H11" s="256">
        <v>35763.933333333342</v>
      </c>
      <c r="I11" s="256">
        <v>36001.216666666682</v>
      </c>
      <c r="J11" s="256">
        <v>36418.133333333346</v>
      </c>
      <c r="K11" s="276">
        <v>35584.300000000003</v>
      </c>
      <c r="L11" s="276">
        <v>34930.1</v>
      </c>
      <c r="M11" s="279"/>
    </row>
    <row r="12" spans="1:15">
      <c r="A12" s="273">
        <v>3</v>
      </c>
      <c r="B12" s="262" t="s">
        <v>217</v>
      </c>
      <c r="C12" s="276">
        <v>1957.4</v>
      </c>
      <c r="D12" s="256">
        <v>1949.55</v>
      </c>
      <c r="E12" s="256">
        <v>1938.6</v>
      </c>
      <c r="F12" s="256">
        <v>1919.8</v>
      </c>
      <c r="G12" s="256">
        <v>1908.85</v>
      </c>
      <c r="H12" s="256">
        <v>1968.35</v>
      </c>
      <c r="I12" s="256">
        <v>1979.3000000000002</v>
      </c>
      <c r="J12" s="256">
        <v>1998.1</v>
      </c>
      <c r="K12" s="276">
        <v>1960.5</v>
      </c>
      <c r="L12" s="276">
        <v>1930.75</v>
      </c>
      <c r="M12" s="279"/>
    </row>
    <row r="13" spans="1:15">
      <c r="A13" s="273">
        <v>4</v>
      </c>
      <c r="B13" s="254" t="s">
        <v>218</v>
      </c>
      <c r="C13" s="276">
        <v>4327.8999999999996</v>
      </c>
      <c r="D13" s="256">
        <v>4311.8666666666668</v>
      </c>
      <c r="E13" s="256">
        <v>4287.1833333333334</v>
      </c>
      <c r="F13" s="256">
        <v>4246.4666666666662</v>
      </c>
      <c r="G13" s="256">
        <v>4221.7833333333328</v>
      </c>
      <c r="H13" s="256">
        <v>4352.5833333333339</v>
      </c>
      <c r="I13" s="256">
        <v>4377.2666666666682</v>
      </c>
      <c r="J13" s="256">
        <v>4417.9833333333345</v>
      </c>
      <c r="K13" s="276">
        <v>4336.55</v>
      </c>
      <c r="L13" s="276">
        <v>4271.1499999999996</v>
      </c>
      <c r="M13" s="279"/>
    </row>
    <row r="14" spans="1:15">
      <c r="A14" s="273">
        <v>5</v>
      </c>
      <c r="B14" s="254" t="s">
        <v>219</v>
      </c>
      <c r="C14" s="276">
        <v>27115.05</v>
      </c>
      <c r="D14" s="256">
        <v>27068.583333333332</v>
      </c>
      <c r="E14" s="256">
        <v>26933.266666666663</v>
      </c>
      <c r="F14" s="256">
        <v>26751.48333333333</v>
      </c>
      <c r="G14" s="256">
        <v>26616.166666666661</v>
      </c>
      <c r="H14" s="256">
        <v>27250.366666666665</v>
      </c>
      <c r="I14" s="256">
        <v>27385.683333333338</v>
      </c>
      <c r="J14" s="256">
        <v>27567.466666666667</v>
      </c>
      <c r="K14" s="276">
        <v>27203.9</v>
      </c>
      <c r="L14" s="276">
        <v>26886.799999999999</v>
      </c>
      <c r="M14" s="279"/>
    </row>
    <row r="15" spans="1:15">
      <c r="A15" s="273">
        <v>6</v>
      </c>
      <c r="B15" s="254" t="s">
        <v>220</v>
      </c>
      <c r="C15" s="276">
        <v>3516.75</v>
      </c>
      <c r="D15" s="256">
        <v>3503.7666666666664</v>
      </c>
      <c r="E15" s="256">
        <v>3483.9333333333329</v>
      </c>
      <c r="F15" s="256">
        <v>3451.1166666666663</v>
      </c>
      <c r="G15" s="256">
        <v>3431.2833333333328</v>
      </c>
      <c r="H15" s="256">
        <v>3536.583333333333</v>
      </c>
      <c r="I15" s="256">
        <v>3556.416666666667</v>
      </c>
      <c r="J15" s="256">
        <v>3589.2333333333331</v>
      </c>
      <c r="K15" s="276">
        <v>3523.6</v>
      </c>
      <c r="L15" s="276">
        <v>3470.95</v>
      </c>
      <c r="M15" s="279"/>
    </row>
    <row r="16" spans="1:15">
      <c r="A16" s="273">
        <v>7</v>
      </c>
      <c r="B16" s="254" t="s">
        <v>221</v>
      </c>
      <c r="C16" s="276">
        <v>7205.85</v>
      </c>
      <c r="D16" s="256">
        <v>7203.666666666667</v>
      </c>
      <c r="E16" s="256">
        <v>7173.8833333333341</v>
      </c>
      <c r="F16" s="256">
        <v>7141.916666666667</v>
      </c>
      <c r="G16" s="256">
        <v>7112.1333333333341</v>
      </c>
      <c r="H16" s="256">
        <v>7235.6333333333341</v>
      </c>
      <c r="I16" s="256">
        <v>7265.416666666667</v>
      </c>
      <c r="J16" s="256">
        <v>7297.3833333333341</v>
      </c>
      <c r="K16" s="276">
        <v>7233.45</v>
      </c>
      <c r="L16" s="276">
        <v>7171.7</v>
      </c>
      <c r="M16" s="279"/>
    </row>
    <row r="17" spans="1:13">
      <c r="A17" s="273">
        <v>8</v>
      </c>
      <c r="B17" s="254" t="s">
        <v>38</v>
      </c>
      <c r="C17" s="254">
        <v>1986.05</v>
      </c>
      <c r="D17" s="256">
        <v>1985.3166666666666</v>
      </c>
      <c r="E17" s="256">
        <v>1969.2333333333331</v>
      </c>
      <c r="F17" s="256">
        <v>1952.4166666666665</v>
      </c>
      <c r="G17" s="256">
        <v>1936.333333333333</v>
      </c>
      <c r="H17" s="256">
        <v>2002.1333333333332</v>
      </c>
      <c r="I17" s="256">
        <v>2018.2166666666667</v>
      </c>
      <c r="J17" s="256">
        <v>2035.0333333333333</v>
      </c>
      <c r="K17" s="254">
        <v>2001.4</v>
      </c>
      <c r="L17" s="254">
        <v>1968.5</v>
      </c>
      <c r="M17" s="254">
        <v>4.4311299999999996</v>
      </c>
    </row>
    <row r="18" spans="1:13">
      <c r="A18" s="273">
        <v>9</v>
      </c>
      <c r="B18" s="254" t="s">
        <v>222</v>
      </c>
      <c r="C18" s="254">
        <v>988.55</v>
      </c>
      <c r="D18" s="256">
        <v>989.4</v>
      </c>
      <c r="E18" s="256">
        <v>978.8</v>
      </c>
      <c r="F18" s="256">
        <v>969.05</v>
      </c>
      <c r="G18" s="256">
        <v>958.44999999999993</v>
      </c>
      <c r="H18" s="256">
        <v>999.15</v>
      </c>
      <c r="I18" s="256">
        <v>1009.7500000000001</v>
      </c>
      <c r="J18" s="256">
        <v>1019.5</v>
      </c>
      <c r="K18" s="254">
        <v>1000</v>
      </c>
      <c r="L18" s="254">
        <v>979.65</v>
      </c>
      <c r="M18" s="254">
        <v>7.4183700000000004</v>
      </c>
    </row>
    <row r="19" spans="1:13">
      <c r="A19" s="273">
        <v>10</v>
      </c>
      <c r="B19" s="254" t="s">
        <v>735</v>
      </c>
      <c r="C19" s="255">
        <v>1677.4</v>
      </c>
      <c r="D19" s="256">
        <v>1672.0833333333333</v>
      </c>
      <c r="E19" s="256">
        <v>1663.1666666666665</v>
      </c>
      <c r="F19" s="256">
        <v>1648.9333333333332</v>
      </c>
      <c r="G19" s="256">
        <v>1640.0166666666664</v>
      </c>
      <c r="H19" s="256">
        <v>1686.3166666666666</v>
      </c>
      <c r="I19" s="256">
        <v>1695.2333333333331</v>
      </c>
      <c r="J19" s="256">
        <v>1709.4666666666667</v>
      </c>
      <c r="K19" s="254">
        <v>1681</v>
      </c>
      <c r="L19" s="254">
        <v>1657.85</v>
      </c>
      <c r="M19" s="254">
        <v>2.74281</v>
      </c>
    </row>
    <row r="20" spans="1:13">
      <c r="A20" s="273">
        <v>11</v>
      </c>
      <c r="B20" s="254" t="s">
        <v>288</v>
      </c>
      <c r="C20" s="254">
        <v>16029.05</v>
      </c>
      <c r="D20" s="256">
        <v>16074.933333333334</v>
      </c>
      <c r="E20" s="256">
        <v>15947.116666666669</v>
      </c>
      <c r="F20" s="256">
        <v>15865.183333333334</v>
      </c>
      <c r="G20" s="256">
        <v>15737.366666666669</v>
      </c>
      <c r="H20" s="256">
        <v>16156.866666666669</v>
      </c>
      <c r="I20" s="256">
        <v>16284.683333333334</v>
      </c>
      <c r="J20" s="256">
        <v>16366.616666666669</v>
      </c>
      <c r="K20" s="254">
        <v>16202.75</v>
      </c>
      <c r="L20" s="254">
        <v>15993</v>
      </c>
      <c r="M20" s="254">
        <v>0.11121</v>
      </c>
    </row>
    <row r="21" spans="1:13">
      <c r="A21" s="273">
        <v>12</v>
      </c>
      <c r="B21" s="254" t="s">
        <v>40</v>
      </c>
      <c r="C21" s="254">
        <v>1316.3</v>
      </c>
      <c r="D21" s="256">
        <v>1309.9333333333334</v>
      </c>
      <c r="E21" s="256">
        <v>1298.3666666666668</v>
      </c>
      <c r="F21" s="256">
        <v>1280.4333333333334</v>
      </c>
      <c r="G21" s="256">
        <v>1268.8666666666668</v>
      </c>
      <c r="H21" s="256">
        <v>1327.8666666666668</v>
      </c>
      <c r="I21" s="256">
        <v>1339.4333333333334</v>
      </c>
      <c r="J21" s="256">
        <v>1357.3666666666668</v>
      </c>
      <c r="K21" s="254">
        <v>1321.5</v>
      </c>
      <c r="L21" s="254">
        <v>1292</v>
      </c>
      <c r="M21" s="254">
        <v>27.097180000000002</v>
      </c>
    </row>
    <row r="22" spans="1:13">
      <c r="A22" s="273">
        <v>13</v>
      </c>
      <c r="B22" s="254" t="s">
        <v>289</v>
      </c>
      <c r="C22" s="254">
        <v>1268.2</v>
      </c>
      <c r="D22" s="256">
        <v>1265.4666666666667</v>
      </c>
      <c r="E22" s="256">
        <v>1244.9833333333333</v>
      </c>
      <c r="F22" s="256">
        <v>1221.7666666666667</v>
      </c>
      <c r="G22" s="256">
        <v>1201.2833333333333</v>
      </c>
      <c r="H22" s="256">
        <v>1288.6833333333334</v>
      </c>
      <c r="I22" s="256">
        <v>1309.166666666667</v>
      </c>
      <c r="J22" s="256">
        <v>1332.3833333333334</v>
      </c>
      <c r="K22" s="254">
        <v>1285.95</v>
      </c>
      <c r="L22" s="254">
        <v>1242.25</v>
      </c>
      <c r="M22" s="254">
        <v>4.0553999999999997</v>
      </c>
    </row>
    <row r="23" spans="1:13">
      <c r="A23" s="273">
        <v>14</v>
      </c>
      <c r="B23" s="254" t="s">
        <v>41</v>
      </c>
      <c r="C23" s="254">
        <v>769.55</v>
      </c>
      <c r="D23" s="256">
        <v>770.4</v>
      </c>
      <c r="E23" s="256">
        <v>760.84999999999991</v>
      </c>
      <c r="F23" s="256">
        <v>752.15</v>
      </c>
      <c r="G23" s="256">
        <v>742.59999999999991</v>
      </c>
      <c r="H23" s="256">
        <v>779.09999999999991</v>
      </c>
      <c r="I23" s="256">
        <v>788.64999999999986</v>
      </c>
      <c r="J23" s="256">
        <v>797.34999999999991</v>
      </c>
      <c r="K23" s="254">
        <v>779.95</v>
      </c>
      <c r="L23" s="254">
        <v>761.7</v>
      </c>
      <c r="M23" s="254">
        <v>78.201650000000001</v>
      </c>
    </row>
    <row r="24" spans="1:13">
      <c r="A24" s="273">
        <v>15</v>
      </c>
      <c r="B24" s="254" t="s">
        <v>828</v>
      </c>
      <c r="C24" s="254">
        <v>1348.85</v>
      </c>
      <c r="D24" s="256">
        <v>1343.1666666666667</v>
      </c>
      <c r="E24" s="256">
        <v>1324.3333333333335</v>
      </c>
      <c r="F24" s="256">
        <v>1299.8166666666668</v>
      </c>
      <c r="G24" s="256">
        <v>1280.9833333333336</v>
      </c>
      <c r="H24" s="256">
        <v>1367.6833333333334</v>
      </c>
      <c r="I24" s="256">
        <v>1386.5166666666669</v>
      </c>
      <c r="J24" s="256">
        <v>1411.0333333333333</v>
      </c>
      <c r="K24" s="254">
        <v>1362</v>
      </c>
      <c r="L24" s="254">
        <v>1318.65</v>
      </c>
      <c r="M24" s="254">
        <v>8.5671499999999998</v>
      </c>
    </row>
    <row r="25" spans="1:13">
      <c r="A25" s="273">
        <v>16</v>
      </c>
      <c r="B25" s="254" t="s">
        <v>290</v>
      </c>
      <c r="C25" s="254">
        <v>1473.6</v>
      </c>
      <c r="D25" s="256">
        <v>1469</v>
      </c>
      <c r="E25" s="256">
        <v>1445</v>
      </c>
      <c r="F25" s="256">
        <v>1416.4</v>
      </c>
      <c r="G25" s="256">
        <v>1392.4</v>
      </c>
      <c r="H25" s="256">
        <v>1497.6</v>
      </c>
      <c r="I25" s="256">
        <v>1521.6</v>
      </c>
      <c r="J25" s="256">
        <v>1550.1999999999998</v>
      </c>
      <c r="K25" s="254">
        <v>1493</v>
      </c>
      <c r="L25" s="254">
        <v>1440.4</v>
      </c>
      <c r="M25" s="254">
        <v>4.6477599999999999</v>
      </c>
    </row>
    <row r="26" spans="1:13">
      <c r="A26" s="273">
        <v>17</v>
      </c>
      <c r="B26" s="254" t="s">
        <v>223</v>
      </c>
      <c r="C26" s="254">
        <v>121.15</v>
      </c>
      <c r="D26" s="256">
        <v>121.75</v>
      </c>
      <c r="E26" s="256">
        <v>120.1</v>
      </c>
      <c r="F26" s="256">
        <v>119.05</v>
      </c>
      <c r="G26" s="256">
        <v>117.39999999999999</v>
      </c>
      <c r="H26" s="256">
        <v>122.8</v>
      </c>
      <c r="I26" s="256">
        <v>124.45</v>
      </c>
      <c r="J26" s="256">
        <v>125.5</v>
      </c>
      <c r="K26" s="254">
        <v>123.4</v>
      </c>
      <c r="L26" s="254">
        <v>120.7</v>
      </c>
      <c r="M26" s="254">
        <v>25.103100000000001</v>
      </c>
    </row>
    <row r="27" spans="1:13">
      <c r="A27" s="273">
        <v>18</v>
      </c>
      <c r="B27" s="254" t="s">
        <v>224</v>
      </c>
      <c r="C27" s="254">
        <v>195.15</v>
      </c>
      <c r="D27" s="256">
        <v>192.51666666666665</v>
      </c>
      <c r="E27" s="256">
        <v>188.33333333333331</v>
      </c>
      <c r="F27" s="256">
        <v>181.51666666666665</v>
      </c>
      <c r="G27" s="256">
        <v>177.33333333333331</v>
      </c>
      <c r="H27" s="256">
        <v>199.33333333333331</v>
      </c>
      <c r="I27" s="256">
        <v>203.51666666666665</v>
      </c>
      <c r="J27" s="256">
        <v>210.33333333333331</v>
      </c>
      <c r="K27" s="254">
        <v>196.7</v>
      </c>
      <c r="L27" s="254">
        <v>185.7</v>
      </c>
      <c r="M27" s="254">
        <v>45.652859999999997</v>
      </c>
    </row>
    <row r="28" spans="1:13">
      <c r="A28" s="273">
        <v>19</v>
      </c>
      <c r="B28" s="254" t="s">
        <v>225</v>
      </c>
      <c r="C28" s="254">
        <v>1920.75</v>
      </c>
      <c r="D28" s="256">
        <v>1939.75</v>
      </c>
      <c r="E28" s="256">
        <v>1889.55</v>
      </c>
      <c r="F28" s="256">
        <v>1858.35</v>
      </c>
      <c r="G28" s="256">
        <v>1808.1499999999999</v>
      </c>
      <c r="H28" s="256">
        <v>1970.95</v>
      </c>
      <c r="I28" s="256">
        <v>2021.1499999999999</v>
      </c>
      <c r="J28" s="256">
        <v>2052.3500000000004</v>
      </c>
      <c r="K28" s="254">
        <v>1989.95</v>
      </c>
      <c r="L28" s="254">
        <v>1908.55</v>
      </c>
      <c r="M28" s="254">
        <v>1.26983</v>
      </c>
    </row>
    <row r="29" spans="1:13">
      <c r="A29" s="273">
        <v>20</v>
      </c>
      <c r="B29" s="254" t="s">
        <v>294</v>
      </c>
      <c r="C29" s="254">
        <v>951.1</v>
      </c>
      <c r="D29" s="256">
        <v>948.36666666666679</v>
      </c>
      <c r="E29" s="256">
        <v>942.93333333333362</v>
      </c>
      <c r="F29" s="256">
        <v>934.76666666666688</v>
      </c>
      <c r="G29" s="256">
        <v>929.33333333333371</v>
      </c>
      <c r="H29" s="256">
        <v>956.53333333333353</v>
      </c>
      <c r="I29" s="256">
        <v>961.9666666666667</v>
      </c>
      <c r="J29" s="256">
        <v>970.13333333333344</v>
      </c>
      <c r="K29" s="254">
        <v>953.8</v>
      </c>
      <c r="L29" s="254">
        <v>940.2</v>
      </c>
      <c r="M29" s="254">
        <v>1.5521100000000001</v>
      </c>
    </row>
    <row r="30" spans="1:13">
      <c r="A30" s="273">
        <v>21</v>
      </c>
      <c r="B30" s="254" t="s">
        <v>226</v>
      </c>
      <c r="C30" s="254">
        <v>2989.2</v>
      </c>
      <c r="D30" s="256">
        <v>2991.0833333333335</v>
      </c>
      <c r="E30" s="256">
        <v>2943.166666666667</v>
      </c>
      <c r="F30" s="256">
        <v>2897.1333333333337</v>
      </c>
      <c r="G30" s="256">
        <v>2849.2166666666672</v>
      </c>
      <c r="H30" s="256">
        <v>3037.1166666666668</v>
      </c>
      <c r="I30" s="256">
        <v>3085.0333333333338</v>
      </c>
      <c r="J30" s="256">
        <v>3131.0666666666666</v>
      </c>
      <c r="K30" s="254">
        <v>3039</v>
      </c>
      <c r="L30" s="254">
        <v>2945.05</v>
      </c>
      <c r="M30" s="254">
        <v>2.0234399999999999</v>
      </c>
    </row>
    <row r="31" spans="1:13">
      <c r="A31" s="273">
        <v>22</v>
      </c>
      <c r="B31" s="254" t="s">
        <v>44</v>
      </c>
      <c r="C31" s="254">
        <v>741.05</v>
      </c>
      <c r="D31" s="256">
        <v>742.0333333333333</v>
      </c>
      <c r="E31" s="256">
        <v>736.61666666666656</v>
      </c>
      <c r="F31" s="256">
        <v>732.18333333333328</v>
      </c>
      <c r="G31" s="256">
        <v>726.76666666666654</v>
      </c>
      <c r="H31" s="256">
        <v>746.46666666666658</v>
      </c>
      <c r="I31" s="256">
        <v>751.88333333333333</v>
      </c>
      <c r="J31" s="256">
        <v>756.31666666666661</v>
      </c>
      <c r="K31" s="254">
        <v>747.45</v>
      </c>
      <c r="L31" s="254">
        <v>737.6</v>
      </c>
      <c r="M31" s="254">
        <v>17.844709999999999</v>
      </c>
    </row>
    <row r="32" spans="1:13">
      <c r="A32" s="273">
        <v>23</v>
      </c>
      <c r="B32" s="254" t="s">
        <v>45</v>
      </c>
      <c r="C32" s="254">
        <v>326.8</v>
      </c>
      <c r="D32" s="256">
        <v>325.91666666666669</v>
      </c>
      <c r="E32" s="256">
        <v>323.38333333333338</v>
      </c>
      <c r="F32" s="256">
        <v>319.9666666666667</v>
      </c>
      <c r="G32" s="256">
        <v>317.43333333333339</v>
      </c>
      <c r="H32" s="256">
        <v>329.33333333333337</v>
      </c>
      <c r="I32" s="256">
        <v>331.86666666666667</v>
      </c>
      <c r="J32" s="256">
        <v>335.28333333333336</v>
      </c>
      <c r="K32" s="254">
        <v>328.45</v>
      </c>
      <c r="L32" s="254">
        <v>322.5</v>
      </c>
      <c r="M32" s="254">
        <v>26.641860000000001</v>
      </c>
    </row>
    <row r="33" spans="1:13">
      <c r="A33" s="273">
        <v>24</v>
      </c>
      <c r="B33" s="254" t="s">
        <v>46</v>
      </c>
      <c r="C33" s="254">
        <v>3168.75</v>
      </c>
      <c r="D33" s="256">
        <v>3160.0166666666664</v>
      </c>
      <c r="E33" s="256">
        <v>3133.7333333333327</v>
      </c>
      <c r="F33" s="256">
        <v>3098.7166666666662</v>
      </c>
      <c r="G33" s="256">
        <v>3072.4333333333325</v>
      </c>
      <c r="H33" s="256">
        <v>3195.0333333333328</v>
      </c>
      <c r="I33" s="256">
        <v>3221.3166666666666</v>
      </c>
      <c r="J33" s="256">
        <v>3256.333333333333</v>
      </c>
      <c r="K33" s="254">
        <v>3186.3</v>
      </c>
      <c r="L33" s="254">
        <v>3125</v>
      </c>
      <c r="M33" s="254">
        <v>6.3544400000000003</v>
      </c>
    </row>
    <row r="34" spans="1:13">
      <c r="A34" s="273">
        <v>25</v>
      </c>
      <c r="B34" s="254" t="s">
        <v>47</v>
      </c>
      <c r="C34" s="254">
        <v>222.05</v>
      </c>
      <c r="D34" s="256">
        <v>222.56666666666669</v>
      </c>
      <c r="E34" s="256">
        <v>220.48333333333338</v>
      </c>
      <c r="F34" s="256">
        <v>218.91666666666669</v>
      </c>
      <c r="G34" s="256">
        <v>216.83333333333337</v>
      </c>
      <c r="H34" s="256">
        <v>224.13333333333338</v>
      </c>
      <c r="I34" s="256">
        <v>226.2166666666667</v>
      </c>
      <c r="J34" s="256">
        <v>227.78333333333339</v>
      </c>
      <c r="K34" s="254">
        <v>224.65</v>
      </c>
      <c r="L34" s="254">
        <v>221</v>
      </c>
      <c r="M34" s="254">
        <v>27.106729999999999</v>
      </c>
    </row>
    <row r="35" spans="1:13">
      <c r="A35" s="273">
        <v>26</v>
      </c>
      <c r="B35" s="254" t="s">
        <v>48</v>
      </c>
      <c r="C35" s="254">
        <v>123.45</v>
      </c>
      <c r="D35" s="256">
        <v>124.10000000000001</v>
      </c>
      <c r="E35" s="256">
        <v>122.35000000000002</v>
      </c>
      <c r="F35" s="256">
        <v>121.25000000000001</v>
      </c>
      <c r="G35" s="256">
        <v>119.50000000000003</v>
      </c>
      <c r="H35" s="256">
        <v>125.20000000000002</v>
      </c>
      <c r="I35" s="256">
        <v>126.94999999999999</v>
      </c>
      <c r="J35" s="256">
        <v>128.05000000000001</v>
      </c>
      <c r="K35" s="254">
        <v>125.85</v>
      </c>
      <c r="L35" s="254">
        <v>123</v>
      </c>
      <c r="M35" s="254">
        <v>77.819800000000001</v>
      </c>
    </row>
    <row r="36" spans="1:13">
      <c r="A36" s="273">
        <v>27</v>
      </c>
      <c r="B36" s="254" t="s">
        <v>50</v>
      </c>
      <c r="C36" s="254">
        <v>2977.5</v>
      </c>
      <c r="D36" s="256">
        <v>2967.85</v>
      </c>
      <c r="E36" s="256">
        <v>2945.75</v>
      </c>
      <c r="F36" s="256">
        <v>2914</v>
      </c>
      <c r="G36" s="256">
        <v>2891.9</v>
      </c>
      <c r="H36" s="256">
        <v>2999.6</v>
      </c>
      <c r="I36" s="256">
        <v>3021.6999999999994</v>
      </c>
      <c r="J36" s="256">
        <v>3053.45</v>
      </c>
      <c r="K36" s="254">
        <v>2989.95</v>
      </c>
      <c r="L36" s="254">
        <v>2936.1</v>
      </c>
      <c r="M36" s="254">
        <v>20.936350000000001</v>
      </c>
    </row>
    <row r="37" spans="1:13">
      <c r="A37" s="273">
        <v>28</v>
      </c>
      <c r="B37" s="254" t="s">
        <v>52</v>
      </c>
      <c r="C37" s="254">
        <v>997.95</v>
      </c>
      <c r="D37" s="256">
        <v>1004.5</v>
      </c>
      <c r="E37" s="256">
        <v>977</v>
      </c>
      <c r="F37" s="256">
        <v>956.05</v>
      </c>
      <c r="G37" s="256">
        <v>928.55</v>
      </c>
      <c r="H37" s="256">
        <v>1025.45</v>
      </c>
      <c r="I37" s="256">
        <v>1052.95</v>
      </c>
      <c r="J37" s="256">
        <v>1073.9000000000001</v>
      </c>
      <c r="K37" s="254">
        <v>1032</v>
      </c>
      <c r="L37" s="254">
        <v>983.55</v>
      </c>
      <c r="M37" s="254">
        <v>64.808639999999997</v>
      </c>
    </row>
    <row r="38" spans="1:13">
      <c r="A38" s="273">
        <v>29</v>
      </c>
      <c r="B38" s="254" t="s">
        <v>227</v>
      </c>
      <c r="C38" s="254">
        <v>3069.4</v>
      </c>
      <c r="D38" s="256">
        <v>3059.7999999999997</v>
      </c>
      <c r="E38" s="256">
        <v>3034.5999999999995</v>
      </c>
      <c r="F38" s="256">
        <v>2999.7999999999997</v>
      </c>
      <c r="G38" s="256">
        <v>2974.5999999999995</v>
      </c>
      <c r="H38" s="256">
        <v>3094.5999999999995</v>
      </c>
      <c r="I38" s="256">
        <v>3119.7999999999993</v>
      </c>
      <c r="J38" s="256">
        <v>3154.5999999999995</v>
      </c>
      <c r="K38" s="254">
        <v>3085</v>
      </c>
      <c r="L38" s="254">
        <v>3025</v>
      </c>
      <c r="M38" s="254">
        <v>3.1868099999999999</v>
      </c>
    </row>
    <row r="39" spans="1:13">
      <c r="A39" s="273">
        <v>30</v>
      </c>
      <c r="B39" s="254" t="s">
        <v>54</v>
      </c>
      <c r="C39" s="254">
        <v>750.7</v>
      </c>
      <c r="D39" s="256">
        <v>745.9</v>
      </c>
      <c r="E39" s="256">
        <v>738.8</v>
      </c>
      <c r="F39" s="256">
        <v>726.9</v>
      </c>
      <c r="G39" s="256">
        <v>719.8</v>
      </c>
      <c r="H39" s="256">
        <v>757.8</v>
      </c>
      <c r="I39" s="256">
        <v>764.90000000000009</v>
      </c>
      <c r="J39" s="256">
        <v>776.8</v>
      </c>
      <c r="K39" s="254">
        <v>753</v>
      </c>
      <c r="L39" s="254">
        <v>734</v>
      </c>
      <c r="M39" s="254">
        <v>92.750860000000003</v>
      </c>
    </row>
    <row r="40" spans="1:13">
      <c r="A40" s="273">
        <v>31</v>
      </c>
      <c r="B40" s="254" t="s">
        <v>55</v>
      </c>
      <c r="C40" s="254">
        <v>4192.8</v>
      </c>
      <c r="D40" s="256">
        <v>4196.166666666667</v>
      </c>
      <c r="E40" s="256">
        <v>4163.6333333333341</v>
      </c>
      <c r="F40" s="256">
        <v>4134.4666666666672</v>
      </c>
      <c r="G40" s="256">
        <v>4101.9333333333343</v>
      </c>
      <c r="H40" s="256">
        <v>4225.3333333333339</v>
      </c>
      <c r="I40" s="256">
        <v>4257.8666666666668</v>
      </c>
      <c r="J40" s="256">
        <v>4287.0333333333338</v>
      </c>
      <c r="K40" s="254">
        <v>4228.7</v>
      </c>
      <c r="L40" s="254">
        <v>4167</v>
      </c>
      <c r="M40" s="254">
        <v>3.21021</v>
      </c>
    </row>
    <row r="41" spans="1:13">
      <c r="A41" s="273">
        <v>32</v>
      </c>
      <c r="B41" s="254" t="s">
        <v>58</v>
      </c>
      <c r="C41" s="254">
        <v>5627.95</v>
      </c>
      <c r="D41" s="256">
        <v>5617.55</v>
      </c>
      <c r="E41" s="256">
        <v>5570.4000000000005</v>
      </c>
      <c r="F41" s="256">
        <v>5512.85</v>
      </c>
      <c r="G41" s="256">
        <v>5465.7000000000007</v>
      </c>
      <c r="H41" s="256">
        <v>5675.1</v>
      </c>
      <c r="I41" s="256">
        <v>5722.25</v>
      </c>
      <c r="J41" s="256">
        <v>5779.8</v>
      </c>
      <c r="K41" s="254">
        <v>5664.7</v>
      </c>
      <c r="L41" s="254">
        <v>5560</v>
      </c>
      <c r="M41" s="254">
        <v>17.958110000000001</v>
      </c>
    </row>
    <row r="42" spans="1:13">
      <c r="A42" s="273">
        <v>33</v>
      </c>
      <c r="B42" s="254" t="s">
        <v>57</v>
      </c>
      <c r="C42" s="254">
        <v>11806.3</v>
      </c>
      <c r="D42" s="256">
        <v>11759.783333333333</v>
      </c>
      <c r="E42" s="256">
        <v>11664.516666666666</v>
      </c>
      <c r="F42" s="256">
        <v>11522.733333333334</v>
      </c>
      <c r="G42" s="256">
        <v>11427.466666666667</v>
      </c>
      <c r="H42" s="256">
        <v>11901.566666666666</v>
      </c>
      <c r="I42" s="256">
        <v>11996.833333333332</v>
      </c>
      <c r="J42" s="256">
        <v>12138.616666666665</v>
      </c>
      <c r="K42" s="254">
        <v>11855.05</v>
      </c>
      <c r="L42" s="254">
        <v>11618</v>
      </c>
      <c r="M42" s="254">
        <v>2.4115199999999999</v>
      </c>
    </row>
    <row r="43" spans="1:13">
      <c r="A43" s="273">
        <v>34</v>
      </c>
      <c r="B43" s="254" t="s">
        <v>228</v>
      </c>
      <c r="C43" s="254">
        <v>3550.45</v>
      </c>
      <c r="D43" s="256">
        <v>3545.15</v>
      </c>
      <c r="E43" s="256">
        <v>3530.3</v>
      </c>
      <c r="F43" s="256">
        <v>3510.15</v>
      </c>
      <c r="G43" s="256">
        <v>3495.3</v>
      </c>
      <c r="H43" s="256">
        <v>3565.3</v>
      </c>
      <c r="I43" s="256">
        <v>3580.1499999999996</v>
      </c>
      <c r="J43" s="256">
        <v>3600.3</v>
      </c>
      <c r="K43" s="254">
        <v>3560</v>
      </c>
      <c r="L43" s="254">
        <v>3525</v>
      </c>
      <c r="M43" s="254">
        <v>1.3383</v>
      </c>
    </row>
    <row r="44" spans="1:13">
      <c r="A44" s="273">
        <v>35</v>
      </c>
      <c r="B44" s="254" t="s">
        <v>59</v>
      </c>
      <c r="C44" s="254">
        <v>2200.9</v>
      </c>
      <c r="D44" s="256">
        <v>2192.3166666666671</v>
      </c>
      <c r="E44" s="256">
        <v>2175.6833333333343</v>
      </c>
      <c r="F44" s="256">
        <v>2150.4666666666672</v>
      </c>
      <c r="G44" s="256">
        <v>2133.8333333333344</v>
      </c>
      <c r="H44" s="256">
        <v>2217.5333333333342</v>
      </c>
      <c r="I44" s="256">
        <v>2234.1666666666665</v>
      </c>
      <c r="J44" s="256">
        <v>2259.3833333333341</v>
      </c>
      <c r="K44" s="254">
        <v>2208.9499999999998</v>
      </c>
      <c r="L44" s="254">
        <v>2167.1</v>
      </c>
      <c r="M44" s="254">
        <v>2.7765399999999998</v>
      </c>
    </row>
    <row r="45" spans="1:13">
      <c r="A45" s="273">
        <v>36</v>
      </c>
      <c r="B45" s="254" t="s">
        <v>229</v>
      </c>
      <c r="C45" s="254">
        <v>307.39999999999998</v>
      </c>
      <c r="D45" s="256">
        <v>306.86666666666662</v>
      </c>
      <c r="E45" s="256">
        <v>302.23333333333323</v>
      </c>
      <c r="F45" s="256">
        <v>297.06666666666661</v>
      </c>
      <c r="G45" s="256">
        <v>292.43333333333322</v>
      </c>
      <c r="H45" s="256">
        <v>312.03333333333325</v>
      </c>
      <c r="I45" s="256">
        <v>316.66666666666657</v>
      </c>
      <c r="J45" s="256">
        <v>321.83333333333326</v>
      </c>
      <c r="K45" s="254">
        <v>311.5</v>
      </c>
      <c r="L45" s="254">
        <v>301.7</v>
      </c>
      <c r="M45" s="254">
        <v>83.222390000000004</v>
      </c>
    </row>
    <row r="46" spans="1:13">
      <c r="A46" s="273">
        <v>37</v>
      </c>
      <c r="B46" s="254" t="s">
        <v>60</v>
      </c>
      <c r="C46" s="254">
        <v>80.7</v>
      </c>
      <c r="D46" s="256">
        <v>81.099999999999994</v>
      </c>
      <c r="E46" s="256">
        <v>78.699999999999989</v>
      </c>
      <c r="F46" s="256">
        <v>76.699999999999989</v>
      </c>
      <c r="G46" s="256">
        <v>74.299999999999983</v>
      </c>
      <c r="H46" s="256">
        <v>83.1</v>
      </c>
      <c r="I46" s="256">
        <v>85.5</v>
      </c>
      <c r="J46" s="256">
        <v>87.5</v>
      </c>
      <c r="K46" s="254">
        <v>83.5</v>
      </c>
      <c r="L46" s="254">
        <v>79.099999999999994</v>
      </c>
      <c r="M46" s="254">
        <v>1299.7424000000001</v>
      </c>
    </row>
    <row r="47" spans="1:13">
      <c r="A47" s="273">
        <v>38</v>
      </c>
      <c r="B47" s="254" t="s">
        <v>61</v>
      </c>
      <c r="C47" s="254">
        <v>77.2</v>
      </c>
      <c r="D47" s="256">
        <v>77.216666666666669</v>
      </c>
      <c r="E47" s="256">
        <v>76.333333333333343</v>
      </c>
      <c r="F47" s="256">
        <v>75.466666666666669</v>
      </c>
      <c r="G47" s="256">
        <v>74.583333333333343</v>
      </c>
      <c r="H47" s="256">
        <v>78.083333333333343</v>
      </c>
      <c r="I47" s="256">
        <v>78.966666666666669</v>
      </c>
      <c r="J47" s="256">
        <v>79.833333333333343</v>
      </c>
      <c r="K47" s="254">
        <v>78.099999999999994</v>
      </c>
      <c r="L47" s="254">
        <v>76.349999999999994</v>
      </c>
      <c r="M47" s="254">
        <v>43.945099999999996</v>
      </c>
    </row>
    <row r="48" spans="1:13">
      <c r="A48" s="273">
        <v>39</v>
      </c>
      <c r="B48" s="254" t="s">
        <v>62</v>
      </c>
      <c r="C48" s="254">
        <v>1547.45</v>
      </c>
      <c r="D48" s="256">
        <v>1546.1666666666667</v>
      </c>
      <c r="E48" s="256">
        <v>1537.4333333333334</v>
      </c>
      <c r="F48" s="256">
        <v>1527.4166666666667</v>
      </c>
      <c r="G48" s="256">
        <v>1518.6833333333334</v>
      </c>
      <c r="H48" s="256">
        <v>1556.1833333333334</v>
      </c>
      <c r="I48" s="256">
        <v>1564.9166666666665</v>
      </c>
      <c r="J48" s="256">
        <v>1574.9333333333334</v>
      </c>
      <c r="K48" s="254">
        <v>1554.9</v>
      </c>
      <c r="L48" s="254">
        <v>1536.15</v>
      </c>
      <c r="M48" s="254">
        <v>3.0171000000000001</v>
      </c>
    </row>
    <row r="49" spans="1:13">
      <c r="A49" s="273">
        <v>40</v>
      </c>
      <c r="B49" s="254" t="s">
        <v>65</v>
      </c>
      <c r="C49" s="254">
        <v>805.55</v>
      </c>
      <c r="D49" s="256">
        <v>806.21666666666658</v>
      </c>
      <c r="E49" s="256">
        <v>798.53333333333319</v>
      </c>
      <c r="F49" s="256">
        <v>791.51666666666665</v>
      </c>
      <c r="G49" s="256">
        <v>783.83333333333326</v>
      </c>
      <c r="H49" s="256">
        <v>813.23333333333312</v>
      </c>
      <c r="I49" s="256">
        <v>820.91666666666652</v>
      </c>
      <c r="J49" s="256">
        <v>827.93333333333305</v>
      </c>
      <c r="K49" s="254">
        <v>813.9</v>
      </c>
      <c r="L49" s="254">
        <v>799.2</v>
      </c>
      <c r="M49" s="254">
        <v>9.6020500000000002</v>
      </c>
    </row>
    <row r="50" spans="1:13">
      <c r="A50" s="273">
        <v>41</v>
      </c>
      <c r="B50" s="254" t="s">
        <v>64</v>
      </c>
      <c r="C50" s="254">
        <v>145.4</v>
      </c>
      <c r="D50" s="256">
        <v>145.1</v>
      </c>
      <c r="E50" s="256">
        <v>144</v>
      </c>
      <c r="F50" s="256">
        <v>142.6</v>
      </c>
      <c r="G50" s="256">
        <v>141.5</v>
      </c>
      <c r="H50" s="256">
        <v>146.5</v>
      </c>
      <c r="I50" s="256">
        <v>147.59999999999997</v>
      </c>
      <c r="J50" s="256">
        <v>149</v>
      </c>
      <c r="K50" s="254">
        <v>146.19999999999999</v>
      </c>
      <c r="L50" s="254">
        <v>143.69999999999999</v>
      </c>
      <c r="M50" s="254">
        <v>96.870620000000002</v>
      </c>
    </row>
    <row r="51" spans="1:13">
      <c r="A51" s="273">
        <v>42</v>
      </c>
      <c r="B51" s="254" t="s">
        <v>66</v>
      </c>
      <c r="C51" s="254">
        <v>677.85</v>
      </c>
      <c r="D51" s="256">
        <v>678.96666666666658</v>
      </c>
      <c r="E51" s="256">
        <v>671.93333333333317</v>
      </c>
      <c r="F51" s="256">
        <v>666.01666666666654</v>
      </c>
      <c r="G51" s="256">
        <v>658.98333333333312</v>
      </c>
      <c r="H51" s="256">
        <v>684.88333333333321</v>
      </c>
      <c r="I51" s="256">
        <v>691.91666666666674</v>
      </c>
      <c r="J51" s="256">
        <v>697.83333333333326</v>
      </c>
      <c r="K51" s="254">
        <v>686</v>
      </c>
      <c r="L51" s="254">
        <v>673.05</v>
      </c>
      <c r="M51" s="254">
        <v>14.13697</v>
      </c>
    </row>
    <row r="52" spans="1:13">
      <c r="A52" s="273">
        <v>43</v>
      </c>
      <c r="B52" s="254" t="s">
        <v>69</v>
      </c>
      <c r="C52" s="254">
        <v>71.05</v>
      </c>
      <c r="D52" s="256">
        <v>71.433333333333337</v>
      </c>
      <c r="E52" s="256">
        <v>70.416666666666671</v>
      </c>
      <c r="F52" s="256">
        <v>69.783333333333331</v>
      </c>
      <c r="G52" s="256">
        <v>68.766666666666666</v>
      </c>
      <c r="H52" s="256">
        <v>72.066666666666677</v>
      </c>
      <c r="I52" s="256">
        <v>73.083333333333329</v>
      </c>
      <c r="J52" s="256">
        <v>73.716666666666683</v>
      </c>
      <c r="K52" s="254">
        <v>72.45</v>
      </c>
      <c r="L52" s="254">
        <v>70.8</v>
      </c>
      <c r="M52" s="254">
        <v>456.90141999999997</v>
      </c>
    </row>
    <row r="53" spans="1:13">
      <c r="A53" s="273">
        <v>44</v>
      </c>
      <c r="B53" s="254" t="s">
        <v>73</v>
      </c>
      <c r="C53" s="254">
        <v>472</v>
      </c>
      <c r="D53" s="256">
        <v>471.25</v>
      </c>
      <c r="E53" s="256">
        <v>469.05</v>
      </c>
      <c r="F53" s="256">
        <v>466.1</v>
      </c>
      <c r="G53" s="256">
        <v>463.90000000000003</v>
      </c>
      <c r="H53" s="256">
        <v>474.2</v>
      </c>
      <c r="I53" s="256">
        <v>476.40000000000003</v>
      </c>
      <c r="J53" s="256">
        <v>479.34999999999997</v>
      </c>
      <c r="K53" s="254">
        <v>473.45</v>
      </c>
      <c r="L53" s="254">
        <v>468.3</v>
      </c>
      <c r="M53" s="254">
        <v>67.477810000000005</v>
      </c>
    </row>
    <row r="54" spans="1:13">
      <c r="A54" s="273">
        <v>45</v>
      </c>
      <c r="B54" s="254" t="s">
        <v>68</v>
      </c>
      <c r="C54" s="254">
        <v>534.9</v>
      </c>
      <c r="D54" s="256">
        <v>532</v>
      </c>
      <c r="E54" s="256">
        <v>528</v>
      </c>
      <c r="F54" s="256">
        <v>521.1</v>
      </c>
      <c r="G54" s="256">
        <v>517.1</v>
      </c>
      <c r="H54" s="256">
        <v>538.9</v>
      </c>
      <c r="I54" s="256">
        <v>542.9</v>
      </c>
      <c r="J54" s="256">
        <v>549.79999999999995</v>
      </c>
      <c r="K54" s="254">
        <v>536</v>
      </c>
      <c r="L54" s="254">
        <v>525.1</v>
      </c>
      <c r="M54" s="254">
        <v>125.67516000000001</v>
      </c>
    </row>
    <row r="55" spans="1:13">
      <c r="A55" s="273">
        <v>46</v>
      </c>
      <c r="B55" s="254" t="s">
        <v>70</v>
      </c>
      <c r="C55" s="254">
        <v>388.2</v>
      </c>
      <c r="D55" s="256">
        <v>386.66666666666669</v>
      </c>
      <c r="E55" s="256">
        <v>383.73333333333335</v>
      </c>
      <c r="F55" s="256">
        <v>379.26666666666665</v>
      </c>
      <c r="G55" s="256">
        <v>376.33333333333331</v>
      </c>
      <c r="H55" s="256">
        <v>391.13333333333338</v>
      </c>
      <c r="I55" s="256">
        <v>394.06666666666666</v>
      </c>
      <c r="J55" s="256">
        <v>398.53333333333342</v>
      </c>
      <c r="K55" s="254">
        <v>389.6</v>
      </c>
      <c r="L55" s="254">
        <v>382.2</v>
      </c>
      <c r="M55" s="254">
        <v>34.543309999999998</v>
      </c>
    </row>
    <row r="56" spans="1:13">
      <c r="A56" s="273">
        <v>47</v>
      </c>
      <c r="B56" s="254" t="s">
        <v>230</v>
      </c>
      <c r="C56" s="254">
        <v>1303.25</v>
      </c>
      <c r="D56" s="256">
        <v>1307.75</v>
      </c>
      <c r="E56" s="256">
        <v>1287.5</v>
      </c>
      <c r="F56" s="256">
        <v>1271.75</v>
      </c>
      <c r="G56" s="256">
        <v>1251.5</v>
      </c>
      <c r="H56" s="256">
        <v>1323.5</v>
      </c>
      <c r="I56" s="256">
        <v>1343.75</v>
      </c>
      <c r="J56" s="256">
        <v>1359.5</v>
      </c>
      <c r="K56" s="254">
        <v>1328</v>
      </c>
      <c r="L56" s="254">
        <v>1292</v>
      </c>
      <c r="M56" s="254">
        <v>1.665</v>
      </c>
    </row>
    <row r="57" spans="1:13">
      <c r="A57" s="273">
        <v>48</v>
      </c>
      <c r="B57" s="254" t="s">
        <v>71</v>
      </c>
      <c r="C57" s="254">
        <v>15256.5</v>
      </c>
      <c r="D57" s="256">
        <v>15233.866666666667</v>
      </c>
      <c r="E57" s="256">
        <v>15027.733333333334</v>
      </c>
      <c r="F57" s="256">
        <v>14798.966666666667</v>
      </c>
      <c r="G57" s="256">
        <v>14592.833333333334</v>
      </c>
      <c r="H57" s="256">
        <v>15462.633333333333</v>
      </c>
      <c r="I57" s="256">
        <v>15668.766666666668</v>
      </c>
      <c r="J57" s="256">
        <v>15897.533333333333</v>
      </c>
      <c r="K57" s="254">
        <v>15440</v>
      </c>
      <c r="L57" s="254">
        <v>15005.1</v>
      </c>
      <c r="M57" s="254">
        <v>0.46290999999999999</v>
      </c>
    </row>
    <row r="58" spans="1:13">
      <c r="A58" s="273">
        <v>49</v>
      </c>
      <c r="B58" s="254" t="s">
        <v>74</v>
      </c>
      <c r="C58" s="254">
        <v>3447.85</v>
      </c>
      <c r="D58" s="256">
        <v>3444.5</v>
      </c>
      <c r="E58" s="256">
        <v>3430.6</v>
      </c>
      <c r="F58" s="256">
        <v>3413.35</v>
      </c>
      <c r="G58" s="256">
        <v>3399.45</v>
      </c>
      <c r="H58" s="256">
        <v>3461.75</v>
      </c>
      <c r="I58" s="256">
        <v>3475.6499999999996</v>
      </c>
      <c r="J58" s="256">
        <v>3492.9</v>
      </c>
      <c r="K58" s="254">
        <v>3458.4</v>
      </c>
      <c r="L58" s="254">
        <v>3427.25</v>
      </c>
      <c r="M58" s="254">
        <v>3.5280200000000002</v>
      </c>
    </row>
    <row r="59" spans="1:13">
      <c r="A59" s="273">
        <v>50</v>
      </c>
      <c r="B59" s="254" t="s">
        <v>80</v>
      </c>
      <c r="C59" s="254">
        <v>684.7</v>
      </c>
      <c r="D59" s="256">
        <v>685.05000000000007</v>
      </c>
      <c r="E59" s="256">
        <v>676.65000000000009</v>
      </c>
      <c r="F59" s="256">
        <v>668.6</v>
      </c>
      <c r="G59" s="256">
        <v>660.2</v>
      </c>
      <c r="H59" s="256">
        <v>693.10000000000014</v>
      </c>
      <c r="I59" s="256">
        <v>701.5</v>
      </c>
      <c r="J59" s="256">
        <v>709.55000000000018</v>
      </c>
      <c r="K59" s="254">
        <v>693.45</v>
      </c>
      <c r="L59" s="254">
        <v>677</v>
      </c>
      <c r="M59" s="254">
        <v>4.5999299999999996</v>
      </c>
    </row>
    <row r="60" spans="1:13">
      <c r="A60" s="273">
        <v>51</v>
      </c>
      <c r="B60" s="254" t="s">
        <v>75</v>
      </c>
      <c r="C60" s="254">
        <v>618.29999999999995</v>
      </c>
      <c r="D60" s="256">
        <v>616.61666666666667</v>
      </c>
      <c r="E60" s="256">
        <v>613.23333333333335</v>
      </c>
      <c r="F60" s="256">
        <v>608.16666666666663</v>
      </c>
      <c r="G60" s="256">
        <v>604.7833333333333</v>
      </c>
      <c r="H60" s="256">
        <v>621.68333333333339</v>
      </c>
      <c r="I60" s="256">
        <v>625.06666666666683</v>
      </c>
      <c r="J60" s="256">
        <v>630.13333333333344</v>
      </c>
      <c r="K60" s="254">
        <v>620</v>
      </c>
      <c r="L60" s="254">
        <v>611.54999999999995</v>
      </c>
      <c r="M60" s="254">
        <v>44.054639999999999</v>
      </c>
    </row>
    <row r="61" spans="1:13">
      <c r="A61" s="273">
        <v>52</v>
      </c>
      <c r="B61" s="254" t="s">
        <v>76</v>
      </c>
      <c r="C61" s="254">
        <v>160.80000000000001</v>
      </c>
      <c r="D61" s="256">
        <v>160.85000000000002</v>
      </c>
      <c r="E61" s="256">
        <v>158.05000000000004</v>
      </c>
      <c r="F61" s="256">
        <v>155.30000000000001</v>
      </c>
      <c r="G61" s="256">
        <v>152.50000000000003</v>
      </c>
      <c r="H61" s="256">
        <v>163.60000000000005</v>
      </c>
      <c r="I61" s="256">
        <v>166.4</v>
      </c>
      <c r="J61" s="256">
        <v>169.15000000000006</v>
      </c>
      <c r="K61" s="254">
        <v>163.65</v>
      </c>
      <c r="L61" s="254">
        <v>158.1</v>
      </c>
      <c r="M61" s="254">
        <v>258.08992999999998</v>
      </c>
    </row>
    <row r="62" spans="1:13">
      <c r="A62" s="273">
        <v>53</v>
      </c>
      <c r="B62" s="254" t="s">
        <v>77</v>
      </c>
      <c r="C62" s="254">
        <v>134.30000000000001</v>
      </c>
      <c r="D62" s="256">
        <v>134.86666666666667</v>
      </c>
      <c r="E62" s="256">
        <v>133.43333333333334</v>
      </c>
      <c r="F62" s="256">
        <v>132.56666666666666</v>
      </c>
      <c r="G62" s="256">
        <v>131.13333333333333</v>
      </c>
      <c r="H62" s="256">
        <v>135.73333333333335</v>
      </c>
      <c r="I62" s="256">
        <v>137.16666666666669</v>
      </c>
      <c r="J62" s="256">
        <v>138.03333333333336</v>
      </c>
      <c r="K62" s="254">
        <v>136.30000000000001</v>
      </c>
      <c r="L62" s="254">
        <v>134</v>
      </c>
      <c r="M62" s="254">
        <v>9.8348800000000001</v>
      </c>
    </row>
    <row r="63" spans="1:13">
      <c r="A63" s="273">
        <v>54</v>
      </c>
      <c r="B63" s="254" t="s">
        <v>81</v>
      </c>
      <c r="C63" s="254">
        <v>549.29999999999995</v>
      </c>
      <c r="D63" s="256">
        <v>546.81666666666672</v>
      </c>
      <c r="E63" s="256">
        <v>541.53333333333342</v>
      </c>
      <c r="F63" s="256">
        <v>533.76666666666665</v>
      </c>
      <c r="G63" s="256">
        <v>528.48333333333335</v>
      </c>
      <c r="H63" s="256">
        <v>554.58333333333348</v>
      </c>
      <c r="I63" s="256">
        <v>559.86666666666679</v>
      </c>
      <c r="J63" s="256">
        <v>567.63333333333355</v>
      </c>
      <c r="K63" s="254">
        <v>552.1</v>
      </c>
      <c r="L63" s="254">
        <v>539.04999999999995</v>
      </c>
      <c r="M63" s="254">
        <v>33.648650000000004</v>
      </c>
    </row>
    <row r="64" spans="1:13">
      <c r="A64" s="273">
        <v>55</v>
      </c>
      <c r="B64" s="254" t="s">
        <v>82</v>
      </c>
      <c r="C64" s="254">
        <v>949.35</v>
      </c>
      <c r="D64" s="256">
        <v>941.44999999999993</v>
      </c>
      <c r="E64" s="256">
        <v>931.89999999999986</v>
      </c>
      <c r="F64" s="256">
        <v>914.44999999999993</v>
      </c>
      <c r="G64" s="256">
        <v>904.89999999999986</v>
      </c>
      <c r="H64" s="256">
        <v>958.89999999999986</v>
      </c>
      <c r="I64" s="256">
        <v>968.44999999999982</v>
      </c>
      <c r="J64" s="256">
        <v>985.89999999999986</v>
      </c>
      <c r="K64" s="254">
        <v>951</v>
      </c>
      <c r="L64" s="254">
        <v>924</v>
      </c>
      <c r="M64" s="254">
        <v>31.834140000000001</v>
      </c>
    </row>
    <row r="65" spans="1:13">
      <c r="A65" s="273">
        <v>56</v>
      </c>
      <c r="B65" s="254" t="s">
        <v>231</v>
      </c>
      <c r="C65" s="254">
        <v>172.35</v>
      </c>
      <c r="D65" s="256">
        <v>173.29999999999998</v>
      </c>
      <c r="E65" s="256">
        <v>168.64999999999998</v>
      </c>
      <c r="F65" s="256">
        <v>164.95</v>
      </c>
      <c r="G65" s="256">
        <v>160.29999999999998</v>
      </c>
      <c r="H65" s="256">
        <v>176.99999999999997</v>
      </c>
      <c r="I65" s="256">
        <v>181.65</v>
      </c>
      <c r="J65" s="256">
        <v>185.34999999999997</v>
      </c>
      <c r="K65" s="254">
        <v>177.95</v>
      </c>
      <c r="L65" s="254">
        <v>169.6</v>
      </c>
      <c r="M65" s="254">
        <v>37.106459999999998</v>
      </c>
    </row>
    <row r="66" spans="1:13">
      <c r="A66" s="273">
        <v>57</v>
      </c>
      <c r="B66" s="254" t="s">
        <v>83</v>
      </c>
      <c r="C66" s="254">
        <v>147.69999999999999</v>
      </c>
      <c r="D66" s="256">
        <v>147.05000000000001</v>
      </c>
      <c r="E66" s="256">
        <v>145.70000000000002</v>
      </c>
      <c r="F66" s="256">
        <v>143.70000000000002</v>
      </c>
      <c r="G66" s="256">
        <v>142.35000000000002</v>
      </c>
      <c r="H66" s="256">
        <v>149.05000000000001</v>
      </c>
      <c r="I66" s="256">
        <v>150.40000000000003</v>
      </c>
      <c r="J66" s="256">
        <v>152.4</v>
      </c>
      <c r="K66" s="254">
        <v>148.4</v>
      </c>
      <c r="L66" s="254">
        <v>145.05000000000001</v>
      </c>
      <c r="M66" s="254">
        <v>117.67444</v>
      </c>
    </row>
    <row r="67" spans="1:13">
      <c r="A67" s="273">
        <v>58</v>
      </c>
      <c r="B67" s="254" t="s">
        <v>821</v>
      </c>
      <c r="C67" s="254">
        <v>3529.4</v>
      </c>
      <c r="D67" s="256">
        <v>3539.8333333333335</v>
      </c>
      <c r="E67" s="256">
        <v>3500.666666666667</v>
      </c>
      <c r="F67" s="256">
        <v>3471.9333333333334</v>
      </c>
      <c r="G67" s="256">
        <v>3432.7666666666669</v>
      </c>
      <c r="H67" s="256">
        <v>3568.5666666666671</v>
      </c>
      <c r="I67" s="256">
        <v>3607.733333333334</v>
      </c>
      <c r="J67" s="256">
        <v>3636.4666666666672</v>
      </c>
      <c r="K67" s="254">
        <v>3579</v>
      </c>
      <c r="L67" s="254">
        <v>3511.1</v>
      </c>
      <c r="M67" s="254">
        <v>4.1825700000000001</v>
      </c>
    </row>
    <row r="68" spans="1:13">
      <c r="A68" s="273">
        <v>59</v>
      </c>
      <c r="B68" s="254" t="s">
        <v>84</v>
      </c>
      <c r="C68" s="254">
        <v>1720.45</v>
      </c>
      <c r="D68" s="256">
        <v>1739.7833333333335</v>
      </c>
      <c r="E68" s="256">
        <v>1684.7166666666672</v>
      </c>
      <c r="F68" s="256">
        <v>1648.9833333333336</v>
      </c>
      <c r="G68" s="256">
        <v>1593.9166666666672</v>
      </c>
      <c r="H68" s="256">
        <v>1775.5166666666671</v>
      </c>
      <c r="I68" s="256">
        <v>1830.5833333333333</v>
      </c>
      <c r="J68" s="256">
        <v>1866.3166666666671</v>
      </c>
      <c r="K68" s="254">
        <v>1794.85</v>
      </c>
      <c r="L68" s="254">
        <v>1704.05</v>
      </c>
      <c r="M68" s="254">
        <v>4.13842</v>
      </c>
    </row>
    <row r="69" spans="1:13">
      <c r="A69" s="273">
        <v>60</v>
      </c>
      <c r="B69" s="254" t="s">
        <v>85</v>
      </c>
      <c r="C69" s="254">
        <v>683.9</v>
      </c>
      <c r="D69" s="256">
        <v>681.38333333333333</v>
      </c>
      <c r="E69" s="256">
        <v>668.76666666666665</v>
      </c>
      <c r="F69" s="256">
        <v>653.63333333333333</v>
      </c>
      <c r="G69" s="256">
        <v>641.01666666666665</v>
      </c>
      <c r="H69" s="256">
        <v>696.51666666666665</v>
      </c>
      <c r="I69" s="256">
        <v>709.13333333333321</v>
      </c>
      <c r="J69" s="256">
        <v>724.26666666666665</v>
      </c>
      <c r="K69" s="254">
        <v>694</v>
      </c>
      <c r="L69" s="254">
        <v>666.25</v>
      </c>
      <c r="M69" s="254">
        <v>75.925790000000006</v>
      </c>
    </row>
    <row r="70" spans="1:13">
      <c r="A70" s="273">
        <v>61</v>
      </c>
      <c r="B70" s="254" t="s">
        <v>232</v>
      </c>
      <c r="C70" s="254">
        <v>801.25</v>
      </c>
      <c r="D70" s="256">
        <v>806.98333333333323</v>
      </c>
      <c r="E70" s="256">
        <v>789.96666666666647</v>
      </c>
      <c r="F70" s="256">
        <v>778.68333333333328</v>
      </c>
      <c r="G70" s="256">
        <v>761.66666666666652</v>
      </c>
      <c r="H70" s="256">
        <v>818.26666666666642</v>
      </c>
      <c r="I70" s="256">
        <v>835.28333333333308</v>
      </c>
      <c r="J70" s="256">
        <v>846.56666666666638</v>
      </c>
      <c r="K70" s="254">
        <v>824</v>
      </c>
      <c r="L70" s="254">
        <v>795.7</v>
      </c>
      <c r="M70" s="254">
        <v>4.2155800000000001</v>
      </c>
    </row>
    <row r="71" spans="1:13">
      <c r="A71" s="273">
        <v>62</v>
      </c>
      <c r="B71" s="254" t="s">
        <v>233</v>
      </c>
      <c r="C71" s="254">
        <v>398.25</v>
      </c>
      <c r="D71" s="256">
        <v>397.2833333333333</v>
      </c>
      <c r="E71" s="256">
        <v>394.06666666666661</v>
      </c>
      <c r="F71" s="256">
        <v>389.88333333333333</v>
      </c>
      <c r="G71" s="256">
        <v>386.66666666666663</v>
      </c>
      <c r="H71" s="256">
        <v>401.46666666666658</v>
      </c>
      <c r="I71" s="256">
        <v>404.68333333333328</v>
      </c>
      <c r="J71" s="256">
        <v>408.86666666666656</v>
      </c>
      <c r="K71" s="254">
        <v>400.5</v>
      </c>
      <c r="L71" s="254">
        <v>393.1</v>
      </c>
      <c r="M71" s="254">
        <v>5.67354</v>
      </c>
    </row>
    <row r="72" spans="1:13">
      <c r="A72" s="273">
        <v>63</v>
      </c>
      <c r="B72" s="254" t="s">
        <v>86</v>
      </c>
      <c r="C72" s="254">
        <v>786.9</v>
      </c>
      <c r="D72" s="256">
        <v>786.4</v>
      </c>
      <c r="E72" s="256">
        <v>778</v>
      </c>
      <c r="F72" s="256">
        <v>769.1</v>
      </c>
      <c r="G72" s="256">
        <v>760.7</v>
      </c>
      <c r="H72" s="256">
        <v>795.3</v>
      </c>
      <c r="I72" s="256">
        <v>803.69999999999982</v>
      </c>
      <c r="J72" s="256">
        <v>812.59999999999991</v>
      </c>
      <c r="K72" s="254">
        <v>794.8</v>
      </c>
      <c r="L72" s="254">
        <v>777.5</v>
      </c>
      <c r="M72" s="254">
        <v>14.17432</v>
      </c>
    </row>
    <row r="73" spans="1:13">
      <c r="A73" s="273">
        <v>64</v>
      </c>
      <c r="B73" s="254" t="s">
        <v>92</v>
      </c>
      <c r="C73" s="254">
        <v>288.45</v>
      </c>
      <c r="D73" s="256">
        <v>287.79999999999995</v>
      </c>
      <c r="E73" s="256">
        <v>284.94999999999993</v>
      </c>
      <c r="F73" s="256">
        <v>281.45</v>
      </c>
      <c r="G73" s="256">
        <v>278.59999999999997</v>
      </c>
      <c r="H73" s="256">
        <v>291.2999999999999</v>
      </c>
      <c r="I73" s="256">
        <v>294.14999999999992</v>
      </c>
      <c r="J73" s="256">
        <v>297.64999999999986</v>
      </c>
      <c r="K73" s="254">
        <v>290.64999999999998</v>
      </c>
      <c r="L73" s="254">
        <v>284.3</v>
      </c>
      <c r="M73" s="254">
        <v>97.765600000000006</v>
      </c>
    </row>
    <row r="74" spans="1:13">
      <c r="A74" s="273">
        <v>65</v>
      </c>
      <c r="B74" s="254" t="s">
        <v>87</v>
      </c>
      <c r="C74" s="254">
        <v>540.45000000000005</v>
      </c>
      <c r="D74" s="256">
        <v>538.1</v>
      </c>
      <c r="E74" s="256">
        <v>531.90000000000009</v>
      </c>
      <c r="F74" s="256">
        <v>523.35</v>
      </c>
      <c r="G74" s="256">
        <v>517.15000000000009</v>
      </c>
      <c r="H74" s="256">
        <v>546.65000000000009</v>
      </c>
      <c r="I74" s="256">
        <v>552.85000000000014</v>
      </c>
      <c r="J74" s="256">
        <v>561.40000000000009</v>
      </c>
      <c r="K74" s="254">
        <v>544.29999999999995</v>
      </c>
      <c r="L74" s="254">
        <v>529.54999999999995</v>
      </c>
      <c r="M74" s="254">
        <v>27.756150000000002</v>
      </c>
    </row>
    <row r="75" spans="1:13">
      <c r="A75" s="273">
        <v>66</v>
      </c>
      <c r="B75" s="254" t="s">
        <v>234</v>
      </c>
      <c r="C75" s="254">
        <v>1765</v>
      </c>
      <c r="D75" s="256">
        <v>1775.3500000000001</v>
      </c>
      <c r="E75" s="256">
        <v>1740.4500000000003</v>
      </c>
      <c r="F75" s="256">
        <v>1715.9</v>
      </c>
      <c r="G75" s="256">
        <v>1681.0000000000002</v>
      </c>
      <c r="H75" s="256">
        <v>1799.9000000000003</v>
      </c>
      <c r="I75" s="256">
        <v>1834.8000000000004</v>
      </c>
      <c r="J75" s="256">
        <v>1859.3500000000004</v>
      </c>
      <c r="K75" s="254">
        <v>1810.25</v>
      </c>
      <c r="L75" s="254">
        <v>1750.8</v>
      </c>
      <c r="M75" s="254">
        <v>0.53110999999999997</v>
      </c>
    </row>
    <row r="76" spans="1:13">
      <c r="A76" s="273">
        <v>67</v>
      </c>
      <c r="B76" s="254" t="s">
        <v>830</v>
      </c>
      <c r="C76" s="254">
        <v>174.35</v>
      </c>
      <c r="D76" s="256">
        <v>173.61666666666667</v>
      </c>
      <c r="E76" s="256">
        <v>170.73333333333335</v>
      </c>
      <c r="F76" s="256">
        <v>167.11666666666667</v>
      </c>
      <c r="G76" s="256">
        <v>164.23333333333335</v>
      </c>
      <c r="H76" s="256">
        <v>177.23333333333335</v>
      </c>
      <c r="I76" s="256">
        <v>180.11666666666667</v>
      </c>
      <c r="J76" s="256">
        <v>183.73333333333335</v>
      </c>
      <c r="K76" s="254">
        <v>176.5</v>
      </c>
      <c r="L76" s="254">
        <v>170</v>
      </c>
      <c r="M76" s="254">
        <v>8.1188199999999995</v>
      </c>
    </row>
    <row r="77" spans="1:13">
      <c r="A77" s="273">
        <v>68</v>
      </c>
      <c r="B77" s="254" t="s">
        <v>90</v>
      </c>
      <c r="C77" s="254">
        <v>4194</v>
      </c>
      <c r="D77" s="256">
        <v>4196.0666666666666</v>
      </c>
      <c r="E77" s="256">
        <v>4107.9333333333334</v>
      </c>
      <c r="F77" s="256">
        <v>4021.8666666666668</v>
      </c>
      <c r="G77" s="256">
        <v>3933.7333333333336</v>
      </c>
      <c r="H77" s="256">
        <v>4282.1333333333332</v>
      </c>
      <c r="I77" s="256">
        <v>4370.2666666666664</v>
      </c>
      <c r="J77" s="256">
        <v>4456.333333333333</v>
      </c>
      <c r="K77" s="254">
        <v>4284.2</v>
      </c>
      <c r="L77" s="254">
        <v>4110</v>
      </c>
      <c r="M77" s="254">
        <v>30.906189999999999</v>
      </c>
    </row>
    <row r="78" spans="1:13">
      <c r="A78" s="273">
        <v>69</v>
      </c>
      <c r="B78" s="254" t="s">
        <v>348</v>
      </c>
      <c r="C78" s="254">
        <v>2956.15</v>
      </c>
      <c r="D78" s="256">
        <v>2914.8666666666668</v>
      </c>
      <c r="E78" s="256">
        <v>2856.3833333333337</v>
      </c>
      <c r="F78" s="256">
        <v>2756.6166666666668</v>
      </c>
      <c r="G78" s="256">
        <v>2698.1333333333337</v>
      </c>
      <c r="H78" s="256">
        <v>3014.6333333333337</v>
      </c>
      <c r="I78" s="256">
        <v>3073.1166666666672</v>
      </c>
      <c r="J78" s="256">
        <v>3172.8833333333337</v>
      </c>
      <c r="K78" s="254">
        <v>2973.35</v>
      </c>
      <c r="L78" s="254">
        <v>2815.1</v>
      </c>
      <c r="M78" s="254">
        <v>12.17244</v>
      </c>
    </row>
    <row r="79" spans="1:13">
      <c r="A79" s="273">
        <v>70</v>
      </c>
      <c r="B79" s="254" t="s">
        <v>93</v>
      </c>
      <c r="C79" s="254">
        <v>5309.15</v>
      </c>
      <c r="D79" s="256">
        <v>5271.8499999999995</v>
      </c>
      <c r="E79" s="256">
        <v>5208.4499999999989</v>
      </c>
      <c r="F79" s="256">
        <v>5107.7499999999991</v>
      </c>
      <c r="G79" s="256">
        <v>5044.3499999999985</v>
      </c>
      <c r="H79" s="256">
        <v>5372.5499999999993</v>
      </c>
      <c r="I79" s="256">
        <v>5435.9499999999989</v>
      </c>
      <c r="J79" s="256">
        <v>5536.65</v>
      </c>
      <c r="K79" s="254">
        <v>5335.25</v>
      </c>
      <c r="L79" s="254">
        <v>5171.1499999999996</v>
      </c>
      <c r="M79" s="254">
        <v>8.6764799999999997</v>
      </c>
    </row>
    <row r="80" spans="1:13">
      <c r="A80" s="273">
        <v>71</v>
      </c>
      <c r="B80" s="254" t="s">
        <v>235</v>
      </c>
      <c r="C80" s="254">
        <v>65.2</v>
      </c>
      <c r="D80" s="256">
        <v>65.366666666666674</v>
      </c>
      <c r="E80" s="256">
        <v>64.033333333333346</v>
      </c>
      <c r="F80" s="256">
        <v>62.866666666666674</v>
      </c>
      <c r="G80" s="256">
        <v>61.533333333333346</v>
      </c>
      <c r="H80" s="256">
        <v>66.533333333333346</v>
      </c>
      <c r="I80" s="256">
        <v>67.86666666666666</v>
      </c>
      <c r="J80" s="256">
        <v>69.033333333333346</v>
      </c>
      <c r="K80" s="254">
        <v>66.7</v>
      </c>
      <c r="L80" s="254">
        <v>64.2</v>
      </c>
      <c r="M80" s="254">
        <v>14.869289999999999</v>
      </c>
    </row>
    <row r="81" spans="1:13">
      <c r="A81" s="273">
        <v>72</v>
      </c>
      <c r="B81" s="254" t="s">
        <v>94</v>
      </c>
      <c r="C81" s="254">
        <v>2676.15</v>
      </c>
      <c r="D81" s="256">
        <v>2659.1833333333329</v>
      </c>
      <c r="E81" s="256">
        <v>2632.3666666666659</v>
      </c>
      <c r="F81" s="256">
        <v>2588.583333333333</v>
      </c>
      <c r="G81" s="256">
        <v>2561.766666666666</v>
      </c>
      <c r="H81" s="256">
        <v>2702.9666666666658</v>
      </c>
      <c r="I81" s="256">
        <v>2729.7833333333324</v>
      </c>
      <c r="J81" s="256">
        <v>2773.5666666666657</v>
      </c>
      <c r="K81" s="254">
        <v>2686</v>
      </c>
      <c r="L81" s="254">
        <v>2615.4</v>
      </c>
      <c r="M81" s="254">
        <v>8.3867899999999995</v>
      </c>
    </row>
    <row r="82" spans="1:13">
      <c r="A82" s="273">
        <v>73</v>
      </c>
      <c r="B82" s="254" t="s">
        <v>236</v>
      </c>
      <c r="C82" s="254">
        <v>501.1</v>
      </c>
      <c r="D82" s="256">
        <v>502.51666666666665</v>
      </c>
      <c r="E82" s="256">
        <v>498.5333333333333</v>
      </c>
      <c r="F82" s="256">
        <v>495.96666666666664</v>
      </c>
      <c r="G82" s="256">
        <v>491.98333333333329</v>
      </c>
      <c r="H82" s="256">
        <v>505.08333333333331</v>
      </c>
      <c r="I82" s="256">
        <v>509.06666666666666</v>
      </c>
      <c r="J82" s="256">
        <v>511.63333333333333</v>
      </c>
      <c r="K82" s="254">
        <v>506.5</v>
      </c>
      <c r="L82" s="254">
        <v>499.95</v>
      </c>
      <c r="M82" s="254">
        <v>2.1611099999999999</v>
      </c>
    </row>
    <row r="83" spans="1:13">
      <c r="A83" s="273">
        <v>74</v>
      </c>
      <c r="B83" s="254" t="s">
        <v>237</v>
      </c>
      <c r="C83" s="254">
        <v>1492.5</v>
      </c>
      <c r="D83" s="256">
        <v>1490.9833333333333</v>
      </c>
      <c r="E83" s="256">
        <v>1456.9666666666667</v>
      </c>
      <c r="F83" s="256">
        <v>1421.4333333333334</v>
      </c>
      <c r="G83" s="256">
        <v>1387.4166666666667</v>
      </c>
      <c r="H83" s="256">
        <v>1526.5166666666667</v>
      </c>
      <c r="I83" s="256">
        <v>1560.5333333333335</v>
      </c>
      <c r="J83" s="256">
        <v>1596.0666666666666</v>
      </c>
      <c r="K83" s="254">
        <v>1525</v>
      </c>
      <c r="L83" s="254">
        <v>1455.45</v>
      </c>
      <c r="M83" s="254">
        <v>1.1665700000000001</v>
      </c>
    </row>
    <row r="84" spans="1:13">
      <c r="A84" s="273">
        <v>75</v>
      </c>
      <c r="B84" s="254" t="s">
        <v>96</v>
      </c>
      <c r="C84" s="254">
        <v>1171.8</v>
      </c>
      <c r="D84" s="256">
        <v>1167.1000000000001</v>
      </c>
      <c r="E84" s="256">
        <v>1160.2000000000003</v>
      </c>
      <c r="F84" s="256">
        <v>1148.6000000000001</v>
      </c>
      <c r="G84" s="256">
        <v>1141.7000000000003</v>
      </c>
      <c r="H84" s="256">
        <v>1178.7000000000003</v>
      </c>
      <c r="I84" s="256">
        <v>1185.6000000000004</v>
      </c>
      <c r="J84" s="256">
        <v>1197.2000000000003</v>
      </c>
      <c r="K84" s="254">
        <v>1174</v>
      </c>
      <c r="L84" s="254">
        <v>1155.5</v>
      </c>
      <c r="M84" s="254">
        <v>11.85585</v>
      </c>
    </row>
    <row r="85" spans="1:13">
      <c r="A85" s="273">
        <v>76</v>
      </c>
      <c r="B85" s="254" t="s">
        <v>97</v>
      </c>
      <c r="C85" s="254">
        <v>191.3</v>
      </c>
      <c r="D85" s="256">
        <v>191.88333333333333</v>
      </c>
      <c r="E85" s="256">
        <v>189.91666666666666</v>
      </c>
      <c r="F85" s="256">
        <v>188.53333333333333</v>
      </c>
      <c r="G85" s="256">
        <v>186.56666666666666</v>
      </c>
      <c r="H85" s="256">
        <v>193.26666666666665</v>
      </c>
      <c r="I85" s="256">
        <v>195.23333333333335</v>
      </c>
      <c r="J85" s="256">
        <v>196.61666666666665</v>
      </c>
      <c r="K85" s="254">
        <v>193.85</v>
      </c>
      <c r="L85" s="254">
        <v>190.5</v>
      </c>
      <c r="M85" s="254">
        <v>27.673559999999998</v>
      </c>
    </row>
    <row r="86" spans="1:13">
      <c r="A86" s="273">
        <v>77</v>
      </c>
      <c r="B86" s="254" t="s">
        <v>98</v>
      </c>
      <c r="C86" s="254">
        <v>87.25</v>
      </c>
      <c r="D86" s="256">
        <v>87.866666666666674</v>
      </c>
      <c r="E86" s="256">
        <v>86.383333333333354</v>
      </c>
      <c r="F86" s="256">
        <v>85.51666666666668</v>
      </c>
      <c r="G86" s="256">
        <v>84.03333333333336</v>
      </c>
      <c r="H86" s="256">
        <v>88.733333333333348</v>
      </c>
      <c r="I86" s="256">
        <v>90.216666666666669</v>
      </c>
      <c r="J86" s="256">
        <v>91.083333333333343</v>
      </c>
      <c r="K86" s="254">
        <v>89.35</v>
      </c>
      <c r="L86" s="254">
        <v>87</v>
      </c>
      <c r="M86" s="254">
        <v>193.82451</v>
      </c>
    </row>
    <row r="87" spans="1:13">
      <c r="A87" s="273">
        <v>78</v>
      </c>
      <c r="B87" s="254" t="s">
        <v>359</v>
      </c>
      <c r="C87" s="254">
        <v>227.65</v>
      </c>
      <c r="D87" s="256">
        <v>229.88333333333333</v>
      </c>
      <c r="E87" s="256">
        <v>224.76666666666665</v>
      </c>
      <c r="F87" s="256">
        <v>221.88333333333333</v>
      </c>
      <c r="G87" s="256">
        <v>216.76666666666665</v>
      </c>
      <c r="H87" s="256">
        <v>232.76666666666665</v>
      </c>
      <c r="I87" s="256">
        <v>237.88333333333333</v>
      </c>
      <c r="J87" s="256">
        <v>240.76666666666665</v>
      </c>
      <c r="K87" s="254">
        <v>235</v>
      </c>
      <c r="L87" s="254">
        <v>227</v>
      </c>
      <c r="M87" s="254">
        <v>39.705030000000001</v>
      </c>
    </row>
    <row r="88" spans="1:13">
      <c r="A88" s="273">
        <v>79</v>
      </c>
      <c r="B88" s="254" t="s">
        <v>240</v>
      </c>
      <c r="C88" s="254">
        <v>47.7</v>
      </c>
      <c r="D88" s="256">
        <v>46.9</v>
      </c>
      <c r="E88" s="256">
        <v>46.099999999999994</v>
      </c>
      <c r="F88" s="256">
        <v>44.499999999999993</v>
      </c>
      <c r="G88" s="256">
        <v>43.699999999999989</v>
      </c>
      <c r="H88" s="256">
        <v>48.5</v>
      </c>
      <c r="I88" s="256">
        <v>49.3</v>
      </c>
      <c r="J88" s="256">
        <v>50.900000000000006</v>
      </c>
      <c r="K88" s="254">
        <v>47.7</v>
      </c>
      <c r="L88" s="254">
        <v>45.3</v>
      </c>
      <c r="M88" s="254">
        <v>34.386989999999997</v>
      </c>
    </row>
    <row r="89" spans="1:13">
      <c r="A89" s="273">
        <v>80</v>
      </c>
      <c r="B89" s="254" t="s">
        <v>99</v>
      </c>
      <c r="C89" s="254">
        <v>159.94999999999999</v>
      </c>
      <c r="D89" s="256">
        <v>158.18333333333334</v>
      </c>
      <c r="E89" s="256">
        <v>154.96666666666667</v>
      </c>
      <c r="F89" s="256">
        <v>149.98333333333332</v>
      </c>
      <c r="G89" s="256">
        <v>146.76666666666665</v>
      </c>
      <c r="H89" s="256">
        <v>163.16666666666669</v>
      </c>
      <c r="I89" s="256">
        <v>166.38333333333338</v>
      </c>
      <c r="J89" s="256">
        <v>171.3666666666667</v>
      </c>
      <c r="K89" s="254">
        <v>161.4</v>
      </c>
      <c r="L89" s="254">
        <v>153.19999999999999</v>
      </c>
      <c r="M89" s="254">
        <v>481.04986000000002</v>
      </c>
    </row>
    <row r="90" spans="1:13">
      <c r="A90" s="273">
        <v>81</v>
      </c>
      <c r="B90" s="254" t="s">
        <v>102</v>
      </c>
      <c r="C90" s="254">
        <v>26.05</v>
      </c>
      <c r="D90" s="256">
        <v>26.133333333333336</v>
      </c>
      <c r="E90" s="256">
        <v>25.866666666666674</v>
      </c>
      <c r="F90" s="256">
        <v>25.683333333333337</v>
      </c>
      <c r="G90" s="256">
        <v>25.416666666666675</v>
      </c>
      <c r="H90" s="256">
        <v>26.316666666666674</v>
      </c>
      <c r="I90" s="256">
        <v>26.583333333333332</v>
      </c>
      <c r="J90" s="256">
        <v>26.766666666666673</v>
      </c>
      <c r="K90" s="254">
        <v>26.4</v>
      </c>
      <c r="L90" s="254">
        <v>25.95</v>
      </c>
      <c r="M90" s="254">
        <v>92.728819999999999</v>
      </c>
    </row>
    <row r="91" spans="1:13">
      <c r="A91" s="273">
        <v>82</v>
      </c>
      <c r="B91" s="254" t="s">
        <v>241</v>
      </c>
      <c r="C91" s="254">
        <v>196.8</v>
      </c>
      <c r="D91" s="256">
        <v>196.04999999999998</v>
      </c>
      <c r="E91" s="256">
        <v>192.74999999999997</v>
      </c>
      <c r="F91" s="256">
        <v>188.7</v>
      </c>
      <c r="G91" s="256">
        <v>185.39999999999998</v>
      </c>
      <c r="H91" s="256">
        <v>200.09999999999997</v>
      </c>
      <c r="I91" s="256">
        <v>203.39999999999998</v>
      </c>
      <c r="J91" s="256">
        <v>207.44999999999996</v>
      </c>
      <c r="K91" s="254">
        <v>199.35</v>
      </c>
      <c r="L91" s="254">
        <v>192</v>
      </c>
      <c r="M91" s="254">
        <v>10.955159999999999</v>
      </c>
    </row>
    <row r="92" spans="1:13">
      <c r="A92" s="273">
        <v>83</v>
      </c>
      <c r="B92" s="254" t="s">
        <v>100</v>
      </c>
      <c r="C92" s="254">
        <v>592.5</v>
      </c>
      <c r="D92" s="256">
        <v>590.81666666666672</v>
      </c>
      <c r="E92" s="256">
        <v>579.93333333333339</v>
      </c>
      <c r="F92" s="256">
        <v>567.36666666666667</v>
      </c>
      <c r="G92" s="256">
        <v>556.48333333333335</v>
      </c>
      <c r="H92" s="256">
        <v>603.38333333333344</v>
      </c>
      <c r="I92" s="256">
        <v>614.26666666666688</v>
      </c>
      <c r="J92" s="256">
        <v>626.83333333333348</v>
      </c>
      <c r="K92" s="254">
        <v>601.70000000000005</v>
      </c>
      <c r="L92" s="254">
        <v>578.25</v>
      </c>
      <c r="M92" s="254">
        <v>35.624499999999998</v>
      </c>
    </row>
    <row r="93" spans="1:13">
      <c r="A93" s="273">
        <v>84</v>
      </c>
      <c r="B93" s="254" t="s">
        <v>242</v>
      </c>
      <c r="C93" s="254">
        <v>550.9</v>
      </c>
      <c r="D93" s="256">
        <v>552.6</v>
      </c>
      <c r="E93" s="256">
        <v>547.30000000000007</v>
      </c>
      <c r="F93" s="256">
        <v>543.70000000000005</v>
      </c>
      <c r="G93" s="256">
        <v>538.40000000000009</v>
      </c>
      <c r="H93" s="256">
        <v>556.20000000000005</v>
      </c>
      <c r="I93" s="256">
        <v>561.5</v>
      </c>
      <c r="J93" s="256">
        <v>565.1</v>
      </c>
      <c r="K93" s="254">
        <v>557.9</v>
      </c>
      <c r="L93" s="254">
        <v>549</v>
      </c>
      <c r="M93" s="254">
        <v>1.1606700000000001</v>
      </c>
    </row>
    <row r="94" spans="1:13">
      <c r="A94" s="273">
        <v>85</v>
      </c>
      <c r="B94" s="254" t="s">
        <v>103</v>
      </c>
      <c r="C94" s="254">
        <v>856.55</v>
      </c>
      <c r="D94" s="256">
        <v>853.34999999999991</v>
      </c>
      <c r="E94" s="256">
        <v>844.79999999999984</v>
      </c>
      <c r="F94" s="256">
        <v>833.05</v>
      </c>
      <c r="G94" s="256">
        <v>824.49999999999989</v>
      </c>
      <c r="H94" s="256">
        <v>865.0999999999998</v>
      </c>
      <c r="I94" s="256">
        <v>873.65</v>
      </c>
      <c r="J94" s="256">
        <v>885.39999999999975</v>
      </c>
      <c r="K94" s="254">
        <v>861.9</v>
      </c>
      <c r="L94" s="254">
        <v>841.6</v>
      </c>
      <c r="M94" s="254">
        <v>17.052530000000001</v>
      </c>
    </row>
    <row r="95" spans="1:13">
      <c r="A95" s="273">
        <v>86</v>
      </c>
      <c r="B95" s="254" t="s">
        <v>243</v>
      </c>
      <c r="C95" s="254">
        <v>524</v>
      </c>
      <c r="D95" s="256">
        <v>527.03333333333342</v>
      </c>
      <c r="E95" s="256">
        <v>517.66666666666686</v>
      </c>
      <c r="F95" s="256">
        <v>511.33333333333348</v>
      </c>
      <c r="G95" s="256">
        <v>501.96666666666692</v>
      </c>
      <c r="H95" s="256">
        <v>533.36666666666679</v>
      </c>
      <c r="I95" s="256">
        <v>542.73333333333335</v>
      </c>
      <c r="J95" s="256">
        <v>549.06666666666672</v>
      </c>
      <c r="K95" s="254">
        <v>536.4</v>
      </c>
      <c r="L95" s="254">
        <v>520.70000000000005</v>
      </c>
      <c r="M95" s="254">
        <v>2.5300799999999999</v>
      </c>
    </row>
    <row r="96" spans="1:13">
      <c r="A96" s="273">
        <v>87</v>
      </c>
      <c r="B96" s="254" t="s">
        <v>244</v>
      </c>
      <c r="C96" s="254">
        <v>1369.7</v>
      </c>
      <c r="D96" s="256">
        <v>1371.8166666666668</v>
      </c>
      <c r="E96" s="256">
        <v>1348.7333333333336</v>
      </c>
      <c r="F96" s="256">
        <v>1327.7666666666667</v>
      </c>
      <c r="G96" s="256">
        <v>1304.6833333333334</v>
      </c>
      <c r="H96" s="256">
        <v>1392.7833333333338</v>
      </c>
      <c r="I96" s="256">
        <v>1415.8666666666672</v>
      </c>
      <c r="J96" s="256">
        <v>1436.8333333333339</v>
      </c>
      <c r="K96" s="254">
        <v>1394.9</v>
      </c>
      <c r="L96" s="254">
        <v>1350.85</v>
      </c>
      <c r="M96" s="254">
        <v>10.782539999999999</v>
      </c>
    </row>
    <row r="97" spans="1:13">
      <c r="A97" s="273">
        <v>88</v>
      </c>
      <c r="B97" s="254" t="s">
        <v>104</v>
      </c>
      <c r="C97" s="254">
        <v>1471.2</v>
      </c>
      <c r="D97" s="256">
        <v>1473.7</v>
      </c>
      <c r="E97" s="256">
        <v>1452.5</v>
      </c>
      <c r="F97" s="256">
        <v>1433.8</v>
      </c>
      <c r="G97" s="256">
        <v>1412.6</v>
      </c>
      <c r="H97" s="256">
        <v>1492.4</v>
      </c>
      <c r="I97" s="256">
        <v>1513.6000000000004</v>
      </c>
      <c r="J97" s="256">
        <v>1532.3000000000002</v>
      </c>
      <c r="K97" s="254">
        <v>1494.9</v>
      </c>
      <c r="L97" s="254">
        <v>1455</v>
      </c>
      <c r="M97" s="254">
        <v>29.396139999999999</v>
      </c>
    </row>
    <row r="98" spans="1:13">
      <c r="A98" s="273">
        <v>89</v>
      </c>
      <c r="B98" s="254" t="s">
        <v>372</v>
      </c>
      <c r="C98" s="254">
        <v>536.29999999999995</v>
      </c>
      <c r="D98" s="256">
        <v>528.2833333333333</v>
      </c>
      <c r="E98" s="256">
        <v>516.86666666666656</v>
      </c>
      <c r="F98" s="256">
        <v>497.43333333333328</v>
      </c>
      <c r="G98" s="256">
        <v>486.01666666666654</v>
      </c>
      <c r="H98" s="256">
        <v>547.71666666666658</v>
      </c>
      <c r="I98" s="256">
        <v>559.13333333333333</v>
      </c>
      <c r="J98" s="256">
        <v>578.56666666666661</v>
      </c>
      <c r="K98" s="254">
        <v>539.70000000000005</v>
      </c>
      <c r="L98" s="254">
        <v>508.85</v>
      </c>
      <c r="M98" s="254">
        <v>32.284100000000002</v>
      </c>
    </row>
    <row r="99" spans="1:13">
      <c r="A99" s="273">
        <v>90</v>
      </c>
      <c r="B99" s="254" t="s">
        <v>246</v>
      </c>
      <c r="C99" s="254">
        <v>271.05</v>
      </c>
      <c r="D99" s="256">
        <v>272.23333333333329</v>
      </c>
      <c r="E99" s="256">
        <v>262.46666666666658</v>
      </c>
      <c r="F99" s="256">
        <v>253.88333333333327</v>
      </c>
      <c r="G99" s="256">
        <v>244.11666666666656</v>
      </c>
      <c r="H99" s="256">
        <v>280.81666666666661</v>
      </c>
      <c r="I99" s="256">
        <v>290.58333333333337</v>
      </c>
      <c r="J99" s="256">
        <v>299.16666666666663</v>
      </c>
      <c r="K99" s="254">
        <v>282</v>
      </c>
      <c r="L99" s="254">
        <v>263.64999999999998</v>
      </c>
      <c r="M99" s="254">
        <v>12.726940000000001</v>
      </c>
    </row>
    <row r="100" spans="1:13">
      <c r="A100" s="273">
        <v>91</v>
      </c>
      <c r="B100" s="254" t="s">
        <v>107</v>
      </c>
      <c r="C100" s="254">
        <v>945.2</v>
      </c>
      <c r="D100" s="256">
        <v>941.88333333333333</v>
      </c>
      <c r="E100" s="256">
        <v>935.91666666666663</v>
      </c>
      <c r="F100" s="256">
        <v>926.63333333333333</v>
      </c>
      <c r="G100" s="256">
        <v>920.66666666666663</v>
      </c>
      <c r="H100" s="256">
        <v>951.16666666666663</v>
      </c>
      <c r="I100" s="256">
        <v>957.13333333333333</v>
      </c>
      <c r="J100" s="256">
        <v>966.41666666666663</v>
      </c>
      <c r="K100" s="254">
        <v>947.85</v>
      </c>
      <c r="L100" s="254">
        <v>932.6</v>
      </c>
      <c r="M100" s="254">
        <v>41.715240000000001</v>
      </c>
    </row>
    <row r="101" spans="1:13">
      <c r="A101" s="273">
        <v>92</v>
      </c>
      <c r="B101" s="254" t="s">
        <v>248</v>
      </c>
      <c r="C101" s="254">
        <v>2982.15</v>
      </c>
      <c r="D101" s="256">
        <v>2975.4166666666665</v>
      </c>
      <c r="E101" s="256">
        <v>2938.833333333333</v>
      </c>
      <c r="F101" s="256">
        <v>2895.5166666666664</v>
      </c>
      <c r="G101" s="256">
        <v>2858.9333333333329</v>
      </c>
      <c r="H101" s="256">
        <v>3018.7333333333331</v>
      </c>
      <c r="I101" s="256">
        <v>3055.3166666666662</v>
      </c>
      <c r="J101" s="256">
        <v>3098.6333333333332</v>
      </c>
      <c r="K101" s="254">
        <v>3012</v>
      </c>
      <c r="L101" s="254">
        <v>2932.1</v>
      </c>
      <c r="M101" s="254">
        <v>3.6060099999999999</v>
      </c>
    </row>
    <row r="102" spans="1:13">
      <c r="A102" s="273">
        <v>93</v>
      </c>
      <c r="B102" s="254" t="s">
        <v>109</v>
      </c>
      <c r="C102" s="254">
        <v>1515.85</v>
      </c>
      <c r="D102" s="256">
        <v>1507.6166666666668</v>
      </c>
      <c r="E102" s="256">
        <v>1495.7333333333336</v>
      </c>
      <c r="F102" s="256">
        <v>1475.6166666666668</v>
      </c>
      <c r="G102" s="256">
        <v>1463.7333333333336</v>
      </c>
      <c r="H102" s="256">
        <v>1527.7333333333336</v>
      </c>
      <c r="I102" s="256">
        <v>1539.6166666666668</v>
      </c>
      <c r="J102" s="256">
        <v>1559.7333333333336</v>
      </c>
      <c r="K102" s="254">
        <v>1519.5</v>
      </c>
      <c r="L102" s="254">
        <v>1487.5</v>
      </c>
      <c r="M102" s="254">
        <v>78.305269999999993</v>
      </c>
    </row>
    <row r="103" spans="1:13">
      <c r="A103" s="273">
        <v>94</v>
      </c>
      <c r="B103" s="254" t="s">
        <v>249</v>
      </c>
      <c r="C103" s="254">
        <v>665.9</v>
      </c>
      <c r="D103" s="256">
        <v>666.35</v>
      </c>
      <c r="E103" s="256">
        <v>662</v>
      </c>
      <c r="F103" s="256">
        <v>658.1</v>
      </c>
      <c r="G103" s="256">
        <v>653.75</v>
      </c>
      <c r="H103" s="256">
        <v>670.25</v>
      </c>
      <c r="I103" s="256">
        <v>674.60000000000014</v>
      </c>
      <c r="J103" s="256">
        <v>678.5</v>
      </c>
      <c r="K103" s="254">
        <v>670.7</v>
      </c>
      <c r="L103" s="254">
        <v>662.45</v>
      </c>
      <c r="M103" s="254">
        <v>31.236719999999998</v>
      </c>
    </row>
    <row r="104" spans="1:13">
      <c r="A104" s="273">
        <v>95</v>
      </c>
      <c r="B104" s="254" t="s">
        <v>105</v>
      </c>
      <c r="C104" s="254">
        <v>1030.8</v>
      </c>
      <c r="D104" s="256">
        <v>1025.25</v>
      </c>
      <c r="E104" s="256">
        <v>1016.55</v>
      </c>
      <c r="F104" s="256">
        <v>1002.3</v>
      </c>
      <c r="G104" s="256">
        <v>993.59999999999991</v>
      </c>
      <c r="H104" s="256">
        <v>1039.5</v>
      </c>
      <c r="I104" s="256">
        <v>1048.1999999999998</v>
      </c>
      <c r="J104" s="256">
        <v>1062.45</v>
      </c>
      <c r="K104" s="254">
        <v>1033.95</v>
      </c>
      <c r="L104" s="254">
        <v>1011</v>
      </c>
      <c r="M104" s="254">
        <v>13.67577</v>
      </c>
    </row>
    <row r="105" spans="1:13">
      <c r="A105" s="273">
        <v>96</v>
      </c>
      <c r="B105" s="254" t="s">
        <v>110</v>
      </c>
      <c r="C105" s="254">
        <v>3007.5</v>
      </c>
      <c r="D105" s="256">
        <v>2994.1666666666665</v>
      </c>
      <c r="E105" s="256">
        <v>2973.333333333333</v>
      </c>
      <c r="F105" s="256">
        <v>2939.1666666666665</v>
      </c>
      <c r="G105" s="256">
        <v>2918.333333333333</v>
      </c>
      <c r="H105" s="256">
        <v>3028.333333333333</v>
      </c>
      <c r="I105" s="256">
        <v>3049.1666666666661</v>
      </c>
      <c r="J105" s="256">
        <v>3083.333333333333</v>
      </c>
      <c r="K105" s="254">
        <v>3015</v>
      </c>
      <c r="L105" s="254">
        <v>2960</v>
      </c>
      <c r="M105" s="254">
        <v>6.62303</v>
      </c>
    </row>
    <row r="106" spans="1:13">
      <c r="A106" s="273">
        <v>97</v>
      </c>
      <c r="B106" s="254" t="s">
        <v>112</v>
      </c>
      <c r="C106" s="254">
        <v>394.25</v>
      </c>
      <c r="D106" s="256">
        <v>392.55</v>
      </c>
      <c r="E106" s="256">
        <v>389.70000000000005</v>
      </c>
      <c r="F106" s="256">
        <v>385.15000000000003</v>
      </c>
      <c r="G106" s="256">
        <v>382.30000000000007</v>
      </c>
      <c r="H106" s="256">
        <v>397.1</v>
      </c>
      <c r="I106" s="256">
        <v>399.95000000000005</v>
      </c>
      <c r="J106" s="256">
        <v>404.5</v>
      </c>
      <c r="K106" s="254">
        <v>395.4</v>
      </c>
      <c r="L106" s="254">
        <v>388</v>
      </c>
      <c r="M106" s="254">
        <v>137.03439</v>
      </c>
    </row>
    <row r="107" spans="1:13">
      <c r="A107" s="273">
        <v>98</v>
      </c>
      <c r="B107" s="254" t="s">
        <v>113</v>
      </c>
      <c r="C107" s="254">
        <v>279.7</v>
      </c>
      <c r="D107" s="256">
        <v>279.91666666666669</v>
      </c>
      <c r="E107" s="256">
        <v>277.88333333333338</v>
      </c>
      <c r="F107" s="256">
        <v>276.06666666666672</v>
      </c>
      <c r="G107" s="256">
        <v>274.03333333333342</v>
      </c>
      <c r="H107" s="256">
        <v>281.73333333333335</v>
      </c>
      <c r="I107" s="256">
        <v>283.76666666666665</v>
      </c>
      <c r="J107" s="256">
        <v>285.58333333333331</v>
      </c>
      <c r="K107" s="254">
        <v>281.95</v>
      </c>
      <c r="L107" s="254">
        <v>278.10000000000002</v>
      </c>
      <c r="M107" s="254">
        <v>26.707609999999999</v>
      </c>
    </row>
    <row r="108" spans="1:13">
      <c r="A108" s="273">
        <v>99</v>
      </c>
      <c r="B108" s="254" t="s">
        <v>114</v>
      </c>
      <c r="C108" s="254">
        <v>2340.0500000000002</v>
      </c>
      <c r="D108" s="256">
        <v>2335.0666666666671</v>
      </c>
      <c r="E108" s="256">
        <v>2325.1333333333341</v>
      </c>
      <c r="F108" s="256">
        <v>2310.2166666666672</v>
      </c>
      <c r="G108" s="256">
        <v>2300.2833333333342</v>
      </c>
      <c r="H108" s="256">
        <v>2349.983333333334</v>
      </c>
      <c r="I108" s="256">
        <v>2359.9166666666674</v>
      </c>
      <c r="J108" s="256">
        <v>2374.8333333333339</v>
      </c>
      <c r="K108" s="254">
        <v>2345</v>
      </c>
      <c r="L108" s="254">
        <v>2320.15</v>
      </c>
      <c r="M108" s="254">
        <v>11.787039999999999</v>
      </c>
    </row>
    <row r="109" spans="1:13">
      <c r="A109" s="273">
        <v>100</v>
      </c>
      <c r="B109" s="254" t="s">
        <v>250</v>
      </c>
      <c r="C109" s="254">
        <v>327</v>
      </c>
      <c r="D109" s="256">
        <v>326.59999999999997</v>
      </c>
      <c r="E109" s="256">
        <v>322.69999999999993</v>
      </c>
      <c r="F109" s="256">
        <v>318.39999999999998</v>
      </c>
      <c r="G109" s="256">
        <v>314.49999999999994</v>
      </c>
      <c r="H109" s="256">
        <v>330.89999999999992</v>
      </c>
      <c r="I109" s="256">
        <v>334.7999999999999</v>
      </c>
      <c r="J109" s="256">
        <v>339.09999999999991</v>
      </c>
      <c r="K109" s="254">
        <v>330.5</v>
      </c>
      <c r="L109" s="254">
        <v>322.3</v>
      </c>
      <c r="M109" s="254">
        <v>20.55959</v>
      </c>
    </row>
    <row r="110" spans="1:13">
      <c r="A110" s="273">
        <v>101</v>
      </c>
      <c r="B110" s="254" t="s">
        <v>251</v>
      </c>
      <c r="C110" s="254">
        <v>49.35</v>
      </c>
      <c r="D110" s="256">
        <v>49.216666666666669</v>
      </c>
      <c r="E110" s="256">
        <v>47.233333333333334</v>
      </c>
      <c r="F110" s="256">
        <v>45.116666666666667</v>
      </c>
      <c r="G110" s="256">
        <v>43.133333333333333</v>
      </c>
      <c r="H110" s="256">
        <v>51.333333333333336</v>
      </c>
      <c r="I110" s="256">
        <v>53.31666666666667</v>
      </c>
      <c r="J110" s="256">
        <v>55.433333333333337</v>
      </c>
      <c r="K110" s="254">
        <v>51.2</v>
      </c>
      <c r="L110" s="254">
        <v>47.1</v>
      </c>
      <c r="M110" s="254">
        <v>101.34667</v>
      </c>
    </row>
    <row r="111" spans="1:13">
      <c r="A111" s="273">
        <v>102</v>
      </c>
      <c r="B111" s="254" t="s">
        <v>108</v>
      </c>
      <c r="C111" s="254">
        <v>2552.85</v>
      </c>
      <c r="D111" s="256">
        <v>2539.8833333333332</v>
      </c>
      <c r="E111" s="256">
        <v>2514.9666666666662</v>
      </c>
      <c r="F111" s="256">
        <v>2477.083333333333</v>
      </c>
      <c r="G111" s="256">
        <v>2452.1666666666661</v>
      </c>
      <c r="H111" s="256">
        <v>2577.7666666666664</v>
      </c>
      <c r="I111" s="256">
        <v>2602.6833333333334</v>
      </c>
      <c r="J111" s="256">
        <v>2640.5666666666666</v>
      </c>
      <c r="K111" s="254">
        <v>2564.8000000000002</v>
      </c>
      <c r="L111" s="254">
        <v>2502</v>
      </c>
      <c r="M111" s="254">
        <v>32.210149999999999</v>
      </c>
    </row>
    <row r="112" spans="1:13">
      <c r="A112" s="273">
        <v>103</v>
      </c>
      <c r="B112" s="254" t="s">
        <v>116</v>
      </c>
      <c r="C112" s="254">
        <v>662.75</v>
      </c>
      <c r="D112" s="256">
        <v>657.16666666666663</v>
      </c>
      <c r="E112" s="256">
        <v>649.33333333333326</v>
      </c>
      <c r="F112" s="256">
        <v>635.91666666666663</v>
      </c>
      <c r="G112" s="256">
        <v>628.08333333333326</v>
      </c>
      <c r="H112" s="256">
        <v>670.58333333333326</v>
      </c>
      <c r="I112" s="256">
        <v>678.41666666666652</v>
      </c>
      <c r="J112" s="256">
        <v>691.83333333333326</v>
      </c>
      <c r="K112" s="254">
        <v>665</v>
      </c>
      <c r="L112" s="254">
        <v>643.75</v>
      </c>
      <c r="M112" s="254">
        <v>217.86138</v>
      </c>
    </row>
    <row r="113" spans="1:13">
      <c r="A113" s="273">
        <v>104</v>
      </c>
      <c r="B113" s="254" t="s">
        <v>252</v>
      </c>
      <c r="C113" s="254">
        <v>1471.9</v>
      </c>
      <c r="D113" s="256">
        <v>1473.8166666666668</v>
      </c>
      <c r="E113" s="256">
        <v>1452.9333333333336</v>
      </c>
      <c r="F113" s="256">
        <v>1433.9666666666667</v>
      </c>
      <c r="G113" s="256">
        <v>1413.0833333333335</v>
      </c>
      <c r="H113" s="256">
        <v>1492.7833333333338</v>
      </c>
      <c r="I113" s="256">
        <v>1513.666666666667</v>
      </c>
      <c r="J113" s="256">
        <v>1532.6333333333339</v>
      </c>
      <c r="K113" s="254">
        <v>1494.7</v>
      </c>
      <c r="L113" s="254">
        <v>1454.85</v>
      </c>
      <c r="M113" s="254">
        <v>6.8234700000000004</v>
      </c>
    </row>
    <row r="114" spans="1:13">
      <c r="A114" s="273">
        <v>105</v>
      </c>
      <c r="B114" s="254" t="s">
        <v>117</v>
      </c>
      <c r="C114" s="254">
        <v>554.25</v>
      </c>
      <c r="D114" s="256">
        <v>551.36666666666667</v>
      </c>
      <c r="E114" s="256">
        <v>546.73333333333335</v>
      </c>
      <c r="F114" s="256">
        <v>539.2166666666667</v>
      </c>
      <c r="G114" s="256">
        <v>534.58333333333337</v>
      </c>
      <c r="H114" s="256">
        <v>558.88333333333333</v>
      </c>
      <c r="I114" s="256">
        <v>563.51666666666677</v>
      </c>
      <c r="J114" s="256">
        <v>571.0333333333333</v>
      </c>
      <c r="K114" s="254">
        <v>556</v>
      </c>
      <c r="L114" s="254">
        <v>543.85</v>
      </c>
      <c r="M114" s="254">
        <v>35.873489999999997</v>
      </c>
    </row>
    <row r="115" spans="1:13">
      <c r="A115" s="273">
        <v>106</v>
      </c>
      <c r="B115" s="254" t="s">
        <v>387</v>
      </c>
      <c r="C115" s="254">
        <v>601.45000000000005</v>
      </c>
      <c r="D115" s="256">
        <v>600.83333333333337</v>
      </c>
      <c r="E115" s="256">
        <v>587.9666666666667</v>
      </c>
      <c r="F115" s="256">
        <v>574.48333333333335</v>
      </c>
      <c r="G115" s="256">
        <v>561.61666666666667</v>
      </c>
      <c r="H115" s="256">
        <v>614.31666666666672</v>
      </c>
      <c r="I115" s="256">
        <v>627.18333333333328</v>
      </c>
      <c r="J115" s="256">
        <v>640.66666666666674</v>
      </c>
      <c r="K115" s="254">
        <v>613.70000000000005</v>
      </c>
      <c r="L115" s="254">
        <v>587.35</v>
      </c>
      <c r="M115" s="254">
        <v>9.2047000000000008</v>
      </c>
    </row>
    <row r="116" spans="1:13">
      <c r="A116" s="273">
        <v>107</v>
      </c>
      <c r="B116" s="254" t="s">
        <v>119</v>
      </c>
      <c r="C116" s="254">
        <v>58.5</v>
      </c>
      <c r="D116" s="256">
        <v>58.6</v>
      </c>
      <c r="E116" s="256">
        <v>58.050000000000004</v>
      </c>
      <c r="F116" s="256">
        <v>57.6</v>
      </c>
      <c r="G116" s="256">
        <v>57.050000000000004</v>
      </c>
      <c r="H116" s="256">
        <v>59.050000000000004</v>
      </c>
      <c r="I116" s="256">
        <v>59.6</v>
      </c>
      <c r="J116" s="256">
        <v>60.050000000000004</v>
      </c>
      <c r="K116" s="254">
        <v>59.15</v>
      </c>
      <c r="L116" s="254">
        <v>58.15</v>
      </c>
      <c r="M116" s="254">
        <v>217.75996000000001</v>
      </c>
    </row>
    <row r="117" spans="1:13">
      <c r="A117" s="273">
        <v>108</v>
      </c>
      <c r="B117" s="254" t="s">
        <v>126</v>
      </c>
      <c r="C117" s="254">
        <v>216.6</v>
      </c>
      <c r="D117" s="256">
        <v>216.29999999999998</v>
      </c>
      <c r="E117" s="256">
        <v>214.69999999999996</v>
      </c>
      <c r="F117" s="256">
        <v>212.79999999999998</v>
      </c>
      <c r="G117" s="256">
        <v>211.19999999999996</v>
      </c>
      <c r="H117" s="256">
        <v>218.19999999999996</v>
      </c>
      <c r="I117" s="256">
        <v>219.79999999999998</v>
      </c>
      <c r="J117" s="256">
        <v>221.69999999999996</v>
      </c>
      <c r="K117" s="254">
        <v>217.9</v>
      </c>
      <c r="L117" s="254">
        <v>214.4</v>
      </c>
      <c r="M117" s="254">
        <v>730.39530999999999</v>
      </c>
    </row>
    <row r="118" spans="1:13">
      <c r="A118" s="273">
        <v>109</v>
      </c>
      <c r="B118" s="254" t="s">
        <v>115</v>
      </c>
      <c r="C118" s="254">
        <v>223.95</v>
      </c>
      <c r="D118" s="256">
        <v>225.54999999999998</v>
      </c>
      <c r="E118" s="256">
        <v>218.39999999999998</v>
      </c>
      <c r="F118" s="256">
        <v>212.85</v>
      </c>
      <c r="G118" s="256">
        <v>205.7</v>
      </c>
      <c r="H118" s="256">
        <v>231.09999999999997</v>
      </c>
      <c r="I118" s="256">
        <v>238.25</v>
      </c>
      <c r="J118" s="256">
        <v>243.79999999999995</v>
      </c>
      <c r="K118" s="254">
        <v>232.7</v>
      </c>
      <c r="L118" s="254">
        <v>220</v>
      </c>
      <c r="M118" s="254">
        <v>208.39251999999999</v>
      </c>
    </row>
    <row r="119" spans="1:13">
      <c r="A119" s="273">
        <v>110</v>
      </c>
      <c r="B119" s="254" t="s">
        <v>255</v>
      </c>
      <c r="C119" s="254">
        <v>139.30000000000001</v>
      </c>
      <c r="D119" s="256">
        <v>137.26666666666668</v>
      </c>
      <c r="E119" s="256">
        <v>134.03333333333336</v>
      </c>
      <c r="F119" s="256">
        <v>128.76666666666668</v>
      </c>
      <c r="G119" s="256">
        <v>125.53333333333336</v>
      </c>
      <c r="H119" s="256">
        <v>142.53333333333336</v>
      </c>
      <c r="I119" s="256">
        <v>145.76666666666665</v>
      </c>
      <c r="J119" s="256">
        <v>151.03333333333336</v>
      </c>
      <c r="K119" s="254">
        <v>140.5</v>
      </c>
      <c r="L119" s="254">
        <v>132</v>
      </c>
      <c r="M119" s="254">
        <v>99.341499999999996</v>
      </c>
    </row>
    <row r="120" spans="1:13">
      <c r="A120" s="273">
        <v>111</v>
      </c>
      <c r="B120" s="254" t="s">
        <v>125</v>
      </c>
      <c r="C120" s="254">
        <v>109.25</v>
      </c>
      <c r="D120" s="256">
        <v>109.36666666666667</v>
      </c>
      <c r="E120" s="256">
        <v>108.23333333333335</v>
      </c>
      <c r="F120" s="256">
        <v>107.21666666666667</v>
      </c>
      <c r="G120" s="256">
        <v>106.08333333333334</v>
      </c>
      <c r="H120" s="256">
        <v>110.38333333333335</v>
      </c>
      <c r="I120" s="256">
        <v>111.51666666666668</v>
      </c>
      <c r="J120" s="256">
        <v>112.53333333333336</v>
      </c>
      <c r="K120" s="254">
        <v>110.5</v>
      </c>
      <c r="L120" s="254">
        <v>108.35</v>
      </c>
      <c r="M120" s="254">
        <v>182.19003000000001</v>
      </c>
    </row>
    <row r="121" spans="1:13">
      <c r="A121" s="273">
        <v>112</v>
      </c>
      <c r="B121" s="254" t="s">
        <v>772</v>
      </c>
      <c r="C121" s="254">
        <v>1903.2</v>
      </c>
      <c r="D121" s="256">
        <v>1906.45</v>
      </c>
      <c r="E121" s="256">
        <v>1893.9</v>
      </c>
      <c r="F121" s="256">
        <v>1884.6000000000001</v>
      </c>
      <c r="G121" s="256">
        <v>1872.0500000000002</v>
      </c>
      <c r="H121" s="256">
        <v>1915.75</v>
      </c>
      <c r="I121" s="256">
        <v>1928.2999999999997</v>
      </c>
      <c r="J121" s="256">
        <v>1937.6</v>
      </c>
      <c r="K121" s="254">
        <v>1919</v>
      </c>
      <c r="L121" s="254">
        <v>1897.15</v>
      </c>
      <c r="M121" s="254">
        <v>4.9715800000000003</v>
      </c>
    </row>
    <row r="122" spans="1:13">
      <c r="A122" s="273">
        <v>113</v>
      </c>
      <c r="B122" s="254" t="s">
        <v>120</v>
      </c>
      <c r="C122" s="254">
        <v>528.85</v>
      </c>
      <c r="D122" s="256">
        <v>524.2833333333333</v>
      </c>
      <c r="E122" s="256">
        <v>514.56666666666661</v>
      </c>
      <c r="F122" s="256">
        <v>500.2833333333333</v>
      </c>
      <c r="G122" s="256">
        <v>490.56666666666661</v>
      </c>
      <c r="H122" s="256">
        <v>538.56666666666661</v>
      </c>
      <c r="I122" s="256">
        <v>548.2833333333333</v>
      </c>
      <c r="J122" s="256">
        <v>562.56666666666661</v>
      </c>
      <c r="K122" s="254">
        <v>534</v>
      </c>
      <c r="L122" s="254">
        <v>510</v>
      </c>
      <c r="M122" s="254">
        <v>54.370579999999997</v>
      </c>
    </row>
    <row r="123" spans="1:13">
      <c r="A123" s="273">
        <v>114</v>
      </c>
      <c r="B123" s="254" t="s">
        <v>824</v>
      </c>
      <c r="C123" s="254">
        <v>242.3</v>
      </c>
      <c r="D123" s="256">
        <v>242.5</v>
      </c>
      <c r="E123" s="256">
        <v>240.45</v>
      </c>
      <c r="F123" s="256">
        <v>238.6</v>
      </c>
      <c r="G123" s="256">
        <v>236.54999999999998</v>
      </c>
      <c r="H123" s="256">
        <v>244.35</v>
      </c>
      <c r="I123" s="256">
        <v>246.4</v>
      </c>
      <c r="J123" s="256">
        <v>248.25</v>
      </c>
      <c r="K123" s="254">
        <v>244.55</v>
      </c>
      <c r="L123" s="254">
        <v>240.65</v>
      </c>
      <c r="M123" s="254">
        <v>14.69467</v>
      </c>
    </row>
    <row r="124" spans="1:13">
      <c r="A124" s="273">
        <v>115</v>
      </c>
      <c r="B124" s="254" t="s">
        <v>122</v>
      </c>
      <c r="C124" s="254">
        <v>1013</v>
      </c>
      <c r="D124" s="256">
        <v>1012.4666666666667</v>
      </c>
      <c r="E124" s="256">
        <v>1004.5333333333334</v>
      </c>
      <c r="F124" s="256">
        <v>996.06666666666672</v>
      </c>
      <c r="G124" s="256">
        <v>988.13333333333344</v>
      </c>
      <c r="H124" s="256">
        <v>1020.9333333333334</v>
      </c>
      <c r="I124" s="256">
        <v>1028.8666666666668</v>
      </c>
      <c r="J124" s="256">
        <v>1037.3333333333335</v>
      </c>
      <c r="K124" s="254">
        <v>1020.4</v>
      </c>
      <c r="L124" s="254">
        <v>1004</v>
      </c>
      <c r="M124" s="254">
        <v>26.434909999999999</v>
      </c>
    </row>
    <row r="125" spans="1:13">
      <c r="A125" s="273">
        <v>116</v>
      </c>
      <c r="B125" s="254" t="s">
        <v>256</v>
      </c>
      <c r="C125" s="254">
        <v>4345.45</v>
      </c>
      <c r="D125" s="256">
        <v>4387.2166666666662</v>
      </c>
      <c r="E125" s="256">
        <v>4290.3833333333323</v>
      </c>
      <c r="F125" s="256">
        <v>4235.3166666666657</v>
      </c>
      <c r="G125" s="256">
        <v>4138.4833333333318</v>
      </c>
      <c r="H125" s="256">
        <v>4442.2833333333328</v>
      </c>
      <c r="I125" s="256">
        <v>4539.1166666666668</v>
      </c>
      <c r="J125" s="256">
        <v>4594.1833333333334</v>
      </c>
      <c r="K125" s="254">
        <v>4484.05</v>
      </c>
      <c r="L125" s="254">
        <v>4332.1499999999996</v>
      </c>
      <c r="M125" s="254">
        <v>7.7634699999999999</v>
      </c>
    </row>
    <row r="126" spans="1:13">
      <c r="A126" s="273">
        <v>117</v>
      </c>
      <c r="B126" s="254" t="s">
        <v>124</v>
      </c>
      <c r="C126" s="254">
        <v>1393.75</v>
      </c>
      <c r="D126" s="256">
        <v>1392.75</v>
      </c>
      <c r="E126" s="256">
        <v>1384</v>
      </c>
      <c r="F126" s="256">
        <v>1374.25</v>
      </c>
      <c r="G126" s="256">
        <v>1365.5</v>
      </c>
      <c r="H126" s="256">
        <v>1402.5</v>
      </c>
      <c r="I126" s="256">
        <v>1411.25</v>
      </c>
      <c r="J126" s="256">
        <v>1421</v>
      </c>
      <c r="K126" s="254">
        <v>1401.5</v>
      </c>
      <c r="L126" s="254">
        <v>1383</v>
      </c>
      <c r="M126" s="254">
        <v>44.299039999999998</v>
      </c>
    </row>
    <row r="127" spans="1:13">
      <c r="A127" s="273">
        <v>118</v>
      </c>
      <c r="B127" s="254" t="s">
        <v>121</v>
      </c>
      <c r="C127" s="254">
        <v>1758.9</v>
      </c>
      <c r="D127" s="256">
        <v>1774.0166666666667</v>
      </c>
      <c r="E127" s="256">
        <v>1716.8833333333332</v>
      </c>
      <c r="F127" s="256">
        <v>1674.8666666666666</v>
      </c>
      <c r="G127" s="256">
        <v>1617.7333333333331</v>
      </c>
      <c r="H127" s="256">
        <v>1816.0333333333333</v>
      </c>
      <c r="I127" s="256">
        <v>1873.166666666667</v>
      </c>
      <c r="J127" s="256">
        <v>1915.1833333333334</v>
      </c>
      <c r="K127" s="254">
        <v>1831.15</v>
      </c>
      <c r="L127" s="254">
        <v>1732</v>
      </c>
      <c r="M127" s="254">
        <v>14.91987</v>
      </c>
    </row>
    <row r="128" spans="1:13">
      <c r="A128" s="273">
        <v>119</v>
      </c>
      <c r="B128" s="254" t="s">
        <v>257</v>
      </c>
      <c r="C128" s="254">
        <v>2070.6</v>
      </c>
      <c r="D128" s="256">
        <v>2060.5333333333333</v>
      </c>
      <c r="E128" s="256">
        <v>2032.0666666666666</v>
      </c>
      <c r="F128" s="256">
        <v>1993.5333333333333</v>
      </c>
      <c r="G128" s="256">
        <v>1965.0666666666666</v>
      </c>
      <c r="H128" s="256">
        <v>2099.0666666666666</v>
      </c>
      <c r="I128" s="256">
        <v>2127.5333333333328</v>
      </c>
      <c r="J128" s="256">
        <v>2166.0666666666666</v>
      </c>
      <c r="K128" s="254">
        <v>2089</v>
      </c>
      <c r="L128" s="254">
        <v>2022</v>
      </c>
      <c r="M128" s="254">
        <v>5.2869400000000004</v>
      </c>
    </row>
    <row r="129" spans="1:13">
      <c r="A129" s="273">
        <v>120</v>
      </c>
      <c r="B129" s="254" t="s">
        <v>258</v>
      </c>
      <c r="C129" s="254">
        <v>117.75</v>
      </c>
      <c r="D129" s="256">
        <v>117.81666666666666</v>
      </c>
      <c r="E129" s="256">
        <v>115.98333333333332</v>
      </c>
      <c r="F129" s="256">
        <v>114.21666666666665</v>
      </c>
      <c r="G129" s="256">
        <v>112.38333333333331</v>
      </c>
      <c r="H129" s="256">
        <v>119.58333333333333</v>
      </c>
      <c r="I129" s="256">
        <v>121.41666666666667</v>
      </c>
      <c r="J129" s="256">
        <v>123.18333333333334</v>
      </c>
      <c r="K129" s="254">
        <v>119.65</v>
      </c>
      <c r="L129" s="254">
        <v>116.05</v>
      </c>
      <c r="M129" s="254">
        <v>61.160400000000003</v>
      </c>
    </row>
    <row r="130" spans="1:13">
      <c r="A130" s="273">
        <v>121</v>
      </c>
      <c r="B130" s="254" t="s">
        <v>128</v>
      </c>
      <c r="C130" s="254">
        <v>710.9</v>
      </c>
      <c r="D130" s="256">
        <v>703.68333333333339</v>
      </c>
      <c r="E130" s="256">
        <v>693.16666666666674</v>
      </c>
      <c r="F130" s="256">
        <v>675.43333333333339</v>
      </c>
      <c r="G130" s="256">
        <v>664.91666666666674</v>
      </c>
      <c r="H130" s="256">
        <v>721.41666666666674</v>
      </c>
      <c r="I130" s="256">
        <v>731.93333333333339</v>
      </c>
      <c r="J130" s="256">
        <v>749.66666666666674</v>
      </c>
      <c r="K130" s="254">
        <v>714.2</v>
      </c>
      <c r="L130" s="254">
        <v>685.95</v>
      </c>
      <c r="M130" s="254">
        <v>116.85565</v>
      </c>
    </row>
    <row r="131" spans="1:13">
      <c r="A131" s="273">
        <v>122</v>
      </c>
      <c r="B131" s="254" t="s">
        <v>127</v>
      </c>
      <c r="C131" s="254">
        <v>407.2</v>
      </c>
      <c r="D131" s="256">
        <v>402.7833333333333</v>
      </c>
      <c r="E131" s="256">
        <v>397.16666666666663</v>
      </c>
      <c r="F131" s="256">
        <v>387.13333333333333</v>
      </c>
      <c r="G131" s="256">
        <v>381.51666666666665</v>
      </c>
      <c r="H131" s="256">
        <v>412.81666666666661</v>
      </c>
      <c r="I131" s="256">
        <v>418.43333333333328</v>
      </c>
      <c r="J131" s="256">
        <v>428.46666666666658</v>
      </c>
      <c r="K131" s="254">
        <v>408.4</v>
      </c>
      <c r="L131" s="254">
        <v>392.75</v>
      </c>
      <c r="M131" s="254">
        <v>100.26676</v>
      </c>
    </row>
    <row r="132" spans="1:13">
      <c r="A132" s="273">
        <v>123</v>
      </c>
      <c r="B132" s="254" t="s">
        <v>129</v>
      </c>
      <c r="C132" s="254">
        <v>3111.2</v>
      </c>
      <c r="D132" s="256">
        <v>3127.85</v>
      </c>
      <c r="E132" s="256">
        <v>3076.0499999999997</v>
      </c>
      <c r="F132" s="256">
        <v>3040.8999999999996</v>
      </c>
      <c r="G132" s="256">
        <v>2989.0999999999995</v>
      </c>
      <c r="H132" s="256">
        <v>3163</v>
      </c>
      <c r="I132" s="256">
        <v>3214.8</v>
      </c>
      <c r="J132" s="256">
        <v>3249.9500000000003</v>
      </c>
      <c r="K132" s="254">
        <v>3179.65</v>
      </c>
      <c r="L132" s="254">
        <v>3092.7</v>
      </c>
      <c r="M132" s="254">
        <v>5.5241100000000003</v>
      </c>
    </row>
    <row r="133" spans="1:13">
      <c r="A133" s="273">
        <v>124</v>
      </c>
      <c r="B133" s="254" t="s">
        <v>131</v>
      </c>
      <c r="C133" s="254">
        <v>1807.7</v>
      </c>
      <c r="D133" s="256">
        <v>1801.5</v>
      </c>
      <c r="E133" s="256">
        <v>1791.2</v>
      </c>
      <c r="F133" s="256">
        <v>1774.7</v>
      </c>
      <c r="G133" s="256">
        <v>1764.4</v>
      </c>
      <c r="H133" s="256">
        <v>1818</v>
      </c>
      <c r="I133" s="256">
        <v>1828.3000000000002</v>
      </c>
      <c r="J133" s="256">
        <v>1844.8</v>
      </c>
      <c r="K133" s="254">
        <v>1811.8</v>
      </c>
      <c r="L133" s="254">
        <v>1785</v>
      </c>
      <c r="M133" s="254">
        <v>23.108090000000001</v>
      </c>
    </row>
    <row r="134" spans="1:13">
      <c r="A134" s="273">
        <v>125</v>
      </c>
      <c r="B134" s="254" t="s">
        <v>132</v>
      </c>
      <c r="C134" s="254">
        <v>93.7</v>
      </c>
      <c r="D134" s="256">
        <v>93.466666666666654</v>
      </c>
      <c r="E134" s="256">
        <v>92.333333333333314</v>
      </c>
      <c r="F134" s="256">
        <v>90.966666666666654</v>
      </c>
      <c r="G134" s="256">
        <v>89.833333333333314</v>
      </c>
      <c r="H134" s="256">
        <v>94.833333333333314</v>
      </c>
      <c r="I134" s="256">
        <v>95.966666666666669</v>
      </c>
      <c r="J134" s="256">
        <v>97.333333333333314</v>
      </c>
      <c r="K134" s="254">
        <v>94.6</v>
      </c>
      <c r="L134" s="254">
        <v>92.1</v>
      </c>
      <c r="M134" s="254">
        <v>205.73947000000001</v>
      </c>
    </row>
    <row r="135" spans="1:13">
      <c r="A135" s="273">
        <v>126</v>
      </c>
      <c r="B135" s="254" t="s">
        <v>259</v>
      </c>
      <c r="C135" s="254">
        <v>2710.85</v>
      </c>
      <c r="D135" s="256">
        <v>2716.9666666666667</v>
      </c>
      <c r="E135" s="256">
        <v>2690.2833333333333</v>
      </c>
      <c r="F135" s="256">
        <v>2669.7166666666667</v>
      </c>
      <c r="G135" s="256">
        <v>2643.0333333333333</v>
      </c>
      <c r="H135" s="256">
        <v>2737.5333333333333</v>
      </c>
      <c r="I135" s="256">
        <v>2764.2166666666667</v>
      </c>
      <c r="J135" s="256">
        <v>2784.7833333333333</v>
      </c>
      <c r="K135" s="254">
        <v>2743.65</v>
      </c>
      <c r="L135" s="254">
        <v>2696.4</v>
      </c>
      <c r="M135" s="254">
        <v>1.2182200000000001</v>
      </c>
    </row>
    <row r="136" spans="1:13">
      <c r="A136" s="273">
        <v>127</v>
      </c>
      <c r="B136" s="254" t="s">
        <v>133</v>
      </c>
      <c r="C136" s="254">
        <v>466.25</v>
      </c>
      <c r="D136" s="256">
        <v>469.61666666666662</v>
      </c>
      <c r="E136" s="256">
        <v>449.23333333333323</v>
      </c>
      <c r="F136" s="256">
        <v>432.21666666666664</v>
      </c>
      <c r="G136" s="256">
        <v>411.83333333333326</v>
      </c>
      <c r="H136" s="256">
        <v>486.63333333333321</v>
      </c>
      <c r="I136" s="256">
        <v>507.01666666666654</v>
      </c>
      <c r="J136" s="256">
        <v>524.03333333333319</v>
      </c>
      <c r="K136" s="254">
        <v>490</v>
      </c>
      <c r="L136" s="254">
        <v>452.6</v>
      </c>
      <c r="M136" s="254">
        <v>85.318200000000004</v>
      </c>
    </row>
    <row r="137" spans="1:13">
      <c r="A137" s="273">
        <v>128</v>
      </c>
      <c r="B137" s="254" t="s">
        <v>260</v>
      </c>
      <c r="C137" s="254">
        <v>3942.4</v>
      </c>
      <c r="D137" s="256">
        <v>3941.1666666666665</v>
      </c>
      <c r="E137" s="256">
        <v>3912.333333333333</v>
      </c>
      <c r="F137" s="256">
        <v>3882.2666666666664</v>
      </c>
      <c r="G137" s="256">
        <v>3853.4333333333329</v>
      </c>
      <c r="H137" s="256">
        <v>3971.2333333333331</v>
      </c>
      <c r="I137" s="256">
        <v>4000.0666666666662</v>
      </c>
      <c r="J137" s="256">
        <v>4030.1333333333332</v>
      </c>
      <c r="K137" s="254">
        <v>3970</v>
      </c>
      <c r="L137" s="254">
        <v>3911.1</v>
      </c>
      <c r="M137" s="254">
        <v>1.8609899999999999</v>
      </c>
    </row>
    <row r="138" spans="1:13">
      <c r="A138" s="273">
        <v>129</v>
      </c>
      <c r="B138" s="254" t="s">
        <v>134</v>
      </c>
      <c r="C138" s="254">
        <v>1467.7</v>
      </c>
      <c r="D138" s="256">
        <v>1467.0833333333333</v>
      </c>
      <c r="E138" s="256">
        <v>1458.1666666666665</v>
      </c>
      <c r="F138" s="256">
        <v>1448.6333333333332</v>
      </c>
      <c r="G138" s="256">
        <v>1439.7166666666665</v>
      </c>
      <c r="H138" s="256">
        <v>1476.6166666666666</v>
      </c>
      <c r="I138" s="256">
        <v>1485.5333333333331</v>
      </c>
      <c r="J138" s="256">
        <v>1495.0666666666666</v>
      </c>
      <c r="K138" s="254">
        <v>1476</v>
      </c>
      <c r="L138" s="254">
        <v>1457.55</v>
      </c>
      <c r="M138" s="254">
        <v>24.053180000000001</v>
      </c>
    </row>
    <row r="139" spans="1:13">
      <c r="A139" s="273">
        <v>130</v>
      </c>
      <c r="B139" s="254" t="s">
        <v>135</v>
      </c>
      <c r="C139" s="254">
        <v>1219.5</v>
      </c>
      <c r="D139" s="256">
        <v>1212.9833333333333</v>
      </c>
      <c r="E139" s="256">
        <v>1201.0666666666666</v>
      </c>
      <c r="F139" s="256">
        <v>1182.6333333333332</v>
      </c>
      <c r="G139" s="256">
        <v>1170.7166666666665</v>
      </c>
      <c r="H139" s="256">
        <v>1231.4166666666667</v>
      </c>
      <c r="I139" s="256">
        <v>1243.3333333333333</v>
      </c>
      <c r="J139" s="256">
        <v>1261.7666666666669</v>
      </c>
      <c r="K139" s="254">
        <v>1224.9000000000001</v>
      </c>
      <c r="L139" s="254">
        <v>1194.55</v>
      </c>
      <c r="M139" s="254">
        <v>19.834700000000002</v>
      </c>
    </row>
    <row r="140" spans="1:13">
      <c r="A140" s="273">
        <v>131</v>
      </c>
      <c r="B140" s="254" t="s">
        <v>146</v>
      </c>
      <c r="C140" s="254">
        <v>83641.399999999994</v>
      </c>
      <c r="D140" s="256">
        <v>83535.46666666666</v>
      </c>
      <c r="E140" s="256">
        <v>83105.93333333332</v>
      </c>
      <c r="F140" s="256">
        <v>82570.46666666666</v>
      </c>
      <c r="G140" s="256">
        <v>82140.93333333332</v>
      </c>
      <c r="H140" s="256">
        <v>84070.93333333332</v>
      </c>
      <c r="I140" s="256">
        <v>84500.466666666674</v>
      </c>
      <c r="J140" s="256">
        <v>85035.93333333332</v>
      </c>
      <c r="K140" s="254">
        <v>83965</v>
      </c>
      <c r="L140" s="254">
        <v>83000</v>
      </c>
      <c r="M140" s="254">
        <v>0.10281999999999999</v>
      </c>
    </row>
    <row r="141" spans="1:13">
      <c r="A141" s="273">
        <v>132</v>
      </c>
      <c r="B141" s="254" t="s">
        <v>143</v>
      </c>
      <c r="C141" s="254">
        <v>1191.1500000000001</v>
      </c>
      <c r="D141" s="256">
        <v>1183.8999999999999</v>
      </c>
      <c r="E141" s="256">
        <v>1170.2499999999998</v>
      </c>
      <c r="F141" s="256">
        <v>1149.3499999999999</v>
      </c>
      <c r="G141" s="256">
        <v>1135.6999999999998</v>
      </c>
      <c r="H141" s="256">
        <v>1204.7999999999997</v>
      </c>
      <c r="I141" s="256">
        <v>1218.4499999999998</v>
      </c>
      <c r="J141" s="256">
        <v>1239.3499999999997</v>
      </c>
      <c r="K141" s="254">
        <v>1197.55</v>
      </c>
      <c r="L141" s="254">
        <v>1163</v>
      </c>
      <c r="M141" s="254">
        <v>5.3914</v>
      </c>
    </row>
    <row r="142" spans="1:13">
      <c r="A142" s="273">
        <v>133</v>
      </c>
      <c r="B142" s="254" t="s">
        <v>137</v>
      </c>
      <c r="C142" s="254">
        <v>163</v>
      </c>
      <c r="D142" s="256">
        <v>162.23333333333332</v>
      </c>
      <c r="E142" s="256">
        <v>159.46666666666664</v>
      </c>
      <c r="F142" s="256">
        <v>155.93333333333331</v>
      </c>
      <c r="G142" s="256">
        <v>153.16666666666663</v>
      </c>
      <c r="H142" s="256">
        <v>165.76666666666665</v>
      </c>
      <c r="I142" s="256">
        <v>168.53333333333336</v>
      </c>
      <c r="J142" s="256">
        <v>172.06666666666666</v>
      </c>
      <c r="K142" s="254">
        <v>165</v>
      </c>
      <c r="L142" s="254">
        <v>158.69999999999999</v>
      </c>
      <c r="M142" s="254">
        <v>154.49348000000001</v>
      </c>
    </row>
    <row r="143" spans="1:13">
      <c r="A143" s="273">
        <v>134</v>
      </c>
      <c r="B143" s="254" t="s">
        <v>136</v>
      </c>
      <c r="C143" s="254">
        <v>807.95</v>
      </c>
      <c r="D143" s="256">
        <v>807.31666666666661</v>
      </c>
      <c r="E143" s="256">
        <v>790.63333333333321</v>
      </c>
      <c r="F143" s="256">
        <v>773.31666666666661</v>
      </c>
      <c r="G143" s="256">
        <v>756.63333333333321</v>
      </c>
      <c r="H143" s="256">
        <v>824.63333333333321</v>
      </c>
      <c r="I143" s="256">
        <v>841.31666666666661</v>
      </c>
      <c r="J143" s="256">
        <v>858.63333333333321</v>
      </c>
      <c r="K143" s="254">
        <v>824</v>
      </c>
      <c r="L143" s="254">
        <v>790</v>
      </c>
      <c r="M143" s="254">
        <v>175.96018000000001</v>
      </c>
    </row>
    <row r="144" spans="1:13">
      <c r="A144" s="273">
        <v>135</v>
      </c>
      <c r="B144" s="254" t="s">
        <v>138</v>
      </c>
      <c r="C144" s="254">
        <v>162.9</v>
      </c>
      <c r="D144" s="256">
        <v>160.91666666666666</v>
      </c>
      <c r="E144" s="256">
        <v>158.33333333333331</v>
      </c>
      <c r="F144" s="256">
        <v>153.76666666666665</v>
      </c>
      <c r="G144" s="256">
        <v>151.18333333333331</v>
      </c>
      <c r="H144" s="256">
        <v>165.48333333333332</v>
      </c>
      <c r="I144" s="256">
        <v>168.06666666666663</v>
      </c>
      <c r="J144" s="256">
        <v>172.63333333333333</v>
      </c>
      <c r="K144" s="254">
        <v>163.5</v>
      </c>
      <c r="L144" s="254">
        <v>156.35</v>
      </c>
      <c r="M144" s="254">
        <v>115.14738</v>
      </c>
    </row>
    <row r="145" spans="1:13">
      <c r="A145" s="273">
        <v>136</v>
      </c>
      <c r="B145" s="254" t="s">
        <v>139</v>
      </c>
      <c r="C145" s="254">
        <v>475.2</v>
      </c>
      <c r="D145" s="256">
        <v>475.45</v>
      </c>
      <c r="E145" s="256">
        <v>470.9</v>
      </c>
      <c r="F145" s="256">
        <v>466.59999999999997</v>
      </c>
      <c r="G145" s="256">
        <v>462.04999999999995</v>
      </c>
      <c r="H145" s="256">
        <v>479.75</v>
      </c>
      <c r="I145" s="256">
        <v>484.30000000000007</v>
      </c>
      <c r="J145" s="256">
        <v>488.6</v>
      </c>
      <c r="K145" s="254">
        <v>480</v>
      </c>
      <c r="L145" s="254">
        <v>471.15</v>
      </c>
      <c r="M145" s="254">
        <v>22.55039</v>
      </c>
    </row>
    <row r="146" spans="1:13">
      <c r="A146" s="273">
        <v>137</v>
      </c>
      <c r="B146" s="254" t="s">
        <v>140</v>
      </c>
      <c r="C146" s="254">
        <v>7086.3</v>
      </c>
      <c r="D146" s="256">
        <v>7036.7833333333328</v>
      </c>
      <c r="E146" s="256">
        <v>6973.5666666666657</v>
      </c>
      <c r="F146" s="256">
        <v>6860.833333333333</v>
      </c>
      <c r="G146" s="256">
        <v>6797.6166666666659</v>
      </c>
      <c r="H146" s="256">
        <v>7149.5166666666655</v>
      </c>
      <c r="I146" s="256">
        <v>7212.7333333333327</v>
      </c>
      <c r="J146" s="256">
        <v>7325.4666666666653</v>
      </c>
      <c r="K146" s="254">
        <v>7100</v>
      </c>
      <c r="L146" s="254">
        <v>6924.05</v>
      </c>
      <c r="M146" s="254">
        <v>7.1827699999999997</v>
      </c>
    </row>
    <row r="147" spans="1:13">
      <c r="A147" s="273">
        <v>138</v>
      </c>
      <c r="B147" s="254" t="s">
        <v>142</v>
      </c>
      <c r="C147" s="254">
        <v>933.1</v>
      </c>
      <c r="D147" s="256">
        <v>936.61666666666679</v>
      </c>
      <c r="E147" s="256">
        <v>924.43333333333362</v>
      </c>
      <c r="F147" s="256">
        <v>915.76666666666688</v>
      </c>
      <c r="G147" s="256">
        <v>903.58333333333371</v>
      </c>
      <c r="H147" s="256">
        <v>945.28333333333353</v>
      </c>
      <c r="I147" s="256">
        <v>957.4666666666667</v>
      </c>
      <c r="J147" s="256">
        <v>966.13333333333344</v>
      </c>
      <c r="K147" s="254">
        <v>948.8</v>
      </c>
      <c r="L147" s="254">
        <v>927.95</v>
      </c>
      <c r="M147" s="254">
        <v>5.6910499999999997</v>
      </c>
    </row>
    <row r="148" spans="1:13">
      <c r="A148" s="273">
        <v>139</v>
      </c>
      <c r="B148" s="254" t="s">
        <v>144</v>
      </c>
      <c r="C148" s="254">
        <v>2394.35</v>
      </c>
      <c r="D148" s="256">
        <v>2381.8000000000002</v>
      </c>
      <c r="E148" s="256">
        <v>2358.6000000000004</v>
      </c>
      <c r="F148" s="256">
        <v>2322.8500000000004</v>
      </c>
      <c r="G148" s="256">
        <v>2299.6500000000005</v>
      </c>
      <c r="H148" s="256">
        <v>2417.5500000000002</v>
      </c>
      <c r="I148" s="256">
        <v>2440.75</v>
      </c>
      <c r="J148" s="256">
        <v>2476.5</v>
      </c>
      <c r="K148" s="254">
        <v>2405</v>
      </c>
      <c r="L148" s="254">
        <v>2346.0500000000002</v>
      </c>
      <c r="M148" s="254">
        <v>15.907579999999999</v>
      </c>
    </row>
    <row r="149" spans="1:13">
      <c r="A149" s="273">
        <v>140</v>
      </c>
      <c r="B149" s="254" t="s">
        <v>145</v>
      </c>
      <c r="C149" s="254">
        <v>240.2</v>
      </c>
      <c r="D149" s="256">
        <v>238.7166666666667</v>
      </c>
      <c r="E149" s="256">
        <v>236.53333333333339</v>
      </c>
      <c r="F149" s="256">
        <v>232.8666666666667</v>
      </c>
      <c r="G149" s="256">
        <v>230.68333333333339</v>
      </c>
      <c r="H149" s="256">
        <v>242.38333333333338</v>
      </c>
      <c r="I149" s="256">
        <v>244.56666666666666</v>
      </c>
      <c r="J149" s="256">
        <v>248.23333333333338</v>
      </c>
      <c r="K149" s="254">
        <v>240.9</v>
      </c>
      <c r="L149" s="254">
        <v>235.05</v>
      </c>
      <c r="M149" s="254">
        <v>93.038560000000004</v>
      </c>
    </row>
    <row r="150" spans="1:13">
      <c r="A150" s="273">
        <v>141</v>
      </c>
      <c r="B150" s="254" t="s">
        <v>262</v>
      </c>
      <c r="C150" s="254">
        <v>1944.35</v>
      </c>
      <c r="D150" s="256">
        <v>1948.2166666666665</v>
      </c>
      <c r="E150" s="256">
        <v>1931.4333333333329</v>
      </c>
      <c r="F150" s="256">
        <v>1918.5166666666664</v>
      </c>
      <c r="G150" s="256">
        <v>1901.7333333333329</v>
      </c>
      <c r="H150" s="256">
        <v>1961.133333333333</v>
      </c>
      <c r="I150" s="256">
        <v>1977.9166666666663</v>
      </c>
      <c r="J150" s="256">
        <v>1990.833333333333</v>
      </c>
      <c r="K150" s="254">
        <v>1965</v>
      </c>
      <c r="L150" s="254">
        <v>1935.3</v>
      </c>
      <c r="M150" s="254">
        <v>2.6938499999999999</v>
      </c>
    </row>
    <row r="151" spans="1:13">
      <c r="A151" s="273">
        <v>142</v>
      </c>
      <c r="B151" s="254" t="s">
        <v>147</v>
      </c>
      <c r="C151" s="254">
        <v>1311.6</v>
      </c>
      <c r="D151" s="256">
        <v>1297.6666666666667</v>
      </c>
      <c r="E151" s="256">
        <v>1276.3333333333335</v>
      </c>
      <c r="F151" s="256">
        <v>1241.0666666666668</v>
      </c>
      <c r="G151" s="256">
        <v>1219.7333333333336</v>
      </c>
      <c r="H151" s="256">
        <v>1332.9333333333334</v>
      </c>
      <c r="I151" s="256">
        <v>1354.2666666666669</v>
      </c>
      <c r="J151" s="256">
        <v>1389.5333333333333</v>
      </c>
      <c r="K151" s="254">
        <v>1319</v>
      </c>
      <c r="L151" s="254">
        <v>1262.4000000000001</v>
      </c>
      <c r="M151" s="254">
        <v>19.893899999999999</v>
      </c>
    </row>
    <row r="152" spans="1:13">
      <c r="A152" s="273">
        <v>143</v>
      </c>
      <c r="B152" s="254" t="s">
        <v>263</v>
      </c>
      <c r="C152" s="254">
        <v>1051</v>
      </c>
      <c r="D152" s="256">
        <v>1055.0166666666667</v>
      </c>
      <c r="E152" s="256">
        <v>1033.8333333333333</v>
      </c>
      <c r="F152" s="256">
        <v>1016.6666666666665</v>
      </c>
      <c r="G152" s="256">
        <v>995.48333333333312</v>
      </c>
      <c r="H152" s="256">
        <v>1072.1833333333334</v>
      </c>
      <c r="I152" s="256">
        <v>1093.3666666666668</v>
      </c>
      <c r="J152" s="256">
        <v>1110.5333333333335</v>
      </c>
      <c r="K152" s="254">
        <v>1076.2</v>
      </c>
      <c r="L152" s="254">
        <v>1037.8499999999999</v>
      </c>
      <c r="M152" s="254">
        <v>5.5136799999999999</v>
      </c>
    </row>
    <row r="153" spans="1:13">
      <c r="A153" s="273">
        <v>144</v>
      </c>
      <c r="B153" s="254" t="s">
        <v>152</v>
      </c>
      <c r="C153" s="254">
        <v>182.15</v>
      </c>
      <c r="D153" s="256">
        <v>180.86666666666667</v>
      </c>
      <c r="E153" s="256">
        <v>178.93333333333334</v>
      </c>
      <c r="F153" s="256">
        <v>175.71666666666667</v>
      </c>
      <c r="G153" s="256">
        <v>173.78333333333333</v>
      </c>
      <c r="H153" s="256">
        <v>184.08333333333334</v>
      </c>
      <c r="I153" s="256">
        <v>186.01666666666668</v>
      </c>
      <c r="J153" s="256">
        <v>189.23333333333335</v>
      </c>
      <c r="K153" s="254">
        <v>182.8</v>
      </c>
      <c r="L153" s="254">
        <v>177.65</v>
      </c>
      <c r="M153" s="254">
        <v>86.333920000000006</v>
      </c>
    </row>
    <row r="154" spans="1:13">
      <c r="A154" s="273">
        <v>145</v>
      </c>
      <c r="B154" s="254" t="s">
        <v>153</v>
      </c>
      <c r="C154" s="254">
        <v>110.5</v>
      </c>
      <c r="D154" s="256">
        <v>109.88333333333333</v>
      </c>
      <c r="E154" s="256">
        <v>108.41666666666666</v>
      </c>
      <c r="F154" s="256">
        <v>106.33333333333333</v>
      </c>
      <c r="G154" s="256">
        <v>104.86666666666666</v>
      </c>
      <c r="H154" s="256">
        <v>111.96666666666665</v>
      </c>
      <c r="I154" s="256">
        <v>113.43333333333332</v>
      </c>
      <c r="J154" s="256">
        <v>115.51666666666665</v>
      </c>
      <c r="K154" s="254">
        <v>111.35</v>
      </c>
      <c r="L154" s="254">
        <v>107.8</v>
      </c>
      <c r="M154" s="254">
        <v>147.54293000000001</v>
      </c>
    </row>
    <row r="155" spans="1:13">
      <c r="A155" s="273">
        <v>146</v>
      </c>
      <c r="B155" s="254" t="s">
        <v>148</v>
      </c>
      <c r="C155" s="254">
        <v>73.8</v>
      </c>
      <c r="D155" s="256">
        <v>73.100000000000009</v>
      </c>
      <c r="E155" s="256">
        <v>71.90000000000002</v>
      </c>
      <c r="F155" s="256">
        <v>70.000000000000014</v>
      </c>
      <c r="G155" s="256">
        <v>68.800000000000026</v>
      </c>
      <c r="H155" s="256">
        <v>75.000000000000014</v>
      </c>
      <c r="I155" s="256">
        <v>76.2</v>
      </c>
      <c r="J155" s="256">
        <v>78.100000000000009</v>
      </c>
      <c r="K155" s="254">
        <v>74.3</v>
      </c>
      <c r="L155" s="254">
        <v>71.2</v>
      </c>
      <c r="M155" s="254">
        <v>368.54635000000002</v>
      </c>
    </row>
    <row r="156" spans="1:13">
      <c r="A156" s="273">
        <v>147</v>
      </c>
      <c r="B156" s="254" t="s">
        <v>450</v>
      </c>
      <c r="C156" s="254">
        <v>3224.8</v>
      </c>
      <c r="D156" s="256">
        <v>3225.8333333333335</v>
      </c>
      <c r="E156" s="256">
        <v>3201.666666666667</v>
      </c>
      <c r="F156" s="256">
        <v>3178.5333333333333</v>
      </c>
      <c r="G156" s="256">
        <v>3154.3666666666668</v>
      </c>
      <c r="H156" s="256">
        <v>3248.9666666666672</v>
      </c>
      <c r="I156" s="256">
        <v>3273.1333333333341</v>
      </c>
      <c r="J156" s="256">
        <v>3296.2666666666673</v>
      </c>
      <c r="K156" s="254">
        <v>3250</v>
      </c>
      <c r="L156" s="254">
        <v>3202.7</v>
      </c>
      <c r="M156" s="254">
        <v>1.06812</v>
      </c>
    </row>
    <row r="157" spans="1:13">
      <c r="A157" s="273">
        <v>148</v>
      </c>
      <c r="B157" s="254" t="s">
        <v>151</v>
      </c>
      <c r="C157" s="254">
        <v>17695.55</v>
      </c>
      <c r="D157" s="256">
        <v>17618.683333333334</v>
      </c>
      <c r="E157" s="256">
        <v>17492.116666666669</v>
      </c>
      <c r="F157" s="256">
        <v>17288.683333333334</v>
      </c>
      <c r="G157" s="256">
        <v>17162.116666666669</v>
      </c>
      <c r="H157" s="256">
        <v>17822.116666666669</v>
      </c>
      <c r="I157" s="256">
        <v>17948.683333333334</v>
      </c>
      <c r="J157" s="256">
        <v>18152.116666666669</v>
      </c>
      <c r="K157" s="254">
        <v>17745.25</v>
      </c>
      <c r="L157" s="254">
        <v>17415.25</v>
      </c>
      <c r="M157" s="254">
        <v>0.57023000000000001</v>
      </c>
    </row>
    <row r="158" spans="1:13">
      <c r="A158" s="273">
        <v>149</v>
      </c>
      <c r="B158" s="254" t="s">
        <v>790</v>
      </c>
      <c r="C158" s="254">
        <v>370.5</v>
      </c>
      <c r="D158" s="256">
        <v>365.68333333333334</v>
      </c>
      <c r="E158" s="256">
        <v>355.86666666666667</v>
      </c>
      <c r="F158" s="256">
        <v>341.23333333333335</v>
      </c>
      <c r="G158" s="256">
        <v>331.41666666666669</v>
      </c>
      <c r="H158" s="256">
        <v>380.31666666666666</v>
      </c>
      <c r="I158" s="256">
        <v>390.13333333333338</v>
      </c>
      <c r="J158" s="256">
        <v>404.76666666666665</v>
      </c>
      <c r="K158" s="254">
        <v>375.5</v>
      </c>
      <c r="L158" s="254">
        <v>351.05</v>
      </c>
      <c r="M158" s="254">
        <v>71.277699999999996</v>
      </c>
    </row>
    <row r="159" spans="1:13">
      <c r="A159" s="273">
        <v>150</v>
      </c>
      <c r="B159" s="254" t="s">
        <v>265</v>
      </c>
      <c r="C159" s="254">
        <v>605.45000000000005</v>
      </c>
      <c r="D159" s="256">
        <v>600.15</v>
      </c>
      <c r="E159" s="256">
        <v>588.29999999999995</v>
      </c>
      <c r="F159" s="256">
        <v>571.15</v>
      </c>
      <c r="G159" s="256">
        <v>559.29999999999995</v>
      </c>
      <c r="H159" s="256">
        <v>617.29999999999995</v>
      </c>
      <c r="I159" s="256">
        <v>629.15000000000009</v>
      </c>
      <c r="J159" s="256">
        <v>646.29999999999995</v>
      </c>
      <c r="K159" s="254">
        <v>612</v>
      </c>
      <c r="L159" s="254">
        <v>583</v>
      </c>
      <c r="M159" s="254">
        <v>11.4894</v>
      </c>
    </row>
    <row r="160" spans="1:13">
      <c r="A160" s="273">
        <v>151</v>
      </c>
      <c r="B160" s="254" t="s">
        <v>155</v>
      </c>
      <c r="C160" s="254">
        <v>113.65</v>
      </c>
      <c r="D160" s="256">
        <v>113.13333333333333</v>
      </c>
      <c r="E160" s="256">
        <v>111.91666666666666</v>
      </c>
      <c r="F160" s="256">
        <v>110.18333333333334</v>
      </c>
      <c r="G160" s="256">
        <v>108.96666666666667</v>
      </c>
      <c r="H160" s="256">
        <v>114.86666666666665</v>
      </c>
      <c r="I160" s="256">
        <v>116.08333333333331</v>
      </c>
      <c r="J160" s="256">
        <v>117.81666666666663</v>
      </c>
      <c r="K160" s="254">
        <v>114.35</v>
      </c>
      <c r="L160" s="254">
        <v>111.4</v>
      </c>
      <c r="M160" s="254">
        <v>164.30925999999999</v>
      </c>
    </row>
    <row r="161" spans="1:13">
      <c r="A161" s="273">
        <v>152</v>
      </c>
      <c r="B161" s="254" t="s">
        <v>154</v>
      </c>
      <c r="C161" s="254">
        <v>132.5</v>
      </c>
      <c r="D161" s="256">
        <v>132.56666666666666</v>
      </c>
      <c r="E161" s="256">
        <v>131.43333333333334</v>
      </c>
      <c r="F161" s="256">
        <v>130.36666666666667</v>
      </c>
      <c r="G161" s="256">
        <v>129.23333333333335</v>
      </c>
      <c r="H161" s="256">
        <v>133.63333333333333</v>
      </c>
      <c r="I161" s="256">
        <v>134.76666666666665</v>
      </c>
      <c r="J161" s="256">
        <v>135.83333333333331</v>
      </c>
      <c r="K161" s="254">
        <v>133.69999999999999</v>
      </c>
      <c r="L161" s="254">
        <v>131.5</v>
      </c>
      <c r="M161" s="254">
        <v>4.9074999999999998</v>
      </c>
    </row>
    <row r="162" spans="1:13">
      <c r="A162" s="273">
        <v>153</v>
      </c>
      <c r="B162" s="254" t="s">
        <v>266</v>
      </c>
      <c r="C162" s="254">
        <v>3473.1</v>
      </c>
      <c r="D162" s="256">
        <v>3500.8833333333332</v>
      </c>
      <c r="E162" s="256">
        <v>3432.2166666666662</v>
      </c>
      <c r="F162" s="256">
        <v>3391.333333333333</v>
      </c>
      <c r="G162" s="256">
        <v>3322.6666666666661</v>
      </c>
      <c r="H162" s="256">
        <v>3541.7666666666664</v>
      </c>
      <c r="I162" s="256">
        <v>3610.4333333333334</v>
      </c>
      <c r="J162" s="256">
        <v>3651.3166666666666</v>
      </c>
      <c r="K162" s="254">
        <v>3569.55</v>
      </c>
      <c r="L162" s="254">
        <v>3460</v>
      </c>
      <c r="M162" s="254">
        <v>0.80167999999999995</v>
      </c>
    </row>
    <row r="163" spans="1:13">
      <c r="A163" s="273">
        <v>154</v>
      </c>
      <c r="B163" s="254" t="s">
        <v>267</v>
      </c>
      <c r="C163" s="254">
        <v>2614.9499999999998</v>
      </c>
      <c r="D163" s="256">
        <v>2607.65</v>
      </c>
      <c r="E163" s="256">
        <v>2587.3000000000002</v>
      </c>
      <c r="F163" s="256">
        <v>2559.65</v>
      </c>
      <c r="G163" s="256">
        <v>2539.3000000000002</v>
      </c>
      <c r="H163" s="256">
        <v>2635.3</v>
      </c>
      <c r="I163" s="256">
        <v>2655.6499999999996</v>
      </c>
      <c r="J163" s="256">
        <v>2683.3</v>
      </c>
      <c r="K163" s="254">
        <v>2628</v>
      </c>
      <c r="L163" s="254">
        <v>2580</v>
      </c>
      <c r="M163" s="254">
        <v>2.4334199999999999</v>
      </c>
    </row>
    <row r="164" spans="1:13">
      <c r="A164" s="273">
        <v>155</v>
      </c>
      <c r="B164" s="254" t="s">
        <v>156</v>
      </c>
      <c r="C164" s="254">
        <v>30665.5</v>
      </c>
      <c r="D164" s="256">
        <v>30883.833333333332</v>
      </c>
      <c r="E164" s="256">
        <v>30242.666666666664</v>
      </c>
      <c r="F164" s="256">
        <v>29819.833333333332</v>
      </c>
      <c r="G164" s="256">
        <v>29178.666666666664</v>
      </c>
      <c r="H164" s="256">
        <v>31306.666666666664</v>
      </c>
      <c r="I164" s="256">
        <v>31947.833333333328</v>
      </c>
      <c r="J164" s="256">
        <v>32370.666666666664</v>
      </c>
      <c r="K164" s="254">
        <v>31525</v>
      </c>
      <c r="L164" s="254">
        <v>30461</v>
      </c>
      <c r="M164" s="254">
        <v>0.43081000000000003</v>
      </c>
    </row>
    <row r="165" spans="1:13">
      <c r="A165" s="273">
        <v>156</v>
      </c>
      <c r="B165" s="254" t="s">
        <v>158</v>
      </c>
      <c r="C165" s="254">
        <v>241.45</v>
      </c>
      <c r="D165" s="256">
        <v>240.89999999999998</v>
      </c>
      <c r="E165" s="256">
        <v>238.94999999999996</v>
      </c>
      <c r="F165" s="256">
        <v>236.45</v>
      </c>
      <c r="G165" s="256">
        <v>234.49999999999997</v>
      </c>
      <c r="H165" s="256">
        <v>243.39999999999995</v>
      </c>
      <c r="I165" s="256">
        <v>245.35</v>
      </c>
      <c r="J165" s="256">
        <v>247.84999999999994</v>
      </c>
      <c r="K165" s="254">
        <v>242.85</v>
      </c>
      <c r="L165" s="254">
        <v>238.4</v>
      </c>
      <c r="M165" s="254">
        <v>67.958290000000005</v>
      </c>
    </row>
    <row r="166" spans="1:13">
      <c r="A166" s="273">
        <v>157</v>
      </c>
      <c r="B166" s="254" t="s">
        <v>269</v>
      </c>
      <c r="C166" s="254">
        <v>5136.05</v>
      </c>
      <c r="D166" s="256">
        <v>5130.0166666666664</v>
      </c>
      <c r="E166" s="256">
        <v>5095.0333333333328</v>
      </c>
      <c r="F166" s="256">
        <v>5054.0166666666664</v>
      </c>
      <c r="G166" s="256">
        <v>5019.0333333333328</v>
      </c>
      <c r="H166" s="256">
        <v>5171.0333333333328</v>
      </c>
      <c r="I166" s="256">
        <v>5206.0166666666664</v>
      </c>
      <c r="J166" s="256">
        <v>5247.0333333333328</v>
      </c>
      <c r="K166" s="254">
        <v>5165</v>
      </c>
      <c r="L166" s="254">
        <v>5089</v>
      </c>
      <c r="M166" s="254">
        <v>0.56015999999999999</v>
      </c>
    </row>
    <row r="167" spans="1:13">
      <c r="A167" s="273">
        <v>158</v>
      </c>
      <c r="B167" s="254" t="s">
        <v>160</v>
      </c>
      <c r="C167" s="254">
        <v>2090.5500000000002</v>
      </c>
      <c r="D167" s="256">
        <v>2082.25</v>
      </c>
      <c r="E167" s="256">
        <v>2066.5</v>
      </c>
      <c r="F167" s="256">
        <v>2042.4499999999998</v>
      </c>
      <c r="G167" s="256">
        <v>2026.6999999999998</v>
      </c>
      <c r="H167" s="256">
        <v>2106.3000000000002</v>
      </c>
      <c r="I167" s="256">
        <v>2122.0500000000002</v>
      </c>
      <c r="J167" s="256">
        <v>2146.1000000000004</v>
      </c>
      <c r="K167" s="254">
        <v>2098</v>
      </c>
      <c r="L167" s="254">
        <v>2058.1999999999998</v>
      </c>
      <c r="M167" s="254">
        <v>4.74946</v>
      </c>
    </row>
    <row r="168" spans="1:13">
      <c r="A168" s="273">
        <v>159</v>
      </c>
      <c r="B168" s="254" t="s">
        <v>157</v>
      </c>
      <c r="C168" s="254">
        <v>1816.2</v>
      </c>
      <c r="D168" s="256">
        <v>1815.2833333333335</v>
      </c>
      <c r="E168" s="256">
        <v>1788.116666666667</v>
      </c>
      <c r="F168" s="256">
        <v>1760.0333333333335</v>
      </c>
      <c r="G168" s="256">
        <v>1732.866666666667</v>
      </c>
      <c r="H168" s="256">
        <v>1843.366666666667</v>
      </c>
      <c r="I168" s="256">
        <v>1870.5333333333335</v>
      </c>
      <c r="J168" s="256">
        <v>1898.616666666667</v>
      </c>
      <c r="K168" s="254">
        <v>1842.45</v>
      </c>
      <c r="L168" s="254">
        <v>1787.2</v>
      </c>
      <c r="M168" s="254">
        <v>11.755710000000001</v>
      </c>
    </row>
    <row r="169" spans="1:13">
      <c r="A169" s="273">
        <v>160</v>
      </c>
      <c r="B169" s="254" t="s">
        <v>461</v>
      </c>
      <c r="C169" s="254">
        <v>1674.25</v>
      </c>
      <c r="D169" s="256">
        <v>1679.7833333333335</v>
      </c>
      <c r="E169" s="256">
        <v>1659.5666666666671</v>
      </c>
      <c r="F169" s="256">
        <v>1644.8833333333334</v>
      </c>
      <c r="G169" s="256">
        <v>1624.666666666667</v>
      </c>
      <c r="H169" s="256">
        <v>1694.4666666666672</v>
      </c>
      <c r="I169" s="256">
        <v>1714.6833333333338</v>
      </c>
      <c r="J169" s="256">
        <v>1729.3666666666672</v>
      </c>
      <c r="K169" s="254">
        <v>1700</v>
      </c>
      <c r="L169" s="254">
        <v>1665.1</v>
      </c>
      <c r="M169" s="254">
        <v>2.1676000000000002</v>
      </c>
    </row>
    <row r="170" spans="1:13">
      <c r="A170" s="273">
        <v>161</v>
      </c>
      <c r="B170" s="254" t="s">
        <v>159</v>
      </c>
      <c r="C170" s="254">
        <v>120.3</v>
      </c>
      <c r="D170" s="256">
        <v>120.68333333333334</v>
      </c>
      <c r="E170" s="256">
        <v>119.61666666666667</v>
      </c>
      <c r="F170" s="256">
        <v>118.93333333333334</v>
      </c>
      <c r="G170" s="256">
        <v>117.86666666666667</v>
      </c>
      <c r="H170" s="256">
        <v>121.36666666666667</v>
      </c>
      <c r="I170" s="256">
        <v>122.43333333333334</v>
      </c>
      <c r="J170" s="256">
        <v>123.11666666666667</v>
      </c>
      <c r="K170" s="254">
        <v>121.75</v>
      </c>
      <c r="L170" s="254">
        <v>120</v>
      </c>
      <c r="M170" s="254">
        <v>47.184910000000002</v>
      </c>
    </row>
    <row r="171" spans="1:13">
      <c r="A171" s="273">
        <v>162</v>
      </c>
      <c r="B171" s="254" t="s">
        <v>162</v>
      </c>
      <c r="C171" s="254">
        <v>225.65</v>
      </c>
      <c r="D171" s="256">
        <v>225.33333333333334</v>
      </c>
      <c r="E171" s="256">
        <v>224.06666666666669</v>
      </c>
      <c r="F171" s="256">
        <v>222.48333333333335</v>
      </c>
      <c r="G171" s="256">
        <v>221.2166666666667</v>
      </c>
      <c r="H171" s="256">
        <v>226.91666666666669</v>
      </c>
      <c r="I171" s="256">
        <v>228.18333333333334</v>
      </c>
      <c r="J171" s="256">
        <v>229.76666666666668</v>
      </c>
      <c r="K171" s="254">
        <v>226.6</v>
      </c>
      <c r="L171" s="254">
        <v>223.75</v>
      </c>
      <c r="M171" s="254">
        <v>73.700239999999994</v>
      </c>
    </row>
    <row r="172" spans="1:13">
      <c r="A172" s="273">
        <v>163</v>
      </c>
      <c r="B172" s="254" t="s">
        <v>270</v>
      </c>
      <c r="C172" s="254">
        <v>273.2</v>
      </c>
      <c r="D172" s="256">
        <v>273.21666666666664</v>
      </c>
      <c r="E172" s="256">
        <v>270.63333333333327</v>
      </c>
      <c r="F172" s="256">
        <v>268.06666666666661</v>
      </c>
      <c r="G172" s="256">
        <v>265.48333333333323</v>
      </c>
      <c r="H172" s="256">
        <v>275.7833333333333</v>
      </c>
      <c r="I172" s="256">
        <v>278.36666666666667</v>
      </c>
      <c r="J172" s="256">
        <v>280.93333333333334</v>
      </c>
      <c r="K172" s="254">
        <v>275.8</v>
      </c>
      <c r="L172" s="254">
        <v>270.64999999999998</v>
      </c>
      <c r="M172" s="254">
        <v>7.78606</v>
      </c>
    </row>
    <row r="173" spans="1:13">
      <c r="A173" s="273">
        <v>164</v>
      </c>
      <c r="B173" s="254" t="s">
        <v>271</v>
      </c>
      <c r="C173" s="254">
        <v>13127.45</v>
      </c>
      <c r="D173" s="256">
        <v>13115.85</v>
      </c>
      <c r="E173" s="256">
        <v>13061.7</v>
      </c>
      <c r="F173" s="256">
        <v>12995.95</v>
      </c>
      <c r="G173" s="256">
        <v>12941.800000000001</v>
      </c>
      <c r="H173" s="256">
        <v>13181.6</v>
      </c>
      <c r="I173" s="256">
        <v>13235.749999999998</v>
      </c>
      <c r="J173" s="256">
        <v>13301.5</v>
      </c>
      <c r="K173" s="254">
        <v>13170</v>
      </c>
      <c r="L173" s="254">
        <v>13050.1</v>
      </c>
      <c r="M173" s="254">
        <v>3.5310000000000001E-2</v>
      </c>
    </row>
    <row r="174" spans="1:13">
      <c r="A174" s="273">
        <v>165</v>
      </c>
      <c r="B174" s="254" t="s">
        <v>161</v>
      </c>
      <c r="C174" s="254">
        <v>42.4</v>
      </c>
      <c r="D174" s="256">
        <v>42.4</v>
      </c>
      <c r="E174" s="256">
        <v>41.599999999999994</v>
      </c>
      <c r="F174" s="256">
        <v>40.799999999999997</v>
      </c>
      <c r="G174" s="256">
        <v>39.999999999999993</v>
      </c>
      <c r="H174" s="256">
        <v>43.199999999999996</v>
      </c>
      <c r="I174" s="256">
        <v>43.999999999999993</v>
      </c>
      <c r="J174" s="256">
        <v>44.8</v>
      </c>
      <c r="K174" s="254">
        <v>43.2</v>
      </c>
      <c r="L174" s="254">
        <v>41.6</v>
      </c>
      <c r="M174" s="254">
        <v>2403.9404300000001</v>
      </c>
    </row>
    <row r="175" spans="1:13">
      <c r="A175" s="273">
        <v>166</v>
      </c>
      <c r="B175" s="254" t="s">
        <v>165</v>
      </c>
      <c r="C175" s="254">
        <v>214.2</v>
      </c>
      <c r="D175" s="256">
        <v>214.4666666666667</v>
      </c>
      <c r="E175" s="256">
        <v>212.53333333333339</v>
      </c>
      <c r="F175" s="256">
        <v>210.8666666666667</v>
      </c>
      <c r="G175" s="256">
        <v>208.93333333333339</v>
      </c>
      <c r="H175" s="256">
        <v>216.13333333333338</v>
      </c>
      <c r="I175" s="256">
        <v>218.06666666666666</v>
      </c>
      <c r="J175" s="256">
        <v>219.73333333333338</v>
      </c>
      <c r="K175" s="254">
        <v>216.4</v>
      </c>
      <c r="L175" s="254">
        <v>212.8</v>
      </c>
      <c r="M175" s="254">
        <v>71.264759999999995</v>
      </c>
    </row>
    <row r="176" spans="1:13">
      <c r="A176" s="273">
        <v>167</v>
      </c>
      <c r="B176" s="254" t="s">
        <v>166</v>
      </c>
      <c r="C176" s="254">
        <v>145.9</v>
      </c>
      <c r="D176" s="256">
        <v>146.06666666666666</v>
      </c>
      <c r="E176" s="256">
        <v>144.13333333333333</v>
      </c>
      <c r="F176" s="256">
        <v>142.36666666666667</v>
      </c>
      <c r="G176" s="256">
        <v>140.43333333333334</v>
      </c>
      <c r="H176" s="256">
        <v>147.83333333333331</v>
      </c>
      <c r="I176" s="256">
        <v>149.76666666666665</v>
      </c>
      <c r="J176" s="256">
        <v>151.5333333333333</v>
      </c>
      <c r="K176" s="254">
        <v>148</v>
      </c>
      <c r="L176" s="254">
        <v>144.30000000000001</v>
      </c>
      <c r="M176" s="254">
        <v>71.843959999999996</v>
      </c>
    </row>
    <row r="177" spans="1:13">
      <c r="A177" s="273">
        <v>168</v>
      </c>
      <c r="B177" s="254" t="s">
        <v>273</v>
      </c>
      <c r="C177" s="254">
        <v>517.85</v>
      </c>
      <c r="D177" s="256">
        <v>519.01666666666677</v>
      </c>
      <c r="E177" s="256">
        <v>515.33333333333348</v>
      </c>
      <c r="F177" s="256">
        <v>512.81666666666672</v>
      </c>
      <c r="G177" s="256">
        <v>509.13333333333344</v>
      </c>
      <c r="H177" s="256">
        <v>521.53333333333353</v>
      </c>
      <c r="I177" s="256">
        <v>525.2166666666667</v>
      </c>
      <c r="J177" s="256">
        <v>527.73333333333358</v>
      </c>
      <c r="K177" s="254">
        <v>522.70000000000005</v>
      </c>
      <c r="L177" s="254">
        <v>516.5</v>
      </c>
      <c r="M177" s="254">
        <v>3.00814</v>
      </c>
    </row>
    <row r="178" spans="1:13">
      <c r="A178" s="273">
        <v>169</v>
      </c>
      <c r="B178" s="254" t="s">
        <v>167</v>
      </c>
      <c r="C178" s="254">
        <v>2160.3000000000002</v>
      </c>
      <c r="D178" s="256">
        <v>2145.6833333333334</v>
      </c>
      <c r="E178" s="256">
        <v>2099.666666666667</v>
      </c>
      <c r="F178" s="256">
        <v>2039.0333333333338</v>
      </c>
      <c r="G178" s="256">
        <v>1993.0166666666673</v>
      </c>
      <c r="H178" s="256">
        <v>2206.3166666666666</v>
      </c>
      <c r="I178" s="256">
        <v>2252.333333333333</v>
      </c>
      <c r="J178" s="256">
        <v>2312.9666666666662</v>
      </c>
      <c r="K178" s="254">
        <v>2191.6999999999998</v>
      </c>
      <c r="L178" s="254">
        <v>2085.0500000000002</v>
      </c>
      <c r="M178" s="254">
        <v>272.85782</v>
      </c>
    </row>
    <row r="179" spans="1:13">
      <c r="A179" s="273">
        <v>170</v>
      </c>
      <c r="B179" s="254" t="s">
        <v>814</v>
      </c>
      <c r="C179" s="254">
        <v>1045</v>
      </c>
      <c r="D179" s="256">
        <v>1046.3333333333333</v>
      </c>
      <c r="E179" s="256">
        <v>1035.6666666666665</v>
      </c>
      <c r="F179" s="256">
        <v>1026.3333333333333</v>
      </c>
      <c r="G179" s="256">
        <v>1015.6666666666665</v>
      </c>
      <c r="H179" s="256">
        <v>1055.6666666666665</v>
      </c>
      <c r="I179" s="256">
        <v>1066.333333333333</v>
      </c>
      <c r="J179" s="256">
        <v>1075.6666666666665</v>
      </c>
      <c r="K179" s="254">
        <v>1057</v>
      </c>
      <c r="L179" s="254">
        <v>1037</v>
      </c>
      <c r="M179" s="254">
        <v>7.7750599999999999</v>
      </c>
    </row>
    <row r="180" spans="1:13">
      <c r="A180" s="273">
        <v>171</v>
      </c>
      <c r="B180" s="254" t="s">
        <v>274</v>
      </c>
      <c r="C180" s="254">
        <v>975.65</v>
      </c>
      <c r="D180" s="256">
        <v>976.36666666666667</v>
      </c>
      <c r="E180" s="256">
        <v>969.93333333333339</v>
      </c>
      <c r="F180" s="256">
        <v>964.2166666666667</v>
      </c>
      <c r="G180" s="256">
        <v>957.78333333333342</v>
      </c>
      <c r="H180" s="256">
        <v>982.08333333333337</v>
      </c>
      <c r="I180" s="256">
        <v>988.51666666666654</v>
      </c>
      <c r="J180" s="256">
        <v>994.23333333333335</v>
      </c>
      <c r="K180" s="254">
        <v>982.8</v>
      </c>
      <c r="L180" s="254">
        <v>970.65</v>
      </c>
      <c r="M180" s="254">
        <v>7.8566900000000004</v>
      </c>
    </row>
    <row r="181" spans="1:13">
      <c r="A181" s="273">
        <v>172</v>
      </c>
      <c r="B181" s="254" t="s">
        <v>172</v>
      </c>
      <c r="C181" s="254">
        <v>6513.15</v>
      </c>
      <c r="D181" s="256">
        <v>6533.0166666666664</v>
      </c>
      <c r="E181" s="256">
        <v>6475.1333333333332</v>
      </c>
      <c r="F181" s="256">
        <v>6437.1166666666668</v>
      </c>
      <c r="G181" s="256">
        <v>6379.2333333333336</v>
      </c>
      <c r="H181" s="256">
        <v>6571.0333333333328</v>
      </c>
      <c r="I181" s="256">
        <v>6628.9166666666661</v>
      </c>
      <c r="J181" s="256">
        <v>6666.9333333333325</v>
      </c>
      <c r="K181" s="254">
        <v>6590.9</v>
      </c>
      <c r="L181" s="254">
        <v>6495</v>
      </c>
      <c r="M181" s="254">
        <v>0.90430999999999995</v>
      </c>
    </row>
    <row r="182" spans="1:13">
      <c r="A182" s="273">
        <v>173</v>
      </c>
      <c r="B182" s="254" t="s">
        <v>478</v>
      </c>
      <c r="C182" s="254">
        <v>7721.05</v>
      </c>
      <c r="D182" s="256">
        <v>7728.0333333333328</v>
      </c>
      <c r="E182" s="256">
        <v>7696.0666666666657</v>
      </c>
      <c r="F182" s="256">
        <v>7671.083333333333</v>
      </c>
      <c r="G182" s="256">
        <v>7639.1166666666659</v>
      </c>
      <c r="H182" s="256">
        <v>7753.0166666666655</v>
      </c>
      <c r="I182" s="256">
        <v>7784.9833333333327</v>
      </c>
      <c r="J182" s="256">
        <v>7809.9666666666653</v>
      </c>
      <c r="K182" s="254">
        <v>7760</v>
      </c>
      <c r="L182" s="254">
        <v>7703.05</v>
      </c>
      <c r="M182" s="254">
        <v>8.5830000000000004E-2</v>
      </c>
    </row>
    <row r="183" spans="1:13">
      <c r="A183" s="273">
        <v>174</v>
      </c>
      <c r="B183" s="254" t="s">
        <v>170</v>
      </c>
      <c r="C183" s="254">
        <v>27578</v>
      </c>
      <c r="D183" s="256">
        <v>27781</v>
      </c>
      <c r="E183" s="256">
        <v>27047</v>
      </c>
      <c r="F183" s="256">
        <v>26516</v>
      </c>
      <c r="G183" s="256">
        <v>25782</v>
      </c>
      <c r="H183" s="256">
        <v>28312</v>
      </c>
      <c r="I183" s="256">
        <v>29046</v>
      </c>
      <c r="J183" s="256">
        <v>29577</v>
      </c>
      <c r="K183" s="254">
        <v>28515</v>
      </c>
      <c r="L183" s="254">
        <v>27250</v>
      </c>
      <c r="M183" s="254">
        <v>1.34138</v>
      </c>
    </row>
    <row r="184" spans="1:13">
      <c r="A184" s="273">
        <v>175</v>
      </c>
      <c r="B184" s="254" t="s">
        <v>173</v>
      </c>
      <c r="C184" s="254">
        <v>1429.8</v>
      </c>
      <c r="D184" s="256">
        <v>1438.2666666666667</v>
      </c>
      <c r="E184" s="256">
        <v>1410.5333333333333</v>
      </c>
      <c r="F184" s="256">
        <v>1391.2666666666667</v>
      </c>
      <c r="G184" s="256">
        <v>1363.5333333333333</v>
      </c>
      <c r="H184" s="256">
        <v>1457.5333333333333</v>
      </c>
      <c r="I184" s="256">
        <v>1485.2666666666664</v>
      </c>
      <c r="J184" s="256">
        <v>1504.5333333333333</v>
      </c>
      <c r="K184" s="254">
        <v>1466</v>
      </c>
      <c r="L184" s="254">
        <v>1419</v>
      </c>
      <c r="M184" s="254">
        <v>15.26873</v>
      </c>
    </row>
    <row r="185" spans="1:13">
      <c r="A185" s="273">
        <v>176</v>
      </c>
      <c r="B185" s="254" t="s">
        <v>171</v>
      </c>
      <c r="C185" s="254">
        <v>2086.3000000000002</v>
      </c>
      <c r="D185" s="256">
        <v>2073.4333333333334</v>
      </c>
      <c r="E185" s="256">
        <v>2042.8666666666668</v>
      </c>
      <c r="F185" s="256">
        <v>1999.4333333333334</v>
      </c>
      <c r="G185" s="256">
        <v>1968.8666666666668</v>
      </c>
      <c r="H185" s="256">
        <v>2116.8666666666668</v>
      </c>
      <c r="I185" s="256">
        <v>2147.4333333333334</v>
      </c>
      <c r="J185" s="256">
        <v>2190.8666666666668</v>
      </c>
      <c r="K185" s="254">
        <v>2104</v>
      </c>
      <c r="L185" s="254">
        <v>2030</v>
      </c>
      <c r="M185" s="254">
        <v>5.5695499999999996</v>
      </c>
    </row>
    <row r="186" spans="1:13">
      <c r="A186" s="273">
        <v>177</v>
      </c>
      <c r="B186" s="254" t="s">
        <v>169</v>
      </c>
      <c r="C186" s="254">
        <v>424.35</v>
      </c>
      <c r="D186" s="256">
        <v>422.7833333333333</v>
      </c>
      <c r="E186" s="256">
        <v>419.56666666666661</v>
      </c>
      <c r="F186" s="256">
        <v>414.7833333333333</v>
      </c>
      <c r="G186" s="256">
        <v>411.56666666666661</v>
      </c>
      <c r="H186" s="256">
        <v>427.56666666666661</v>
      </c>
      <c r="I186" s="256">
        <v>430.7833333333333</v>
      </c>
      <c r="J186" s="256">
        <v>435.56666666666661</v>
      </c>
      <c r="K186" s="254">
        <v>426</v>
      </c>
      <c r="L186" s="254">
        <v>418</v>
      </c>
      <c r="M186" s="254">
        <v>382.91043000000002</v>
      </c>
    </row>
    <row r="187" spans="1:13">
      <c r="A187" s="273">
        <v>178</v>
      </c>
      <c r="B187" s="254" t="s">
        <v>168</v>
      </c>
      <c r="C187" s="254">
        <v>126.6</v>
      </c>
      <c r="D187" s="256">
        <v>124.63333333333333</v>
      </c>
      <c r="E187" s="256">
        <v>121.61666666666665</v>
      </c>
      <c r="F187" s="256">
        <v>116.63333333333333</v>
      </c>
      <c r="G187" s="256">
        <v>113.61666666666665</v>
      </c>
      <c r="H187" s="256">
        <v>129.61666666666665</v>
      </c>
      <c r="I187" s="256">
        <v>132.63333333333333</v>
      </c>
      <c r="J187" s="256">
        <v>137.61666666666665</v>
      </c>
      <c r="K187" s="254">
        <v>127.65</v>
      </c>
      <c r="L187" s="254">
        <v>119.65</v>
      </c>
      <c r="M187" s="254">
        <v>883.16813000000002</v>
      </c>
    </row>
    <row r="188" spans="1:13">
      <c r="A188" s="273">
        <v>179</v>
      </c>
      <c r="B188" s="254" t="s">
        <v>175</v>
      </c>
      <c r="C188" s="254">
        <v>668.3</v>
      </c>
      <c r="D188" s="256">
        <v>667.66666666666663</v>
      </c>
      <c r="E188" s="256">
        <v>659.63333333333321</v>
      </c>
      <c r="F188" s="256">
        <v>650.96666666666658</v>
      </c>
      <c r="G188" s="256">
        <v>642.93333333333317</v>
      </c>
      <c r="H188" s="256">
        <v>676.33333333333326</v>
      </c>
      <c r="I188" s="256">
        <v>684.36666666666679</v>
      </c>
      <c r="J188" s="256">
        <v>693.0333333333333</v>
      </c>
      <c r="K188" s="254">
        <v>675.7</v>
      </c>
      <c r="L188" s="254">
        <v>659</v>
      </c>
      <c r="M188" s="254">
        <v>139.47126</v>
      </c>
    </row>
    <row r="189" spans="1:13">
      <c r="A189" s="273">
        <v>180</v>
      </c>
      <c r="B189" s="254" t="s">
        <v>176</v>
      </c>
      <c r="C189" s="254">
        <v>541.65</v>
      </c>
      <c r="D189" s="256">
        <v>542.56666666666661</v>
      </c>
      <c r="E189" s="256">
        <v>537.08333333333326</v>
      </c>
      <c r="F189" s="256">
        <v>532.51666666666665</v>
      </c>
      <c r="G189" s="256">
        <v>527.0333333333333</v>
      </c>
      <c r="H189" s="256">
        <v>547.13333333333321</v>
      </c>
      <c r="I189" s="256">
        <v>552.61666666666656</v>
      </c>
      <c r="J189" s="256">
        <v>557.18333333333317</v>
      </c>
      <c r="K189" s="254">
        <v>548.04999999999995</v>
      </c>
      <c r="L189" s="254">
        <v>538</v>
      </c>
      <c r="M189" s="254">
        <v>13.59295</v>
      </c>
    </row>
    <row r="190" spans="1:13">
      <c r="A190" s="273">
        <v>181</v>
      </c>
      <c r="B190" s="254" t="s">
        <v>275</v>
      </c>
      <c r="C190" s="254">
        <v>584.25</v>
      </c>
      <c r="D190" s="256">
        <v>588.66666666666663</v>
      </c>
      <c r="E190" s="256">
        <v>576.58333333333326</v>
      </c>
      <c r="F190" s="256">
        <v>568.91666666666663</v>
      </c>
      <c r="G190" s="256">
        <v>556.83333333333326</v>
      </c>
      <c r="H190" s="256">
        <v>596.33333333333326</v>
      </c>
      <c r="I190" s="256">
        <v>608.41666666666652</v>
      </c>
      <c r="J190" s="256">
        <v>616.08333333333326</v>
      </c>
      <c r="K190" s="254">
        <v>600.75</v>
      </c>
      <c r="L190" s="254">
        <v>581</v>
      </c>
      <c r="M190" s="254">
        <v>3.1339800000000002</v>
      </c>
    </row>
    <row r="191" spans="1:13">
      <c r="A191" s="273">
        <v>182</v>
      </c>
      <c r="B191" s="254" t="s">
        <v>188</v>
      </c>
      <c r="C191" s="254">
        <v>615.20000000000005</v>
      </c>
      <c r="D191" s="256">
        <v>619.2166666666667</v>
      </c>
      <c r="E191" s="256">
        <v>609.43333333333339</v>
      </c>
      <c r="F191" s="256">
        <v>603.66666666666674</v>
      </c>
      <c r="G191" s="256">
        <v>593.88333333333344</v>
      </c>
      <c r="H191" s="256">
        <v>624.98333333333335</v>
      </c>
      <c r="I191" s="256">
        <v>634.76666666666665</v>
      </c>
      <c r="J191" s="256">
        <v>640.5333333333333</v>
      </c>
      <c r="K191" s="254">
        <v>629</v>
      </c>
      <c r="L191" s="254">
        <v>613.45000000000005</v>
      </c>
      <c r="M191" s="254">
        <v>24.32413</v>
      </c>
    </row>
    <row r="192" spans="1:13">
      <c r="A192" s="273">
        <v>183</v>
      </c>
      <c r="B192" s="254" t="s">
        <v>177</v>
      </c>
      <c r="C192" s="254">
        <v>703.85</v>
      </c>
      <c r="D192" s="256">
        <v>706.15</v>
      </c>
      <c r="E192" s="256">
        <v>698.75</v>
      </c>
      <c r="F192" s="256">
        <v>693.65</v>
      </c>
      <c r="G192" s="256">
        <v>686.25</v>
      </c>
      <c r="H192" s="256">
        <v>711.25</v>
      </c>
      <c r="I192" s="256">
        <v>718.64999999999986</v>
      </c>
      <c r="J192" s="256">
        <v>723.75</v>
      </c>
      <c r="K192" s="254">
        <v>713.55</v>
      </c>
      <c r="L192" s="254">
        <v>701.05</v>
      </c>
      <c r="M192" s="254">
        <v>24.905660000000001</v>
      </c>
    </row>
    <row r="193" spans="1:13">
      <c r="A193" s="273">
        <v>184</v>
      </c>
      <c r="B193" s="254" t="s">
        <v>183</v>
      </c>
      <c r="C193" s="254">
        <v>3159.15</v>
      </c>
      <c r="D193" s="256">
        <v>3152.7000000000003</v>
      </c>
      <c r="E193" s="256">
        <v>3135.0500000000006</v>
      </c>
      <c r="F193" s="256">
        <v>3110.9500000000003</v>
      </c>
      <c r="G193" s="256">
        <v>3093.3000000000006</v>
      </c>
      <c r="H193" s="256">
        <v>3176.8000000000006</v>
      </c>
      <c r="I193" s="256">
        <v>3194.4500000000003</v>
      </c>
      <c r="J193" s="256">
        <v>3218.5500000000006</v>
      </c>
      <c r="K193" s="254">
        <v>3170.35</v>
      </c>
      <c r="L193" s="254">
        <v>3128.6</v>
      </c>
      <c r="M193" s="254">
        <v>16.527989999999999</v>
      </c>
    </row>
    <row r="194" spans="1:13">
      <c r="A194" s="273">
        <v>185</v>
      </c>
      <c r="B194" s="254" t="s">
        <v>804</v>
      </c>
      <c r="C194" s="254">
        <v>663.85</v>
      </c>
      <c r="D194" s="256">
        <v>659.68333333333328</v>
      </c>
      <c r="E194" s="256">
        <v>654.36666666666656</v>
      </c>
      <c r="F194" s="256">
        <v>644.88333333333333</v>
      </c>
      <c r="G194" s="256">
        <v>639.56666666666661</v>
      </c>
      <c r="H194" s="256">
        <v>669.16666666666652</v>
      </c>
      <c r="I194" s="256">
        <v>674.48333333333335</v>
      </c>
      <c r="J194" s="256">
        <v>683.96666666666647</v>
      </c>
      <c r="K194" s="254">
        <v>665</v>
      </c>
      <c r="L194" s="254">
        <v>650.20000000000005</v>
      </c>
      <c r="M194" s="254">
        <v>34.17033</v>
      </c>
    </row>
    <row r="195" spans="1:13">
      <c r="A195" s="273">
        <v>186</v>
      </c>
      <c r="B195" s="254" t="s">
        <v>179</v>
      </c>
      <c r="C195" s="254">
        <v>318.75</v>
      </c>
      <c r="D195" s="256">
        <v>316.86666666666667</v>
      </c>
      <c r="E195" s="256">
        <v>313.98333333333335</v>
      </c>
      <c r="F195" s="256">
        <v>309.2166666666667</v>
      </c>
      <c r="G195" s="256">
        <v>306.33333333333337</v>
      </c>
      <c r="H195" s="256">
        <v>321.63333333333333</v>
      </c>
      <c r="I195" s="256">
        <v>324.51666666666665</v>
      </c>
      <c r="J195" s="256">
        <v>329.2833333333333</v>
      </c>
      <c r="K195" s="254">
        <v>319.75</v>
      </c>
      <c r="L195" s="254">
        <v>312.10000000000002</v>
      </c>
      <c r="M195" s="254">
        <v>309.17309</v>
      </c>
    </row>
    <row r="196" spans="1:13">
      <c r="A196" s="273">
        <v>187</v>
      </c>
      <c r="B196" s="245" t="s">
        <v>181</v>
      </c>
      <c r="C196" s="245">
        <v>106.45</v>
      </c>
      <c r="D196" s="280">
        <v>105.73333333333333</v>
      </c>
      <c r="E196" s="280">
        <v>104.51666666666667</v>
      </c>
      <c r="F196" s="280">
        <v>102.58333333333333</v>
      </c>
      <c r="G196" s="280">
        <v>101.36666666666666</v>
      </c>
      <c r="H196" s="280">
        <v>107.66666666666667</v>
      </c>
      <c r="I196" s="280">
        <v>108.88333333333334</v>
      </c>
      <c r="J196" s="280">
        <v>110.81666666666668</v>
      </c>
      <c r="K196" s="245">
        <v>106.95</v>
      </c>
      <c r="L196" s="245">
        <v>103.8</v>
      </c>
      <c r="M196" s="245">
        <v>297.39476000000002</v>
      </c>
    </row>
    <row r="197" spans="1:13">
      <c r="A197" s="273">
        <v>188</v>
      </c>
      <c r="B197" s="245" t="s">
        <v>182</v>
      </c>
      <c r="C197" s="245">
        <v>1125.6500000000001</v>
      </c>
      <c r="D197" s="280">
        <v>1118.1000000000001</v>
      </c>
      <c r="E197" s="280">
        <v>1106.5500000000002</v>
      </c>
      <c r="F197" s="280">
        <v>1087.45</v>
      </c>
      <c r="G197" s="280">
        <v>1075.9000000000001</v>
      </c>
      <c r="H197" s="280">
        <v>1137.2000000000003</v>
      </c>
      <c r="I197" s="280">
        <v>1148.75</v>
      </c>
      <c r="J197" s="280">
        <v>1167.8500000000004</v>
      </c>
      <c r="K197" s="245">
        <v>1129.6500000000001</v>
      </c>
      <c r="L197" s="245">
        <v>1099</v>
      </c>
      <c r="M197" s="245">
        <v>154.28647000000001</v>
      </c>
    </row>
    <row r="198" spans="1:13">
      <c r="A198" s="273">
        <v>189</v>
      </c>
      <c r="B198" s="245" t="s">
        <v>184</v>
      </c>
      <c r="C198" s="245">
        <v>1021.65</v>
      </c>
      <c r="D198" s="280">
        <v>1022.2166666666667</v>
      </c>
      <c r="E198" s="280">
        <v>1012.4333333333334</v>
      </c>
      <c r="F198" s="280">
        <v>1003.2166666666667</v>
      </c>
      <c r="G198" s="280">
        <v>993.43333333333339</v>
      </c>
      <c r="H198" s="280">
        <v>1031.4333333333334</v>
      </c>
      <c r="I198" s="280">
        <v>1041.2166666666667</v>
      </c>
      <c r="J198" s="280">
        <v>1050.4333333333334</v>
      </c>
      <c r="K198" s="245">
        <v>1032</v>
      </c>
      <c r="L198" s="245">
        <v>1013</v>
      </c>
      <c r="M198" s="245">
        <v>18.01746</v>
      </c>
    </row>
    <row r="199" spans="1:13">
      <c r="A199" s="273">
        <v>190</v>
      </c>
      <c r="B199" s="245" t="s">
        <v>164</v>
      </c>
      <c r="C199" s="245">
        <v>966.25</v>
      </c>
      <c r="D199" s="280">
        <v>965.41666666666663</v>
      </c>
      <c r="E199" s="280">
        <v>955.88333333333321</v>
      </c>
      <c r="F199" s="280">
        <v>945.51666666666654</v>
      </c>
      <c r="G199" s="280">
        <v>935.98333333333312</v>
      </c>
      <c r="H199" s="280">
        <v>975.7833333333333</v>
      </c>
      <c r="I199" s="280">
        <v>985.31666666666683</v>
      </c>
      <c r="J199" s="280">
        <v>995.68333333333339</v>
      </c>
      <c r="K199" s="245">
        <v>974.95</v>
      </c>
      <c r="L199" s="245">
        <v>955.05</v>
      </c>
      <c r="M199" s="245">
        <v>4.8731400000000002</v>
      </c>
    </row>
    <row r="200" spans="1:13">
      <c r="A200" s="273">
        <v>191</v>
      </c>
      <c r="B200" s="245" t="s">
        <v>185</v>
      </c>
      <c r="C200" s="245">
        <v>1596.25</v>
      </c>
      <c r="D200" s="280">
        <v>1591.1666666666667</v>
      </c>
      <c r="E200" s="280">
        <v>1574.0833333333335</v>
      </c>
      <c r="F200" s="280">
        <v>1551.9166666666667</v>
      </c>
      <c r="G200" s="280">
        <v>1534.8333333333335</v>
      </c>
      <c r="H200" s="280">
        <v>1613.3333333333335</v>
      </c>
      <c r="I200" s="280">
        <v>1630.416666666667</v>
      </c>
      <c r="J200" s="280">
        <v>1652.5833333333335</v>
      </c>
      <c r="K200" s="245">
        <v>1608.25</v>
      </c>
      <c r="L200" s="245">
        <v>1569</v>
      </c>
      <c r="M200" s="245">
        <v>15.257149999999999</v>
      </c>
    </row>
    <row r="201" spans="1:13">
      <c r="A201" s="273">
        <v>192</v>
      </c>
      <c r="B201" s="245" t="s">
        <v>186</v>
      </c>
      <c r="C201" s="245">
        <v>2741.35</v>
      </c>
      <c r="D201" s="280">
        <v>2731.1833333333329</v>
      </c>
      <c r="E201" s="280">
        <v>2712.3666666666659</v>
      </c>
      <c r="F201" s="280">
        <v>2683.3833333333328</v>
      </c>
      <c r="G201" s="280">
        <v>2664.5666666666657</v>
      </c>
      <c r="H201" s="280">
        <v>2760.1666666666661</v>
      </c>
      <c r="I201" s="280">
        <v>2778.9833333333327</v>
      </c>
      <c r="J201" s="280">
        <v>2807.9666666666662</v>
      </c>
      <c r="K201" s="245">
        <v>2750</v>
      </c>
      <c r="L201" s="245">
        <v>2702.2</v>
      </c>
      <c r="M201" s="245">
        <v>1.03596</v>
      </c>
    </row>
    <row r="202" spans="1:13">
      <c r="A202" s="273">
        <v>193</v>
      </c>
      <c r="B202" s="245" t="s">
        <v>187</v>
      </c>
      <c r="C202" s="245">
        <v>432.85</v>
      </c>
      <c r="D202" s="280">
        <v>431.2833333333333</v>
      </c>
      <c r="E202" s="280">
        <v>426.16666666666663</v>
      </c>
      <c r="F202" s="280">
        <v>419.48333333333335</v>
      </c>
      <c r="G202" s="280">
        <v>414.36666666666667</v>
      </c>
      <c r="H202" s="280">
        <v>437.96666666666658</v>
      </c>
      <c r="I202" s="280">
        <v>443.08333333333326</v>
      </c>
      <c r="J202" s="280">
        <v>449.76666666666654</v>
      </c>
      <c r="K202" s="245">
        <v>436.4</v>
      </c>
      <c r="L202" s="245">
        <v>424.6</v>
      </c>
      <c r="M202" s="245">
        <v>7.46021</v>
      </c>
    </row>
    <row r="203" spans="1:13">
      <c r="A203" s="273">
        <v>194</v>
      </c>
      <c r="B203" s="245" t="s">
        <v>510</v>
      </c>
      <c r="C203" s="245">
        <v>851.65</v>
      </c>
      <c r="D203" s="280">
        <v>844.34999999999991</v>
      </c>
      <c r="E203" s="280">
        <v>831.89999999999986</v>
      </c>
      <c r="F203" s="280">
        <v>812.15</v>
      </c>
      <c r="G203" s="280">
        <v>799.69999999999993</v>
      </c>
      <c r="H203" s="280">
        <v>864.0999999999998</v>
      </c>
      <c r="I203" s="280">
        <v>876.54999999999984</v>
      </c>
      <c r="J203" s="280">
        <v>896.29999999999973</v>
      </c>
      <c r="K203" s="245">
        <v>856.8</v>
      </c>
      <c r="L203" s="245">
        <v>824.6</v>
      </c>
      <c r="M203" s="245">
        <v>12.96401</v>
      </c>
    </row>
    <row r="204" spans="1:13">
      <c r="A204" s="273">
        <v>195</v>
      </c>
      <c r="B204" s="245" t="s">
        <v>193</v>
      </c>
      <c r="C204" s="245">
        <v>815.1</v>
      </c>
      <c r="D204" s="280">
        <v>815.06666666666661</v>
      </c>
      <c r="E204" s="280">
        <v>808.28333333333319</v>
      </c>
      <c r="F204" s="280">
        <v>801.46666666666658</v>
      </c>
      <c r="G204" s="280">
        <v>794.68333333333317</v>
      </c>
      <c r="H204" s="280">
        <v>821.88333333333321</v>
      </c>
      <c r="I204" s="280">
        <v>828.66666666666652</v>
      </c>
      <c r="J204" s="280">
        <v>835.48333333333323</v>
      </c>
      <c r="K204" s="245">
        <v>821.85</v>
      </c>
      <c r="L204" s="245">
        <v>808.25</v>
      </c>
      <c r="M204" s="245">
        <v>38.579039999999999</v>
      </c>
    </row>
    <row r="205" spans="1:13">
      <c r="A205" s="273">
        <v>196</v>
      </c>
      <c r="B205" s="245" t="s">
        <v>191</v>
      </c>
      <c r="C205" s="245">
        <v>6708</v>
      </c>
      <c r="D205" s="280">
        <v>6672.3833333333341</v>
      </c>
      <c r="E205" s="280">
        <v>6623.7666666666682</v>
      </c>
      <c r="F205" s="280">
        <v>6539.5333333333338</v>
      </c>
      <c r="G205" s="280">
        <v>6490.9166666666679</v>
      </c>
      <c r="H205" s="280">
        <v>6756.6166666666686</v>
      </c>
      <c r="I205" s="280">
        <v>6805.2333333333354</v>
      </c>
      <c r="J205" s="280">
        <v>6889.466666666669</v>
      </c>
      <c r="K205" s="245">
        <v>6721</v>
      </c>
      <c r="L205" s="245">
        <v>6588.15</v>
      </c>
      <c r="M205" s="245">
        <v>3.2844899999999999</v>
      </c>
    </row>
    <row r="206" spans="1:13">
      <c r="A206" s="273">
        <v>197</v>
      </c>
      <c r="B206" s="245" t="s">
        <v>192</v>
      </c>
      <c r="C206" s="245">
        <v>34.700000000000003</v>
      </c>
      <c r="D206" s="280">
        <v>34.683333333333337</v>
      </c>
      <c r="E206" s="280">
        <v>34.366666666666674</v>
      </c>
      <c r="F206" s="280">
        <v>34.033333333333339</v>
      </c>
      <c r="G206" s="280">
        <v>33.716666666666676</v>
      </c>
      <c r="H206" s="280">
        <v>35.016666666666673</v>
      </c>
      <c r="I206" s="280">
        <v>35.333333333333336</v>
      </c>
      <c r="J206" s="280">
        <v>35.666666666666671</v>
      </c>
      <c r="K206" s="245">
        <v>35</v>
      </c>
      <c r="L206" s="245">
        <v>34.35</v>
      </c>
      <c r="M206" s="245">
        <v>211.04866000000001</v>
      </c>
    </row>
    <row r="207" spans="1:13">
      <c r="A207" s="273">
        <v>198</v>
      </c>
      <c r="B207" s="245" t="s">
        <v>189</v>
      </c>
      <c r="C207" s="245">
        <v>1253.3499999999999</v>
      </c>
      <c r="D207" s="280">
        <v>1256.05</v>
      </c>
      <c r="E207" s="280">
        <v>1243.0999999999999</v>
      </c>
      <c r="F207" s="280">
        <v>1232.8499999999999</v>
      </c>
      <c r="G207" s="280">
        <v>1219.8999999999999</v>
      </c>
      <c r="H207" s="280">
        <v>1266.3</v>
      </c>
      <c r="I207" s="280">
        <v>1279.2500000000002</v>
      </c>
      <c r="J207" s="280">
        <v>1289.5</v>
      </c>
      <c r="K207" s="245">
        <v>1269</v>
      </c>
      <c r="L207" s="245">
        <v>1245.8</v>
      </c>
      <c r="M207" s="245">
        <v>5.5170199999999996</v>
      </c>
    </row>
    <row r="208" spans="1:13">
      <c r="A208" s="273">
        <v>199</v>
      </c>
      <c r="B208" s="245" t="s">
        <v>141</v>
      </c>
      <c r="C208" s="245">
        <v>612.45000000000005</v>
      </c>
      <c r="D208" s="280">
        <v>612.4</v>
      </c>
      <c r="E208" s="280">
        <v>607.15</v>
      </c>
      <c r="F208" s="280">
        <v>601.85</v>
      </c>
      <c r="G208" s="280">
        <v>596.6</v>
      </c>
      <c r="H208" s="280">
        <v>617.69999999999993</v>
      </c>
      <c r="I208" s="280">
        <v>622.94999999999993</v>
      </c>
      <c r="J208" s="280">
        <v>628.24999999999989</v>
      </c>
      <c r="K208" s="245">
        <v>617.65</v>
      </c>
      <c r="L208" s="245">
        <v>607.1</v>
      </c>
      <c r="M208" s="245">
        <v>21.670919999999999</v>
      </c>
    </row>
    <row r="209" spans="1:13">
      <c r="A209" s="273">
        <v>200</v>
      </c>
      <c r="B209" s="245" t="s">
        <v>277</v>
      </c>
      <c r="C209" s="245">
        <v>278.95</v>
      </c>
      <c r="D209" s="280">
        <v>280</v>
      </c>
      <c r="E209" s="280">
        <v>275</v>
      </c>
      <c r="F209" s="280">
        <v>271.05</v>
      </c>
      <c r="G209" s="280">
        <v>266.05</v>
      </c>
      <c r="H209" s="280">
        <v>283.95</v>
      </c>
      <c r="I209" s="280">
        <v>288.95</v>
      </c>
      <c r="J209" s="280">
        <v>292.89999999999998</v>
      </c>
      <c r="K209" s="245">
        <v>285</v>
      </c>
      <c r="L209" s="245">
        <v>276.05</v>
      </c>
      <c r="M209" s="245">
        <v>64.026989999999998</v>
      </c>
    </row>
    <row r="210" spans="1:13">
      <c r="A210" s="273">
        <v>201</v>
      </c>
      <c r="B210" s="245" t="s">
        <v>522</v>
      </c>
      <c r="C210" s="245">
        <v>1011.55</v>
      </c>
      <c r="D210" s="280">
        <v>1012.7833333333333</v>
      </c>
      <c r="E210" s="280">
        <v>1005.8166666666666</v>
      </c>
      <c r="F210" s="280">
        <v>1000.0833333333333</v>
      </c>
      <c r="G210" s="280">
        <v>993.11666666666656</v>
      </c>
      <c r="H210" s="280">
        <v>1018.5166666666667</v>
      </c>
      <c r="I210" s="280">
        <v>1025.4833333333333</v>
      </c>
      <c r="J210" s="280">
        <v>1031.2166666666667</v>
      </c>
      <c r="K210" s="245">
        <v>1019.75</v>
      </c>
      <c r="L210" s="245">
        <v>1007.05</v>
      </c>
      <c r="M210" s="245">
        <v>1.54294</v>
      </c>
    </row>
    <row r="211" spans="1:13">
      <c r="A211" s="273">
        <v>202</v>
      </c>
      <c r="B211" s="245" t="s">
        <v>118</v>
      </c>
      <c r="C211" s="245">
        <v>8.65</v>
      </c>
      <c r="D211" s="280">
        <v>8.7000000000000011</v>
      </c>
      <c r="E211" s="280">
        <v>8.6000000000000014</v>
      </c>
      <c r="F211" s="280">
        <v>8.5500000000000007</v>
      </c>
      <c r="G211" s="280">
        <v>8.4500000000000011</v>
      </c>
      <c r="H211" s="280">
        <v>8.7500000000000018</v>
      </c>
      <c r="I211" s="280">
        <v>8.85</v>
      </c>
      <c r="J211" s="280">
        <v>8.9000000000000021</v>
      </c>
      <c r="K211" s="245">
        <v>8.8000000000000007</v>
      </c>
      <c r="L211" s="245">
        <v>8.65</v>
      </c>
      <c r="M211" s="245">
        <v>684.39642000000003</v>
      </c>
    </row>
    <row r="212" spans="1:13">
      <c r="A212" s="273">
        <v>203</v>
      </c>
      <c r="B212" s="245" t="s">
        <v>195</v>
      </c>
      <c r="C212" s="245">
        <v>1007.3</v>
      </c>
      <c r="D212" s="280">
        <v>1006.8333333333334</v>
      </c>
      <c r="E212" s="280">
        <v>998.66666666666674</v>
      </c>
      <c r="F212" s="280">
        <v>990.03333333333342</v>
      </c>
      <c r="G212" s="280">
        <v>981.86666666666679</v>
      </c>
      <c r="H212" s="280">
        <v>1015.4666666666667</v>
      </c>
      <c r="I212" s="280">
        <v>1023.6333333333334</v>
      </c>
      <c r="J212" s="280">
        <v>1032.2666666666667</v>
      </c>
      <c r="K212" s="245">
        <v>1015</v>
      </c>
      <c r="L212" s="245">
        <v>998.2</v>
      </c>
      <c r="M212" s="245">
        <v>14.62881</v>
      </c>
    </row>
    <row r="213" spans="1:13">
      <c r="A213" s="273">
        <v>204</v>
      </c>
      <c r="B213" s="245" t="s">
        <v>528</v>
      </c>
      <c r="C213" s="245">
        <v>2162.4</v>
      </c>
      <c r="D213" s="280">
        <v>2165.1333333333332</v>
      </c>
      <c r="E213" s="280">
        <v>2145.2666666666664</v>
      </c>
      <c r="F213" s="280">
        <v>2128.1333333333332</v>
      </c>
      <c r="G213" s="280">
        <v>2108.2666666666664</v>
      </c>
      <c r="H213" s="280">
        <v>2182.2666666666664</v>
      </c>
      <c r="I213" s="280">
        <v>2202.1333333333332</v>
      </c>
      <c r="J213" s="280">
        <v>2219.2666666666664</v>
      </c>
      <c r="K213" s="245">
        <v>2185</v>
      </c>
      <c r="L213" s="245">
        <v>2148</v>
      </c>
      <c r="M213" s="245">
        <v>0.75041999999999998</v>
      </c>
    </row>
    <row r="214" spans="1:13">
      <c r="A214" s="273">
        <v>205</v>
      </c>
      <c r="B214" s="245" t="s">
        <v>196</v>
      </c>
      <c r="C214" s="280">
        <v>539.04999999999995</v>
      </c>
      <c r="D214" s="280">
        <v>536.88333333333333</v>
      </c>
      <c r="E214" s="280">
        <v>533.2166666666667</v>
      </c>
      <c r="F214" s="280">
        <v>527.38333333333333</v>
      </c>
      <c r="G214" s="280">
        <v>523.7166666666667</v>
      </c>
      <c r="H214" s="280">
        <v>542.7166666666667</v>
      </c>
      <c r="I214" s="280">
        <v>546.38333333333344</v>
      </c>
      <c r="J214" s="280">
        <v>552.2166666666667</v>
      </c>
      <c r="K214" s="280">
        <v>540.54999999999995</v>
      </c>
      <c r="L214" s="280">
        <v>531.04999999999995</v>
      </c>
      <c r="M214" s="280">
        <v>53.862050000000004</v>
      </c>
    </row>
    <row r="215" spans="1:13">
      <c r="A215" s="273">
        <v>206</v>
      </c>
      <c r="B215" s="245" t="s">
        <v>197</v>
      </c>
      <c r="C215" s="280">
        <v>13.5</v>
      </c>
      <c r="D215" s="280">
        <v>13.483333333333334</v>
      </c>
      <c r="E215" s="280">
        <v>13.366666666666669</v>
      </c>
      <c r="F215" s="280">
        <v>13.233333333333334</v>
      </c>
      <c r="G215" s="280">
        <v>13.116666666666669</v>
      </c>
      <c r="H215" s="280">
        <v>13.616666666666669</v>
      </c>
      <c r="I215" s="280">
        <v>13.733333333333336</v>
      </c>
      <c r="J215" s="280">
        <v>13.866666666666669</v>
      </c>
      <c r="K215" s="280">
        <v>13.6</v>
      </c>
      <c r="L215" s="280">
        <v>13.35</v>
      </c>
      <c r="M215" s="280">
        <v>655.55223000000001</v>
      </c>
    </row>
    <row r="216" spans="1:13">
      <c r="A216" s="273">
        <v>207</v>
      </c>
      <c r="B216" s="245" t="s">
        <v>198</v>
      </c>
      <c r="C216" s="280">
        <v>209.35</v>
      </c>
      <c r="D216" s="280">
        <v>210.81666666666663</v>
      </c>
      <c r="E216" s="280">
        <v>206.68333333333328</v>
      </c>
      <c r="F216" s="280">
        <v>204.01666666666665</v>
      </c>
      <c r="G216" s="280">
        <v>199.8833333333333</v>
      </c>
      <c r="H216" s="280">
        <v>213.48333333333326</v>
      </c>
      <c r="I216" s="280">
        <v>217.61666666666665</v>
      </c>
      <c r="J216" s="280">
        <v>220.28333333333325</v>
      </c>
      <c r="K216" s="280">
        <v>214.95</v>
      </c>
      <c r="L216" s="280">
        <v>208.15</v>
      </c>
      <c r="M216" s="280">
        <v>154.41551999999999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9"/>
      <c r="B1" s="579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44348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51"/>
      <c r="L9" s="258"/>
      <c r="M9" s="259"/>
    </row>
    <row r="10" spans="1:15" ht="42.75" customHeight="1">
      <c r="A10" s="571"/>
      <c r="B10" s="573"/>
      <c r="C10" s="578" t="s">
        <v>23</v>
      </c>
      <c r="D10" s="578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25536.15</v>
      </c>
      <c r="D11" s="448">
        <v>25636.766666666663</v>
      </c>
      <c r="E11" s="448">
        <v>25194.733333333326</v>
      </c>
      <c r="F11" s="448">
        <v>24853.316666666662</v>
      </c>
      <c r="G11" s="448">
        <v>24411.283333333326</v>
      </c>
      <c r="H11" s="448">
        <v>25978.183333333327</v>
      </c>
      <c r="I11" s="448">
        <v>26420.216666666667</v>
      </c>
      <c r="J11" s="448">
        <v>26761.633333333328</v>
      </c>
      <c r="K11" s="447">
        <v>26078.799999999999</v>
      </c>
      <c r="L11" s="447">
        <v>25295.35</v>
      </c>
      <c r="M11" s="447">
        <v>6.3100000000000003E-2</v>
      </c>
    </row>
    <row r="12" spans="1:15" ht="12" customHeight="1">
      <c r="A12" s="245">
        <v>2</v>
      </c>
      <c r="B12" s="450" t="s">
        <v>785</v>
      </c>
      <c r="C12" s="447">
        <v>1668.85</v>
      </c>
      <c r="D12" s="448">
        <v>1666.2833333333335</v>
      </c>
      <c r="E12" s="448">
        <v>1602.5666666666671</v>
      </c>
      <c r="F12" s="448">
        <v>1536.2833333333335</v>
      </c>
      <c r="G12" s="448">
        <v>1472.5666666666671</v>
      </c>
      <c r="H12" s="448">
        <v>1732.5666666666671</v>
      </c>
      <c r="I12" s="448">
        <v>1796.2833333333338</v>
      </c>
      <c r="J12" s="448">
        <v>1862.5666666666671</v>
      </c>
      <c r="K12" s="447">
        <v>1730</v>
      </c>
      <c r="L12" s="447">
        <v>1600</v>
      </c>
      <c r="M12" s="447">
        <v>11.74066</v>
      </c>
    </row>
    <row r="13" spans="1:15" ht="12" customHeight="1">
      <c r="A13" s="245">
        <v>3</v>
      </c>
      <c r="B13" s="450" t="s">
        <v>815</v>
      </c>
      <c r="C13" s="447">
        <v>1941.3</v>
      </c>
      <c r="D13" s="448">
        <v>1931.9666666666665</v>
      </c>
      <c r="E13" s="448">
        <v>1909.333333333333</v>
      </c>
      <c r="F13" s="448">
        <v>1877.3666666666666</v>
      </c>
      <c r="G13" s="448">
        <v>1854.7333333333331</v>
      </c>
      <c r="H13" s="448">
        <v>1963.9333333333329</v>
      </c>
      <c r="I13" s="448">
        <v>1986.5666666666666</v>
      </c>
      <c r="J13" s="448">
        <v>2018.5333333333328</v>
      </c>
      <c r="K13" s="447">
        <v>1954.6</v>
      </c>
      <c r="L13" s="447">
        <v>1900</v>
      </c>
      <c r="M13" s="447">
        <v>0.26619999999999999</v>
      </c>
    </row>
    <row r="14" spans="1:15" ht="12" customHeight="1">
      <c r="A14" s="245">
        <v>4</v>
      </c>
      <c r="B14" s="450" t="s">
        <v>38</v>
      </c>
      <c r="C14" s="447">
        <v>1986.05</v>
      </c>
      <c r="D14" s="448">
        <v>1985.3166666666666</v>
      </c>
      <c r="E14" s="448">
        <v>1969.2333333333331</v>
      </c>
      <c r="F14" s="448">
        <v>1952.4166666666665</v>
      </c>
      <c r="G14" s="448">
        <v>1936.333333333333</v>
      </c>
      <c r="H14" s="448">
        <v>2002.1333333333332</v>
      </c>
      <c r="I14" s="448">
        <v>2018.2166666666667</v>
      </c>
      <c r="J14" s="448">
        <v>2035.0333333333333</v>
      </c>
      <c r="K14" s="447">
        <v>2001.4</v>
      </c>
      <c r="L14" s="447">
        <v>1968.5</v>
      </c>
      <c r="M14" s="447">
        <v>4.4311299999999996</v>
      </c>
    </row>
    <row r="15" spans="1:15" ht="12" customHeight="1">
      <c r="A15" s="245">
        <v>5</v>
      </c>
      <c r="B15" s="450" t="s">
        <v>285</v>
      </c>
      <c r="C15" s="447">
        <v>1926.65</v>
      </c>
      <c r="D15" s="448">
        <v>1936.55</v>
      </c>
      <c r="E15" s="448">
        <v>1908.1</v>
      </c>
      <c r="F15" s="448">
        <v>1889.55</v>
      </c>
      <c r="G15" s="448">
        <v>1861.1</v>
      </c>
      <c r="H15" s="448">
        <v>1955.1</v>
      </c>
      <c r="I15" s="448">
        <v>1983.5500000000002</v>
      </c>
      <c r="J15" s="448">
        <v>2002.1</v>
      </c>
      <c r="K15" s="447">
        <v>1965</v>
      </c>
      <c r="L15" s="447">
        <v>1918</v>
      </c>
      <c r="M15" s="447">
        <v>0.22131000000000001</v>
      </c>
    </row>
    <row r="16" spans="1:15" ht="12" customHeight="1">
      <c r="A16" s="245">
        <v>6</v>
      </c>
      <c r="B16" s="450" t="s">
        <v>286</v>
      </c>
      <c r="C16" s="447">
        <v>1301.1500000000001</v>
      </c>
      <c r="D16" s="448">
        <v>1307.2833333333335</v>
      </c>
      <c r="E16" s="448">
        <v>1288.866666666667</v>
      </c>
      <c r="F16" s="448">
        <v>1276.5833333333335</v>
      </c>
      <c r="G16" s="448">
        <v>1258.166666666667</v>
      </c>
      <c r="H16" s="448">
        <v>1319.5666666666671</v>
      </c>
      <c r="I16" s="448">
        <v>1337.9833333333336</v>
      </c>
      <c r="J16" s="448">
        <v>1350.2666666666671</v>
      </c>
      <c r="K16" s="447">
        <v>1325.7</v>
      </c>
      <c r="L16" s="447">
        <v>1295</v>
      </c>
      <c r="M16" s="447">
        <v>1.54294</v>
      </c>
    </row>
    <row r="17" spans="1:13" ht="12" customHeight="1">
      <c r="A17" s="245">
        <v>7</v>
      </c>
      <c r="B17" s="450" t="s">
        <v>222</v>
      </c>
      <c r="C17" s="447">
        <v>988.55</v>
      </c>
      <c r="D17" s="448">
        <v>989.4</v>
      </c>
      <c r="E17" s="448">
        <v>978.8</v>
      </c>
      <c r="F17" s="448">
        <v>969.05</v>
      </c>
      <c r="G17" s="448">
        <v>958.44999999999993</v>
      </c>
      <c r="H17" s="448">
        <v>999.15</v>
      </c>
      <c r="I17" s="448">
        <v>1009.7500000000001</v>
      </c>
      <c r="J17" s="448">
        <v>1019.5</v>
      </c>
      <c r="K17" s="447">
        <v>1000</v>
      </c>
      <c r="L17" s="447">
        <v>979.65</v>
      </c>
      <c r="M17" s="447">
        <v>7.4183700000000004</v>
      </c>
    </row>
    <row r="18" spans="1:13" ht="12" customHeight="1">
      <c r="A18" s="245">
        <v>8</v>
      </c>
      <c r="B18" s="450" t="s">
        <v>734</v>
      </c>
      <c r="C18" s="447">
        <v>727.35</v>
      </c>
      <c r="D18" s="448">
        <v>729.11666666666667</v>
      </c>
      <c r="E18" s="448">
        <v>720.23333333333335</v>
      </c>
      <c r="F18" s="448">
        <v>713.11666666666667</v>
      </c>
      <c r="G18" s="448">
        <v>704.23333333333335</v>
      </c>
      <c r="H18" s="448">
        <v>736.23333333333335</v>
      </c>
      <c r="I18" s="448">
        <v>745.11666666666679</v>
      </c>
      <c r="J18" s="448">
        <v>752.23333333333335</v>
      </c>
      <c r="K18" s="447">
        <v>738</v>
      </c>
      <c r="L18" s="447">
        <v>722</v>
      </c>
      <c r="M18" s="447">
        <v>3.4639199999999999</v>
      </c>
    </row>
    <row r="19" spans="1:13" ht="12" customHeight="1">
      <c r="A19" s="245">
        <v>9</v>
      </c>
      <c r="B19" s="450" t="s">
        <v>735</v>
      </c>
      <c r="C19" s="447">
        <v>1677.4</v>
      </c>
      <c r="D19" s="448">
        <v>1672.0833333333333</v>
      </c>
      <c r="E19" s="448">
        <v>1663.1666666666665</v>
      </c>
      <c r="F19" s="448">
        <v>1648.9333333333332</v>
      </c>
      <c r="G19" s="448">
        <v>1640.0166666666664</v>
      </c>
      <c r="H19" s="448">
        <v>1686.3166666666666</v>
      </c>
      <c r="I19" s="448">
        <v>1695.2333333333331</v>
      </c>
      <c r="J19" s="448">
        <v>1709.4666666666667</v>
      </c>
      <c r="K19" s="447">
        <v>1681</v>
      </c>
      <c r="L19" s="447">
        <v>1657.85</v>
      </c>
      <c r="M19" s="447">
        <v>2.74281</v>
      </c>
    </row>
    <row r="20" spans="1:13" ht="12" customHeight="1">
      <c r="A20" s="245">
        <v>10</v>
      </c>
      <c r="B20" s="450" t="s">
        <v>287</v>
      </c>
      <c r="C20" s="447">
        <v>2302.6999999999998</v>
      </c>
      <c r="D20" s="448">
        <v>2332.6</v>
      </c>
      <c r="E20" s="448">
        <v>2242.9499999999998</v>
      </c>
      <c r="F20" s="448">
        <v>2183.1999999999998</v>
      </c>
      <c r="G20" s="448">
        <v>2093.5499999999997</v>
      </c>
      <c r="H20" s="448">
        <v>2392.35</v>
      </c>
      <c r="I20" s="448">
        <v>2482.0000000000005</v>
      </c>
      <c r="J20" s="448">
        <v>2541.75</v>
      </c>
      <c r="K20" s="447">
        <v>2422.25</v>
      </c>
      <c r="L20" s="447">
        <v>2272.85</v>
      </c>
      <c r="M20" s="447">
        <v>2.3447800000000001</v>
      </c>
    </row>
    <row r="21" spans="1:13" ht="12" customHeight="1">
      <c r="A21" s="245">
        <v>11</v>
      </c>
      <c r="B21" s="450" t="s">
        <v>288</v>
      </c>
      <c r="C21" s="447">
        <v>16029.05</v>
      </c>
      <c r="D21" s="448">
        <v>16074.933333333334</v>
      </c>
      <c r="E21" s="448">
        <v>15947.116666666669</v>
      </c>
      <c r="F21" s="448">
        <v>15865.183333333334</v>
      </c>
      <c r="G21" s="448">
        <v>15737.366666666669</v>
      </c>
      <c r="H21" s="448">
        <v>16156.866666666669</v>
      </c>
      <c r="I21" s="448">
        <v>16284.683333333334</v>
      </c>
      <c r="J21" s="448">
        <v>16366.616666666669</v>
      </c>
      <c r="K21" s="447">
        <v>16202.75</v>
      </c>
      <c r="L21" s="447">
        <v>15993</v>
      </c>
      <c r="M21" s="447">
        <v>0.11121</v>
      </c>
    </row>
    <row r="22" spans="1:13" ht="12" customHeight="1">
      <c r="A22" s="245">
        <v>12</v>
      </c>
      <c r="B22" s="450" t="s">
        <v>40</v>
      </c>
      <c r="C22" s="447">
        <v>1316.3</v>
      </c>
      <c r="D22" s="448">
        <v>1309.9333333333334</v>
      </c>
      <c r="E22" s="448">
        <v>1298.3666666666668</v>
      </c>
      <c r="F22" s="448">
        <v>1280.4333333333334</v>
      </c>
      <c r="G22" s="448">
        <v>1268.8666666666668</v>
      </c>
      <c r="H22" s="448">
        <v>1327.8666666666668</v>
      </c>
      <c r="I22" s="448">
        <v>1339.4333333333334</v>
      </c>
      <c r="J22" s="448">
        <v>1357.3666666666668</v>
      </c>
      <c r="K22" s="447">
        <v>1321.5</v>
      </c>
      <c r="L22" s="447">
        <v>1292</v>
      </c>
      <c r="M22" s="447">
        <v>27.097180000000002</v>
      </c>
    </row>
    <row r="23" spans="1:13">
      <c r="A23" s="245">
        <v>13</v>
      </c>
      <c r="B23" s="450" t="s">
        <v>289</v>
      </c>
      <c r="C23" s="447">
        <v>1268.2</v>
      </c>
      <c r="D23" s="448">
        <v>1265.4666666666667</v>
      </c>
      <c r="E23" s="448">
        <v>1244.9833333333333</v>
      </c>
      <c r="F23" s="448">
        <v>1221.7666666666667</v>
      </c>
      <c r="G23" s="448">
        <v>1201.2833333333333</v>
      </c>
      <c r="H23" s="448">
        <v>1288.6833333333334</v>
      </c>
      <c r="I23" s="448">
        <v>1309.166666666667</v>
      </c>
      <c r="J23" s="448">
        <v>1332.3833333333334</v>
      </c>
      <c r="K23" s="447">
        <v>1285.95</v>
      </c>
      <c r="L23" s="447">
        <v>1242.25</v>
      </c>
      <c r="M23" s="447">
        <v>4.0553999999999997</v>
      </c>
    </row>
    <row r="24" spans="1:13">
      <c r="A24" s="245">
        <v>14</v>
      </c>
      <c r="B24" s="450" t="s">
        <v>41</v>
      </c>
      <c r="C24" s="447">
        <v>769.55</v>
      </c>
      <c r="D24" s="448">
        <v>770.4</v>
      </c>
      <c r="E24" s="448">
        <v>760.84999999999991</v>
      </c>
      <c r="F24" s="448">
        <v>752.15</v>
      </c>
      <c r="G24" s="448">
        <v>742.59999999999991</v>
      </c>
      <c r="H24" s="448">
        <v>779.09999999999991</v>
      </c>
      <c r="I24" s="448">
        <v>788.64999999999986</v>
      </c>
      <c r="J24" s="448">
        <v>797.34999999999991</v>
      </c>
      <c r="K24" s="447">
        <v>779.95</v>
      </c>
      <c r="L24" s="447">
        <v>761.7</v>
      </c>
      <c r="M24" s="447">
        <v>78.201650000000001</v>
      </c>
    </row>
    <row r="25" spans="1:13">
      <c r="A25" s="245">
        <v>15</v>
      </c>
      <c r="B25" s="450" t="s">
        <v>828</v>
      </c>
      <c r="C25" s="447">
        <v>1348.85</v>
      </c>
      <c r="D25" s="448">
        <v>1343.1666666666667</v>
      </c>
      <c r="E25" s="448">
        <v>1324.3333333333335</v>
      </c>
      <c r="F25" s="448">
        <v>1299.8166666666668</v>
      </c>
      <c r="G25" s="448">
        <v>1280.9833333333336</v>
      </c>
      <c r="H25" s="448">
        <v>1367.6833333333334</v>
      </c>
      <c r="I25" s="448">
        <v>1386.5166666666669</v>
      </c>
      <c r="J25" s="448">
        <v>1411.0333333333333</v>
      </c>
      <c r="K25" s="447">
        <v>1362</v>
      </c>
      <c r="L25" s="447">
        <v>1318.65</v>
      </c>
      <c r="M25" s="447">
        <v>8.5671499999999998</v>
      </c>
    </row>
    <row r="26" spans="1:13">
      <c r="A26" s="245">
        <v>16</v>
      </c>
      <c r="B26" s="450" t="s">
        <v>290</v>
      </c>
      <c r="C26" s="447">
        <v>1473.6</v>
      </c>
      <c r="D26" s="448">
        <v>1469</v>
      </c>
      <c r="E26" s="448">
        <v>1445</v>
      </c>
      <c r="F26" s="448">
        <v>1416.4</v>
      </c>
      <c r="G26" s="448">
        <v>1392.4</v>
      </c>
      <c r="H26" s="448">
        <v>1497.6</v>
      </c>
      <c r="I26" s="448">
        <v>1521.6</v>
      </c>
      <c r="J26" s="448">
        <v>1550.1999999999998</v>
      </c>
      <c r="K26" s="447">
        <v>1493</v>
      </c>
      <c r="L26" s="447">
        <v>1440.4</v>
      </c>
      <c r="M26" s="447">
        <v>4.6477599999999999</v>
      </c>
    </row>
    <row r="27" spans="1:13">
      <c r="A27" s="245">
        <v>17</v>
      </c>
      <c r="B27" s="450" t="s">
        <v>223</v>
      </c>
      <c r="C27" s="447">
        <v>121.15</v>
      </c>
      <c r="D27" s="448">
        <v>121.75</v>
      </c>
      <c r="E27" s="448">
        <v>120.1</v>
      </c>
      <c r="F27" s="448">
        <v>119.05</v>
      </c>
      <c r="G27" s="448">
        <v>117.39999999999999</v>
      </c>
      <c r="H27" s="448">
        <v>122.8</v>
      </c>
      <c r="I27" s="448">
        <v>124.45</v>
      </c>
      <c r="J27" s="448">
        <v>125.5</v>
      </c>
      <c r="K27" s="447">
        <v>123.4</v>
      </c>
      <c r="L27" s="447">
        <v>120.7</v>
      </c>
      <c r="M27" s="447">
        <v>25.103100000000001</v>
      </c>
    </row>
    <row r="28" spans="1:13">
      <c r="A28" s="245">
        <v>18</v>
      </c>
      <c r="B28" s="450" t="s">
        <v>224</v>
      </c>
      <c r="C28" s="447">
        <v>195.15</v>
      </c>
      <c r="D28" s="448">
        <v>192.51666666666665</v>
      </c>
      <c r="E28" s="448">
        <v>188.33333333333331</v>
      </c>
      <c r="F28" s="448">
        <v>181.51666666666665</v>
      </c>
      <c r="G28" s="448">
        <v>177.33333333333331</v>
      </c>
      <c r="H28" s="448">
        <v>199.33333333333331</v>
      </c>
      <c r="I28" s="448">
        <v>203.51666666666665</v>
      </c>
      <c r="J28" s="448">
        <v>210.33333333333331</v>
      </c>
      <c r="K28" s="447">
        <v>196.7</v>
      </c>
      <c r="L28" s="447">
        <v>185.7</v>
      </c>
      <c r="M28" s="447">
        <v>45.652859999999997</v>
      </c>
    </row>
    <row r="29" spans="1:13">
      <c r="A29" s="245">
        <v>19</v>
      </c>
      <c r="B29" s="450" t="s">
        <v>291</v>
      </c>
      <c r="C29" s="447">
        <v>427.85</v>
      </c>
      <c r="D29" s="448">
        <v>433.2833333333333</v>
      </c>
      <c r="E29" s="448">
        <v>420.56666666666661</v>
      </c>
      <c r="F29" s="448">
        <v>413.2833333333333</v>
      </c>
      <c r="G29" s="448">
        <v>400.56666666666661</v>
      </c>
      <c r="H29" s="448">
        <v>440.56666666666661</v>
      </c>
      <c r="I29" s="448">
        <v>453.2833333333333</v>
      </c>
      <c r="J29" s="448">
        <v>460.56666666666661</v>
      </c>
      <c r="K29" s="447">
        <v>446</v>
      </c>
      <c r="L29" s="447">
        <v>426</v>
      </c>
      <c r="M29" s="447">
        <v>7.6985299999999999</v>
      </c>
    </row>
    <row r="30" spans="1:13">
      <c r="A30" s="245">
        <v>20</v>
      </c>
      <c r="B30" s="450" t="s">
        <v>292</v>
      </c>
      <c r="C30" s="447">
        <v>359.2</v>
      </c>
      <c r="D30" s="448">
        <v>354.40000000000003</v>
      </c>
      <c r="E30" s="448">
        <v>347.80000000000007</v>
      </c>
      <c r="F30" s="448">
        <v>336.40000000000003</v>
      </c>
      <c r="G30" s="448">
        <v>329.80000000000007</v>
      </c>
      <c r="H30" s="448">
        <v>365.80000000000007</v>
      </c>
      <c r="I30" s="448">
        <v>372.40000000000009</v>
      </c>
      <c r="J30" s="448">
        <v>383.80000000000007</v>
      </c>
      <c r="K30" s="447">
        <v>361</v>
      </c>
      <c r="L30" s="447">
        <v>343</v>
      </c>
      <c r="M30" s="447">
        <v>9.8346499999999999</v>
      </c>
    </row>
    <row r="31" spans="1:13">
      <c r="A31" s="245">
        <v>21</v>
      </c>
      <c r="B31" s="450" t="s">
        <v>736</v>
      </c>
      <c r="C31" s="447">
        <v>5312.5</v>
      </c>
      <c r="D31" s="448">
        <v>5392.166666666667</v>
      </c>
      <c r="E31" s="448">
        <v>5200.3333333333339</v>
      </c>
      <c r="F31" s="448">
        <v>5088.166666666667</v>
      </c>
      <c r="G31" s="448">
        <v>4896.3333333333339</v>
      </c>
      <c r="H31" s="448">
        <v>5504.3333333333339</v>
      </c>
      <c r="I31" s="448">
        <v>5696.1666666666679</v>
      </c>
      <c r="J31" s="448">
        <v>5808.3333333333339</v>
      </c>
      <c r="K31" s="447">
        <v>5584</v>
      </c>
      <c r="L31" s="447">
        <v>5280</v>
      </c>
      <c r="M31" s="447">
        <v>2.69462</v>
      </c>
    </row>
    <row r="32" spans="1:13">
      <c r="A32" s="245">
        <v>22</v>
      </c>
      <c r="B32" s="450" t="s">
        <v>225</v>
      </c>
      <c r="C32" s="447">
        <v>1920.75</v>
      </c>
      <c r="D32" s="448">
        <v>1939.75</v>
      </c>
      <c r="E32" s="448">
        <v>1889.55</v>
      </c>
      <c r="F32" s="448">
        <v>1858.35</v>
      </c>
      <c r="G32" s="448">
        <v>1808.1499999999999</v>
      </c>
      <c r="H32" s="448">
        <v>1970.95</v>
      </c>
      <c r="I32" s="448">
        <v>2021.1499999999999</v>
      </c>
      <c r="J32" s="448">
        <v>2052.3500000000004</v>
      </c>
      <c r="K32" s="447">
        <v>1989.95</v>
      </c>
      <c r="L32" s="447">
        <v>1908.55</v>
      </c>
      <c r="M32" s="447">
        <v>1.26983</v>
      </c>
    </row>
    <row r="33" spans="1:13">
      <c r="A33" s="245">
        <v>23</v>
      </c>
      <c r="B33" s="450" t="s">
        <v>293</v>
      </c>
      <c r="C33" s="447">
        <v>2277.6</v>
      </c>
      <c r="D33" s="448">
        <v>2276.15</v>
      </c>
      <c r="E33" s="448">
        <v>2248.3000000000002</v>
      </c>
      <c r="F33" s="448">
        <v>2219</v>
      </c>
      <c r="G33" s="448">
        <v>2191.15</v>
      </c>
      <c r="H33" s="448">
        <v>2305.4500000000003</v>
      </c>
      <c r="I33" s="448">
        <v>2333.2999999999997</v>
      </c>
      <c r="J33" s="448">
        <v>2362.6000000000004</v>
      </c>
      <c r="K33" s="447">
        <v>2304</v>
      </c>
      <c r="L33" s="447">
        <v>2246.85</v>
      </c>
      <c r="M33" s="447">
        <v>8.4309999999999996E-2</v>
      </c>
    </row>
    <row r="34" spans="1:13">
      <c r="A34" s="245">
        <v>24</v>
      </c>
      <c r="B34" s="450" t="s">
        <v>737</v>
      </c>
      <c r="C34" s="447">
        <v>128.44999999999999</v>
      </c>
      <c r="D34" s="448">
        <v>129.48333333333332</v>
      </c>
      <c r="E34" s="448">
        <v>126.46666666666664</v>
      </c>
      <c r="F34" s="448">
        <v>124.48333333333332</v>
      </c>
      <c r="G34" s="448">
        <v>121.46666666666664</v>
      </c>
      <c r="H34" s="448">
        <v>131.46666666666664</v>
      </c>
      <c r="I34" s="448">
        <v>134.48333333333335</v>
      </c>
      <c r="J34" s="448">
        <v>136.46666666666664</v>
      </c>
      <c r="K34" s="447">
        <v>132.5</v>
      </c>
      <c r="L34" s="447">
        <v>127.5</v>
      </c>
      <c r="M34" s="447">
        <v>13.036949999999999</v>
      </c>
    </row>
    <row r="35" spans="1:13">
      <c r="A35" s="245">
        <v>25</v>
      </c>
      <c r="B35" s="450" t="s">
        <v>294</v>
      </c>
      <c r="C35" s="447">
        <v>951.1</v>
      </c>
      <c r="D35" s="448">
        <v>948.36666666666679</v>
      </c>
      <c r="E35" s="448">
        <v>942.93333333333362</v>
      </c>
      <c r="F35" s="448">
        <v>934.76666666666688</v>
      </c>
      <c r="G35" s="448">
        <v>929.33333333333371</v>
      </c>
      <c r="H35" s="448">
        <v>956.53333333333353</v>
      </c>
      <c r="I35" s="448">
        <v>961.9666666666667</v>
      </c>
      <c r="J35" s="448">
        <v>970.13333333333344</v>
      </c>
      <c r="K35" s="447">
        <v>953.8</v>
      </c>
      <c r="L35" s="447">
        <v>940.2</v>
      </c>
      <c r="M35" s="447">
        <v>1.5521100000000001</v>
      </c>
    </row>
    <row r="36" spans="1:13">
      <c r="A36" s="245">
        <v>26</v>
      </c>
      <c r="B36" s="450" t="s">
        <v>226</v>
      </c>
      <c r="C36" s="447">
        <v>2989.2</v>
      </c>
      <c r="D36" s="448">
        <v>2991.0833333333335</v>
      </c>
      <c r="E36" s="448">
        <v>2943.166666666667</v>
      </c>
      <c r="F36" s="448">
        <v>2897.1333333333337</v>
      </c>
      <c r="G36" s="448">
        <v>2849.2166666666672</v>
      </c>
      <c r="H36" s="448">
        <v>3037.1166666666668</v>
      </c>
      <c r="I36" s="448">
        <v>3085.0333333333338</v>
      </c>
      <c r="J36" s="448">
        <v>3131.0666666666666</v>
      </c>
      <c r="K36" s="447">
        <v>3039</v>
      </c>
      <c r="L36" s="447">
        <v>2945.05</v>
      </c>
      <c r="M36" s="447">
        <v>2.0234399999999999</v>
      </c>
    </row>
    <row r="37" spans="1:13">
      <c r="A37" s="245">
        <v>27</v>
      </c>
      <c r="B37" s="450" t="s">
        <v>738</v>
      </c>
      <c r="C37" s="447">
        <v>3667.95</v>
      </c>
      <c r="D37" s="448">
        <v>3717.65</v>
      </c>
      <c r="E37" s="448">
        <v>3595.3</v>
      </c>
      <c r="F37" s="448">
        <v>3522.65</v>
      </c>
      <c r="G37" s="448">
        <v>3400.3</v>
      </c>
      <c r="H37" s="448">
        <v>3790.3</v>
      </c>
      <c r="I37" s="448">
        <v>3912.6499999999996</v>
      </c>
      <c r="J37" s="448">
        <v>3985.3</v>
      </c>
      <c r="K37" s="447">
        <v>3840</v>
      </c>
      <c r="L37" s="447">
        <v>3645</v>
      </c>
      <c r="M37" s="447">
        <v>1.22404</v>
      </c>
    </row>
    <row r="38" spans="1:13">
      <c r="A38" s="245">
        <v>28</v>
      </c>
      <c r="B38" s="450" t="s">
        <v>800</v>
      </c>
      <c r="C38" s="447">
        <v>20.65</v>
      </c>
      <c r="D38" s="448">
        <v>20.75</v>
      </c>
      <c r="E38" s="448">
        <v>20.5</v>
      </c>
      <c r="F38" s="448">
        <v>20.350000000000001</v>
      </c>
      <c r="G38" s="448">
        <v>20.100000000000001</v>
      </c>
      <c r="H38" s="448">
        <v>20.9</v>
      </c>
      <c r="I38" s="448">
        <v>21.15</v>
      </c>
      <c r="J38" s="448">
        <v>21.299999999999997</v>
      </c>
      <c r="K38" s="447">
        <v>21</v>
      </c>
      <c r="L38" s="447">
        <v>20.6</v>
      </c>
      <c r="M38" s="447">
        <v>61.348599999999998</v>
      </c>
    </row>
    <row r="39" spans="1:13">
      <c r="A39" s="245">
        <v>29</v>
      </c>
      <c r="B39" s="450" t="s">
        <v>44</v>
      </c>
      <c r="C39" s="447">
        <v>741.05</v>
      </c>
      <c r="D39" s="448">
        <v>742.0333333333333</v>
      </c>
      <c r="E39" s="448">
        <v>736.61666666666656</v>
      </c>
      <c r="F39" s="448">
        <v>732.18333333333328</v>
      </c>
      <c r="G39" s="448">
        <v>726.76666666666654</v>
      </c>
      <c r="H39" s="448">
        <v>746.46666666666658</v>
      </c>
      <c r="I39" s="448">
        <v>751.88333333333333</v>
      </c>
      <c r="J39" s="448">
        <v>756.31666666666661</v>
      </c>
      <c r="K39" s="447">
        <v>747.45</v>
      </c>
      <c r="L39" s="447">
        <v>737.6</v>
      </c>
      <c r="M39" s="447">
        <v>17.844709999999999</v>
      </c>
    </row>
    <row r="40" spans="1:13">
      <c r="A40" s="245">
        <v>30</v>
      </c>
      <c r="B40" s="450" t="s">
        <v>296</v>
      </c>
      <c r="C40" s="447">
        <v>2727.75</v>
      </c>
      <c r="D40" s="448">
        <v>2748.4</v>
      </c>
      <c r="E40" s="448">
        <v>2699.3500000000004</v>
      </c>
      <c r="F40" s="448">
        <v>2670.9500000000003</v>
      </c>
      <c r="G40" s="448">
        <v>2621.9000000000005</v>
      </c>
      <c r="H40" s="448">
        <v>2776.8</v>
      </c>
      <c r="I40" s="448">
        <v>2825.8500000000004</v>
      </c>
      <c r="J40" s="448">
        <v>2854.25</v>
      </c>
      <c r="K40" s="447">
        <v>2797.45</v>
      </c>
      <c r="L40" s="447">
        <v>2720</v>
      </c>
      <c r="M40" s="447">
        <v>1.22844</v>
      </c>
    </row>
    <row r="41" spans="1:13">
      <c r="A41" s="245">
        <v>31</v>
      </c>
      <c r="B41" s="450" t="s">
        <v>45</v>
      </c>
      <c r="C41" s="447">
        <v>326.8</v>
      </c>
      <c r="D41" s="448">
        <v>325.91666666666669</v>
      </c>
      <c r="E41" s="448">
        <v>323.38333333333338</v>
      </c>
      <c r="F41" s="448">
        <v>319.9666666666667</v>
      </c>
      <c r="G41" s="448">
        <v>317.43333333333339</v>
      </c>
      <c r="H41" s="448">
        <v>329.33333333333337</v>
      </c>
      <c r="I41" s="448">
        <v>331.86666666666667</v>
      </c>
      <c r="J41" s="448">
        <v>335.28333333333336</v>
      </c>
      <c r="K41" s="447">
        <v>328.45</v>
      </c>
      <c r="L41" s="447">
        <v>322.5</v>
      </c>
      <c r="M41" s="447">
        <v>26.641860000000001</v>
      </c>
    </row>
    <row r="42" spans="1:13">
      <c r="A42" s="245">
        <v>32</v>
      </c>
      <c r="B42" s="450" t="s">
        <v>46</v>
      </c>
      <c r="C42" s="447">
        <v>3168.75</v>
      </c>
      <c r="D42" s="448">
        <v>3160.0166666666664</v>
      </c>
      <c r="E42" s="448">
        <v>3133.7333333333327</v>
      </c>
      <c r="F42" s="448">
        <v>3098.7166666666662</v>
      </c>
      <c r="G42" s="448">
        <v>3072.4333333333325</v>
      </c>
      <c r="H42" s="448">
        <v>3195.0333333333328</v>
      </c>
      <c r="I42" s="448">
        <v>3221.3166666666666</v>
      </c>
      <c r="J42" s="448">
        <v>3256.333333333333</v>
      </c>
      <c r="K42" s="447">
        <v>3186.3</v>
      </c>
      <c r="L42" s="447">
        <v>3125</v>
      </c>
      <c r="M42" s="447">
        <v>6.3544400000000003</v>
      </c>
    </row>
    <row r="43" spans="1:13">
      <c r="A43" s="245">
        <v>33</v>
      </c>
      <c r="B43" s="450" t="s">
        <v>47</v>
      </c>
      <c r="C43" s="447">
        <v>222.05</v>
      </c>
      <c r="D43" s="448">
        <v>222.56666666666669</v>
      </c>
      <c r="E43" s="448">
        <v>220.48333333333338</v>
      </c>
      <c r="F43" s="448">
        <v>218.91666666666669</v>
      </c>
      <c r="G43" s="448">
        <v>216.83333333333337</v>
      </c>
      <c r="H43" s="448">
        <v>224.13333333333338</v>
      </c>
      <c r="I43" s="448">
        <v>226.2166666666667</v>
      </c>
      <c r="J43" s="448">
        <v>227.78333333333339</v>
      </c>
      <c r="K43" s="447">
        <v>224.65</v>
      </c>
      <c r="L43" s="447">
        <v>221</v>
      </c>
      <c r="M43" s="447">
        <v>27.106729999999999</v>
      </c>
    </row>
    <row r="44" spans="1:13">
      <c r="A44" s="245">
        <v>34</v>
      </c>
      <c r="B44" s="450" t="s">
        <v>48</v>
      </c>
      <c r="C44" s="447">
        <v>123.45</v>
      </c>
      <c r="D44" s="448">
        <v>124.10000000000001</v>
      </c>
      <c r="E44" s="448">
        <v>122.35000000000002</v>
      </c>
      <c r="F44" s="448">
        <v>121.25000000000001</v>
      </c>
      <c r="G44" s="448">
        <v>119.50000000000003</v>
      </c>
      <c r="H44" s="448">
        <v>125.20000000000002</v>
      </c>
      <c r="I44" s="448">
        <v>126.94999999999999</v>
      </c>
      <c r="J44" s="448">
        <v>128.05000000000001</v>
      </c>
      <c r="K44" s="447">
        <v>125.85</v>
      </c>
      <c r="L44" s="447">
        <v>123</v>
      </c>
      <c r="M44" s="447">
        <v>77.819800000000001</v>
      </c>
    </row>
    <row r="45" spans="1:13">
      <c r="A45" s="245">
        <v>35</v>
      </c>
      <c r="B45" s="450" t="s">
        <v>297</v>
      </c>
      <c r="C45" s="447">
        <v>94</v>
      </c>
      <c r="D45" s="448">
        <v>94.016666666666652</v>
      </c>
      <c r="E45" s="448">
        <v>93.0833333333333</v>
      </c>
      <c r="F45" s="448">
        <v>92.166666666666643</v>
      </c>
      <c r="G45" s="448">
        <v>91.233333333333292</v>
      </c>
      <c r="H45" s="448">
        <v>94.933333333333309</v>
      </c>
      <c r="I45" s="448">
        <v>95.866666666666646</v>
      </c>
      <c r="J45" s="448">
        <v>96.783333333333317</v>
      </c>
      <c r="K45" s="447">
        <v>94.95</v>
      </c>
      <c r="L45" s="447">
        <v>93.1</v>
      </c>
      <c r="M45" s="447">
        <v>15.347569999999999</v>
      </c>
    </row>
    <row r="46" spans="1:13">
      <c r="A46" s="245">
        <v>36</v>
      </c>
      <c r="B46" s="450" t="s">
        <v>50</v>
      </c>
      <c r="C46" s="447">
        <v>2977.5</v>
      </c>
      <c r="D46" s="448">
        <v>2967.85</v>
      </c>
      <c r="E46" s="448">
        <v>2945.75</v>
      </c>
      <c r="F46" s="448">
        <v>2914</v>
      </c>
      <c r="G46" s="448">
        <v>2891.9</v>
      </c>
      <c r="H46" s="448">
        <v>2999.6</v>
      </c>
      <c r="I46" s="448">
        <v>3021.6999999999994</v>
      </c>
      <c r="J46" s="448">
        <v>3053.45</v>
      </c>
      <c r="K46" s="447">
        <v>2989.95</v>
      </c>
      <c r="L46" s="447">
        <v>2936.1</v>
      </c>
      <c r="M46" s="447">
        <v>20.936350000000001</v>
      </c>
    </row>
    <row r="47" spans="1:13">
      <c r="A47" s="245">
        <v>37</v>
      </c>
      <c r="B47" s="450" t="s">
        <v>298</v>
      </c>
      <c r="C47" s="447">
        <v>146.75</v>
      </c>
      <c r="D47" s="448">
        <v>147.36666666666667</v>
      </c>
      <c r="E47" s="448">
        <v>145.88333333333335</v>
      </c>
      <c r="F47" s="448">
        <v>145.01666666666668</v>
      </c>
      <c r="G47" s="448">
        <v>143.53333333333336</v>
      </c>
      <c r="H47" s="448">
        <v>148.23333333333335</v>
      </c>
      <c r="I47" s="448">
        <v>149.7166666666667</v>
      </c>
      <c r="J47" s="448">
        <v>150.58333333333334</v>
      </c>
      <c r="K47" s="447">
        <v>148.85</v>
      </c>
      <c r="L47" s="447">
        <v>146.5</v>
      </c>
      <c r="M47" s="447">
        <v>2.7127400000000002</v>
      </c>
    </row>
    <row r="48" spans="1:13">
      <c r="A48" s="245">
        <v>38</v>
      </c>
      <c r="B48" s="450" t="s">
        <v>299</v>
      </c>
      <c r="C48" s="447">
        <v>3777.95</v>
      </c>
      <c r="D48" s="448">
        <v>3791.4</v>
      </c>
      <c r="E48" s="448">
        <v>3737.55</v>
      </c>
      <c r="F48" s="448">
        <v>3697.15</v>
      </c>
      <c r="G48" s="448">
        <v>3643.3</v>
      </c>
      <c r="H48" s="448">
        <v>3831.8</v>
      </c>
      <c r="I48" s="448">
        <v>3885.6499999999996</v>
      </c>
      <c r="J48" s="448">
        <v>3926.05</v>
      </c>
      <c r="K48" s="447">
        <v>3845.25</v>
      </c>
      <c r="L48" s="447">
        <v>3751</v>
      </c>
      <c r="M48" s="447">
        <v>0.30584</v>
      </c>
    </row>
    <row r="49" spans="1:13">
      <c r="A49" s="245">
        <v>39</v>
      </c>
      <c r="B49" s="450" t="s">
        <v>300</v>
      </c>
      <c r="C49" s="447">
        <v>1875.2</v>
      </c>
      <c r="D49" s="448">
        <v>1877.8</v>
      </c>
      <c r="E49" s="448">
        <v>1858.3999999999999</v>
      </c>
      <c r="F49" s="448">
        <v>1841.6</v>
      </c>
      <c r="G49" s="448">
        <v>1822.1999999999998</v>
      </c>
      <c r="H49" s="448">
        <v>1894.6</v>
      </c>
      <c r="I49" s="448">
        <v>1914</v>
      </c>
      <c r="J49" s="448">
        <v>1930.8</v>
      </c>
      <c r="K49" s="447">
        <v>1897.2</v>
      </c>
      <c r="L49" s="447">
        <v>1861</v>
      </c>
      <c r="M49" s="447">
        <v>1.36555</v>
      </c>
    </row>
    <row r="50" spans="1:13">
      <c r="A50" s="245">
        <v>40</v>
      </c>
      <c r="B50" s="450" t="s">
        <v>301</v>
      </c>
      <c r="C50" s="447">
        <v>8594.0499999999993</v>
      </c>
      <c r="D50" s="448">
        <v>8547.6999999999989</v>
      </c>
      <c r="E50" s="448">
        <v>8476.3999999999978</v>
      </c>
      <c r="F50" s="448">
        <v>8358.7499999999982</v>
      </c>
      <c r="G50" s="448">
        <v>8287.4499999999971</v>
      </c>
      <c r="H50" s="448">
        <v>8665.3499999999985</v>
      </c>
      <c r="I50" s="448">
        <v>8736.6499999999978</v>
      </c>
      <c r="J50" s="448">
        <v>8854.2999999999993</v>
      </c>
      <c r="K50" s="447">
        <v>8619</v>
      </c>
      <c r="L50" s="447">
        <v>8430.0499999999993</v>
      </c>
      <c r="M50" s="447">
        <v>0.17241999999999999</v>
      </c>
    </row>
    <row r="51" spans="1:13">
      <c r="A51" s="245">
        <v>41</v>
      </c>
      <c r="B51" s="450" t="s">
        <v>52</v>
      </c>
      <c r="C51" s="447">
        <v>997.95</v>
      </c>
      <c r="D51" s="448">
        <v>1004.5</v>
      </c>
      <c r="E51" s="448">
        <v>977</v>
      </c>
      <c r="F51" s="448">
        <v>956.05</v>
      </c>
      <c r="G51" s="448">
        <v>928.55</v>
      </c>
      <c r="H51" s="448">
        <v>1025.45</v>
      </c>
      <c r="I51" s="448">
        <v>1052.95</v>
      </c>
      <c r="J51" s="448">
        <v>1073.9000000000001</v>
      </c>
      <c r="K51" s="447">
        <v>1032</v>
      </c>
      <c r="L51" s="447">
        <v>983.55</v>
      </c>
      <c r="M51" s="447">
        <v>64.808639999999997</v>
      </c>
    </row>
    <row r="52" spans="1:13">
      <c r="A52" s="245">
        <v>42</v>
      </c>
      <c r="B52" s="450" t="s">
        <v>302</v>
      </c>
      <c r="C52" s="447">
        <v>595.85</v>
      </c>
      <c r="D52" s="448">
        <v>590.94999999999993</v>
      </c>
      <c r="E52" s="448">
        <v>564.89999999999986</v>
      </c>
      <c r="F52" s="448">
        <v>533.94999999999993</v>
      </c>
      <c r="G52" s="448">
        <v>507.89999999999986</v>
      </c>
      <c r="H52" s="448">
        <v>621.89999999999986</v>
      </c>
      <c r="I52" s="448">
        <v>647.94999999999982</v>
      </c>
      <c r="J52" s="448">
        <v>678.89999999999986</v>
      </c>
      <c r="K52" s="447">
        <v>617</v>
      </c>
      <c r="L52" s="447">
        <v>560</v>
      </c>
      <c r="M52" s="447">
        <v>13.502689999999999</v>
      </c>
    </row>
    <row r="53" spans="1:13">
      <c r="A53" s="245">
        <v>43</v>
      </c>
      <c r="B53" s="450" t="s">
        <v>227</v>
      </c>
      <c r="C53" s="447">
        <v>3069.4</v>
      </c>
      <c r="D53" s="448">
        <v>3059.7999999999997</v>
      </c>
      <c r="E53" s="448">
        <v>3034.5999999999995</v>
      </c>
      <c r="F53" s="448">
        <v>2999.7999999999997</v>
      </c>
      <c r="G53" s="448">
        <v>2974.5999999999995</v>
      </c>
      <c r="H53" s="448">
        <v>3094.5999999999995</v>
      </c>
      <c r="I53" s="448">
        <v>3119.7999999999993</v>
      </c>
      <c r="J53" s="448">
        <v>3154.5999999999995</v>
      </c>
      <c r="K53" s="447">
        <v>3085</v>
      </c>
      <c r="L53" s="447">
        <v>3025</v>
      </c>
      <c r="M53" s="447">
        <v>3.1868099999999999</v>
      </c>
    </row>
    <row r="54" spans="1:13">
      <c r="A54" s="245">
        <v>44</v>
      </c>
      <c r="B54" s="450" t="s">
        <v>54</v>
      </c>
      <c r="C54" s="447">
        <v>750.7</v>
      </c>
      <c r="D54" s="448">
        <v>745.9</v>
      </c>
      <c r="E54" s="448">
        <v>738.8</v>
      </c>
      <c r="F54" s="448">
        <v>726.9</v>
      </c>
      <c r="G54" s="448">
        <v>719.8</v>
      </c>
      <c r="H54" s="448">
        <v>757.8</v>
      </c>
      <c r="I54" s="448">
        <v>764.90000000000009</v>
      </c>
      <c r="J54" s="448">
        <v>776.8</v>
      </c>
      <c r="K54" s="447">
        <v>753</v>
      </c>
      <c r="L54" s="447">
        <v>734</v>
      </c>
      <c r="M54" s="447">
        <v>92.750860000000003</v>
      </c>
    </row>
    <row r="55" spans="1:13">
      <c r="A55" s="245">
        <v>45</v>
      </c>
      <c r="B55" s="450" t="s">
        <v>303</v>
      </c>
      <c r="C55" s="447">
        <v>2424.3000000000002</v>
      </c>
      <c r="D55" s="448">
        <v>2409.5</v>
      </c>
      <c r="E55" s="448">
        <v>2380.8000000000002</v>
      </c>
      <c r="F55" s="448">
        <v>2337.3000000000002</v>
      </c>
      <c r="G55" s="448">
        <v>2308.6000000000004</v>
      </c>
      <c r="H55" s="448">
        <v>2453</v>
      </c>
      <c r="I55" s="448">
        <v>2481.6999999999998</v>
      </c>
      <c r="J55" s="448">
        <v>2525.1999999999998</v>
      </c>
      <c r="K55" s="447">
        <v>2438.1999999999998</v>
      </c>
      <c r="L55" s="447">
        <v>2366</v>
      </c>
      <c r="M55" s="447">
        <v>0.39256999999999997</v>
      </c>
    </row>
    <row r="56" spans="1:13">
      <c r="A56" s="245">
        <v>46</v>
      </c>
      <c r="B56" s="450" t="s">
        <v>304</v>
      </c>
      <c r="C56" s="447">
        <v>1302.05</v>
      </c>
      <c r="D56" s="448">
        <v>1305.3500000000001</v>
      </c>
      <c r="E56" s="448">
        <v>1291.7000000000003</v>
      </c>
      <c r="F56" s="448">
        <v>1281.3500000000001</v>
      </c>
      <c r="G56" s="448">
        <v>1267.7000000000003</v>
      </c>
      <c r="H56" s="448">
        <v>1315.7000000000003</v>
      </c>
      <c r="I56" s="448">
        <v>1329.3500000000004</v>
      </c>
      <c r="J56" s="448">
        <v>1339.7000000000003</v>
      </c>
      <c r="K56" s="447">
        <v>1319</v>
      </c>
      <c r="L56" s="447">
        <v>1295</v>
      </c>
      <c r="M56" s="447">
        <v>2.48427</v>
      </c>
    </row>
    <row r="57" spans="1:13">
      <c r="A57" s="245">
        <v>47</v>
      </c>
      <c r="B57" s="450" t="s">
        <v>305</v>
      </c>
      <c r="C57" s="447">
        <v>962.2</v>
      </c>
      <c r="D57" s="448">
        <v>955.08333333333337</v>
      </c>
      <c r="E57" s="448">
        <v>932.36666666666679</v>
      </c>
      <c r="F57" s="448">
        <v>902.53333333333342</v>
      </c>
      <c r="G57" s="448">
        <v>879.81666666666683</v>
      </c>
      <c r="H57" s="448">
        <v>984.91666666666674</v>
      </c>
      <c r="I57" s="448">
        <v>1007.6333333333332</v>
      </c>
      <c r="J57" s="448">
        <v>1037.4666666666667</v>
      </c>
      <c r="K57" s="447">
        <v>977.8</v>
      </c>
      <c r="L57" s="447">
        <v>925.25</v>
      </c>
      <c r="M57" s="447">
        <v>26.95609</v>
      </c>
    </row>
    <row r="58" spans="1:13">
      <c r="A58" s="245">
        <v>48</v>
      </c>
      <c r="B58" s="450" t="s">
        <v>55</v>
      </c>
      <c r="C58" s="447">
        <v>4192.8</v>
      </c>
      <c r="D58" s="448">
        <v>4196.166666666667</v>
      </c>
      <c r="E58" s="448">
        <v>4163.6333333333341</v>
      </c>
      <c r="F58" s="448">
        <v>4134.4666666666672</v>
      </c>
      <c r="G58" s="448">
        <v>4101.9333333333343</v>
      </c>
      <c r="H58" s="448">
        <v>4225.3333333333339</v>
      </c>
      <c r="I58" s="448">
        <v>4257.8666666666668</v>
      </c>
      <c r="J58" s="448">
        <v>4287.0333333333338</v>
      </c>
      <c r="K58" s="447">
        <v>4228.7</v>
      </c>
      <c r="L58" s="447">
        <v>4167</v>
      </c>
      <c r="M58" s="447">
        <v>3.21021</v>
      </c>
    </row>
    <row r="59" spans="1:13">
      <c r="A59" s="245">
        <v>49</v>
      </c>
      <c r="B59" s="450" t="s">
        <v>306</v>
      </c>
      <c r="C59" s="447">
        <v>288.64999999999998</v>
      </c>
      <c r="D59" s="448">
        <v>289.56666666666666</v>
      </c>
      <c r="E59" s="448">
        <v>284.18333333333334</v>
      </c>
      <c r="F59" s="448">
        <v>279.7166666666667</v>
      </c>
      <c r="G59" s="448">
        <v>274.33333333333337</v>
      </c>
      <c r="H59" s="448">
        <v>294.0333333333333</v>
      </c>
      <c r="I59" s="448">
        <v>299.41666666666663</v>
      </c>
      <c r="J59" s="448">
        <v>303.88333333333327</v>
      </c>
      <c r="K59" s="447">
        <v>294.95</v>
      </c>
      <c r="L59" s="447">
        <v>285.10000000000002</v>
      </c>
      <c r="M59" s="447">
        <v>8.7935199999999991</v>
      </c>
    </row>
    <row r="60" spans="1:13" ht="12" customHeight="1">
      <c r="A60" s="245">
        <v>50</v>
      </c>
      <c r="B60" s="450" t="s">
        <v>307</v>
      </c>
      <c r="C60" s="447">
        <v>1053.4000000000001</v>
      </c>
      <c r="D60" s="448">
        <v>1064.4833333333333</v>
      </c>
      <c r="E60" s="448">
        <v>1039.9166666666667</v>
      </c>
      <c r="F60" s="448">
        <v>1026.4333333333334</v>
      </c>
      <c r="G60" s="448">
        <v>1001.8666666666668</v>
      </c>
      <c r="H60" s="448">
        <v>1077.9666666666667</v>
      </c>
      <c r="I60" s="448">
        <v>1102.5333333333333</v>
      </c>
      <c r="J60" s="448">
        <v>1116.0166666666667</v>
      </c>
      <c r="K60" s="447">
        <v>1089.05</v>
      </c>
      <c r="L60" s="447">
        <v>1051</v>
      </c>
      <c r="M60" s="447">
        <v>1.90158</v>
      </c>
    </row>
    <row r="61" spans="1:13">
      <c r="A61" s="245">
        <v>51</v>
      </c>
      <c r="B61" s="450" t="s">
        <v>58</v>
      </c>
      <c r="C61" s="447">
        <v>5627.95</v>
      </c>
      <c r="D61" s="448">
        <v>5617.55</v>
      </c>
      <c r="E61" s="448">
        <v>5570.4000000000005</v>
      </c>
      <c r="F61" s="448">
        <v>5512.85</v>
      </c>
      <c r="G61" s="448">
        <v>5465.7000000000007</v>
      </c>
      <c r="H61" s="448">
        <v>5675.1</v>
      </c>
      <c r="I61" s="448">
        <v>5722.25</v>
      </c>
      <c r="J61" s="448">
        <v>5779.8</v>
      </c>
      <c r="K61" s="447">
        <v>5664.7</v>
      </c>
      <c r="L61" s="447">
        <v>5560</v>
      </c>
      <c r="M61" s="447">
        <v>17.958110000000001</v>
      </c>
    </row>
    <row r="62" spans="1:13">
      <c r="A62" s="245">
        <v>52</v>
      </c>
      <c r="B62" s="450" t="s">
        <v>57</v>
      </c>
      <c r="C62" s="447">
        <v>11806.3</v>
      </c>
      <c r="D62" s="448">
        <v>11759.783333333333</v>
      </c>
      <c r="E62" s="448">
        <v>11664.516666666666</v>
      </c>
      <c r="F62" s="448">
        <v>11522.733333333334</v>
      </c>
      <c r="G62" s="448">
        <v>11427.466666666667</v>
      </c>
      <c r="H62" s="448">
        <v>11901.566666666666</v>
      </c>
      <c r="I62" s="448">
        <v>11996.833333333332</v>
      </c>
      <c r="J62" s="448">
        <v>12138.616666666665</v>
      </c>
      <c r="K62" s="447">
        <v>11855.05</v>
      </c>
      <c r="L62" s="447">
        <v>11618</v>
      </c>
      <c r="M62" s="447">
        <v>2.4115199999999999</v>
      </c>
    </row>
    <row r="63" spans="1:13">
      <c r="A63" s="245">
        <v>53</v>
      </c>
      <c r="B63" s="450" t="s">
        <v>228</v>
      </c>
      <c r="C63" s="447">
        <v>3550.45</v>
      </c>
      <c r="D63" s="448">
        <v>3545.15</v>
      </c>
      <c r="E63" s="448">
        <v>3530.3</v>
      </c>
      <c r="F63" s="448">
        <v>3510.15</v>
      </c>
      <c r="G63" s="448">
        <v>3495.3</v>
      </c>
      <c r="H63" s="448">
        <v>3565.3</v>
      </c>
      <c r="I63" s="448">
        <v>3580.1499999999996</v>
      </c>
      <c r="J63" s="448">
        <v>3600.3</v>
      </c>
      <c r="K63" s="447">
        <v>3560</v>
      </c>
      <c r="L63" s="447">
        <v>3525</v>
      </c>
      <c r="M63" s="447">
        <v>1.3383</v>
      </c>
    </row>
    <row r="64" spans="1:13">
      <c r="A64" s="245">
        <v>54</v>
      </c>
      <c r="B64" s="450" t="s">
        <v>59</v>
      </c>
      <c r="C64" s="447">
        <v>2200.9</v>
      </c>
      <c r="D64" s="448">
        <v>2192.3166666666671</v>
      </c>
      <c r="E64" s="448">
        <v>2175.6833333333343</v>
      </c>
      <c r="F64" s="448">
        <v>2150.4666666666672</v>
      </c>
      <c r="G64" s="448">
        <v>2133.8333333333344</v>
      </c>
      <c r="H64" s="448">
        <v>2217.5333333333342</v>
      </c>
      <c r="I64" s="448">
        <v>2234.1666666666665</v>
      </c>
      <c r="J64" s="448">
        <v>2259.3833333333341</v>
      </c>
      <c r="K64" s="447">
        <v>2208.9499999999998</v>
      </c>
      <c r="L64" s="447">
        <v>2167.1</v>
      </c>
      <c r="M64" s="447">
        <v>2.7765399999999998</v>
      </c>
    </row>
    <row r="65" spans="1:13">
      <c r="A65" s="245">
        <v>55</v>
      </c>
      <c r="B65" s="450" t="s">
        <v>308</v>
      </c>
      <c r="C65" s="447">
        <v>136.55000000000001</v>
      </c>
      <c r="D65" s="448">
        <v>136.73333333333335</v>
      </c>
      <c r="E65" s="448">
        <v>135.4666666666667</v>
      </c>
      <c r="F65" s="448">
        <v>134.38333333333335</v>
      </c>
      <c r="G65" s="448">
        <v>133.1166666666667</v>
      </c>
      <c r="H65" s="448">
        <v>137.81666666666669</v>
      </c>
      <c r="I65" s="448">
        <v>139.08333333333334</v>
      </c>
      <c r="J65" s="448">
        <v>140.16666666666669</v>
      </c>
      <c r="K65" s="447">
        <v>138</v>
      </c>
      <c r="L65" s="447">
        <v>135.65</v>
      </c>
      <c r="M65" s="447">
        <v>3.09423</v>
      </c>
    </row>
    <row r="66" spans="1:13">
      <c r="A66" s="245">
        <v>56</v>
      </c>
      <c r="B66" s="450" t="s">
        <v>309</v>
      </c>
      <c r="C66" s="447">
        <v>304.14999999999998</v>
      </c>
      <c r="D66" s="448">
        <v>305.73333333333329</v>
      </c>
      <c r="E66" s="448">
        <v>300.56666666666661</v>
      </c>
      <c r="F66" s="448">
        <v>296.98333333333329</v>
      </c>
      <c r="G66" s="448">
        <v>291.81666666666661</v>
      </c>
      <c r="H66" s="448">
        <v>309.31666666666661</v>
      </c>
      <c r="I66" s="448">
        <v>314.48333333333323</v>
      </c>
      <c r="J66" s="448">
        <v>318.06666666666661</v>
      </c>
      <c r="K66" s="447">
        <v>310.89999999999998</v>
      </c>
      <c r="L66" s="447">
        <v>302.14999999999998</v>
      </c>
      <c r="M66" s="447">
        <v>21.013590000000001</v>
      </c>
    </row>
    <row r="67" spans="1:13">
      <c r="A67" s="245">
        <v>57</v>
      </c>
      <c r="B67" s="450" t="s">
        <v>229</v>
      </c>
      <c r="C67" s="447">
        <v>307.39999999999998</v>
      </c>
      <c r="D67" s="448">
        <v>306.86666666666662</v>
      </c>
      <c r="E67" s="448">
        <v>302.23333333333323</v>
      </c>
      <c r="F67" s="448">
        <v>297.06666666666661</v>
      </c>
      <c r="G67" s="448">
        <v>292.43333333333322</v>
      </c>
      <c r="H67" s="448">
        <v>312.03333333333325</v>
      </c>
      <c r="I67" s="448">
        <v>316.66666666666657</v>
      </c>
      <c r="J67" s="448">
        <v>321.83333333333326</v>
      </c>
      <c r="K67" s="447">
        <v>311.5</v>
      </c>
      <c r="L67" s="447">
        <v>301.7</v>
      </c>
      <c r="M67" s="447">
        <v>83.222390000000004</v>
      </c>
    </row>
    <row r="68" spans="1:13">
      <c r="A68" s="245">
        <v>58</v>
      </c>
      <c r="B68" s="450" t="s">
        <v>60</v>
      </c>
      <c r="C68" s="447">
        <v>80.7</v>
      </c>
      <c r="D68" s="448">
        <v>81.099999999999994</v>
      </c>
      <c r="E68" s="448">
        <v>78.699999999999989</v>
      </c>
      <c r="F68" s="448">
        <v>76.699999999999989</v>
      </c>
      <c r="G68" s="448">
        <v>74.299999999999983</v>
      </c>
      <c r="H68" s="448">
        <v>83.1</v>
      </c>
      <c r="I68" s="448">
        <v>85.5</v>
      </c>
      <c r="J68" s="448">
        <v>87.5</v>
      </c>
      <c r="K68" s="447">
        <v>83.5</v>
      </c>
      <c r="L68" s="447">
        <v>79.099999999999994</v>
      </c>
      <c r="M68" s="447">
        <v>1299.7424000000001</v>
      </c>
    </row>
    <row r="69" spans="1:13">
      <c r="A69" s="245">
        <v>59</v>
      </c>
      <c r="B69" s="450" t="s">
        <v>61</v>
      </c>
      <c r="C69" s="447">
        <v>77.2</v>
      </c>
      <c r="D69" s="448">
        <v>77.216666666666669</v>
      </c>
      <c r="E69" s="448">
        <v>76.333333333333343</v>
      </c>
      <c r="F69" s="448">
        <v>75.466666666666669</v>
      </c>
      <c r="G69" s="448">
        <v>74.583333333333343</v>
      </c>
      <c r="H69" s="448">
        <v>78.083333333333343</v>
      </c>
      <c r="I69" s="448">
        <v>78.966666666666669</v>
      </c>
      <c r="J69" s="448">
        <v>79.833333333333343</v>
      </c>
      <c r="K69" s="447">
        <v>78.099999999999994</v>
      </c>
      <c r="L69" s="447">
        <v>76.349999999999994</v>
      </c>
      <c r="M69" s="447">
        <v>43.945099999999996</v>
      </c>
    </row>
    <row r="70" spans="1:13">
      <c r="A70" s="245">
        <v>60</v>
      </c>
      <c r="B70" s="450" t="s">
        <v>310</v>
      </c>
      <c r="C70" s="447">
        <v>24.3</v>
      </c>
      <c r="D70" s="448">
        <v>24.366666666666664</v>
      </c>
      <c r="E70" s="448">
        <v>24.083333333333329</v>
      </c>
      <c r="F70" s="448">
        <v>23.866666666666664</v>
      </c>
      <c r="G70" s="448">
        <v>23.583333333333329</v>
      </c>
      <c r="H70" s="448">
        <v>24.583333333333329</v>
      </c>
      <c r="I70" s="448">
        <v>24.866666666666667</v>
      </c>
      <c r="J70" s="448">
        <v>25.083333333333329</v>
      </c>
      <c r="K70" s="447">
        <v>24.65</v>
      </c>
      <c r="L70" s="447">
        <v>24.15</v>
      </c>
      <c r="M70" s="447">
        <v>30.903030000000001</v>
      </c>
    </row>
    <row r="71" spans="1:13">
      <c r="A71" s="245">
        <v>61</v>
      </c>
      <c r="B71" s="450" t="s">
        <v>62</v>
      </c>
      <c r="C71" s="447">
        <v>1547.45</v>
      </c>
      <c r="D71" s="448">
        <v>1546.1666666666667</v>
      </c>
      <c r="E71" s="448">
        <v>1537.4333333333334</v>
      </c>
      <c r="F71" s="448">
        <v>1527.4166666666667</v>
      </c>
      <c r="G71" s="448">
        <v>1518.6833333333334</v>
      </c>
      <c r="H71" s="448">
        <v>1556.1833333333334</v>
      </c>
      <c r="I71" s="448">
        <v>1564.9166666666665</v>
      </c>
      <c r="J71" s="448">
        <v>1574.9333333333334</v>
      </c>
      <c r="K71" s="447">
        <v>1554.9</v>
      </c>
      <c r="L71" s="447">
        <v>1536.15</v>
      </c>
      <c r="M71" s="447">
        <v>3.0171000000000001</v>
      </c>
    </row>
    <row r="72" spans="1:13">
      <c r="A72" s="245">
        <v>62</v>
      </c>
      <c r="B72" s="450" t="s">
        <v>311</v>
      </c>
      <c r="C72" s="447">
        <v>5297.2</v>
      </c>
      <c r="D72" s="448">
        <v>5302.7333333333336</v>
      </c>
      <c r="E72" s="448">
        <v>5270.4666666666672</v>
      </c>
      <c r="F72" s="448">
        <v>5243.7333333333336</v>
      </c>
      <c r="G72" s="448">
        <v>5211.4666666666672</v>
      </c>
      <c r="H72" s="448">
        <v>5329.4666666666672</v>
      </c>
      <c r="I72" s="448">
        <v>5361.7333333333336</v>
      </c>
      <c r="J72" s="448">
        <v>5388.4666666666672</v>
      </c>
      <c r="K72" s="447">
        <v>5335</v>
      </c>
      <c r="L72" s="447">
        <v>5276</v>
      </c>
      <c r="M72" s="447">
        <v>0.22642000000000001</v>
      </c>
    </row>
    <row r="73" spans="1:13">
      <c r="A73" s="245">
        <v>63</v>
      </c>
      <c r="B73" s="450" t="s">
        <v>65</v>
      </c>
      <c r="C73" s="447">
        <v>805.55</v>
      </c>
      <c r="D73" s="448">
        <v>806.21666666666658</v>
      </c>
      <c r="E73" s="448">
        <v>798.53333333333319</v>
      </c>
      <c r="F73" s="448">
        <v>791.51666666666665</v>
      </c>
      <c r="G73" s="448">
        <v>783.83333333333326</v>
      </c>
      <c r="H73" s="448">
        <v>813.23333333333312</v>
      </c>
      <c r="I73" s="448">
        <v>820.91666666666652</v>
      </c>
      <c r="J73" s="448">
        <v>827.93333333333305</v>
      </c>
      <c r="K73" s="447">
        <v>813.9</v>
      </c>
      <c r="L73" s="447">
        <v>799.2</v>
      </c>
      <c r="M73" s="447">
        <v>9.6020500000000002</v>
      </c>
    </row>
    <row r="74" spans="1:13">
      <c r="A74" s="245">
        <v>64</v>
      </c>
      <c r="B74" s="450" t="s">
        <v>312</v>
      </c>
      <c r="C74" s="447">
        <v>361.7</v>
      </c>
      <c r="D74" s="448">
        <v>360.23333333333335</v>
      </c>
      <c r="E74" s="448">
        <v>356.4666666666667</v>
      </c>
      <c r="F74" s="448">
        <v>351.23333333333335</v>
      </c>
      <c r="G74" s="448">
        <v>347.4666666666667</v>
      </c>
      <c r="H74" s="448">
        <v>365.4666666666667</v>
      </c>
      <c r="I74" s="448">
        <v>369.23333333333335</v>
      </c>
      <c r="J74" s="448">
        <v>374.4666666666667</v>
      </c>
      <c r="K74" s="447">
        <v>364</v>
      </c>
      <c r="L74" s="447">
        <v>355</v>
      </c>
      <c r="M74" s="447">
        <v>1.0856600000000001</v>
      </c>
    </row>
    <row r="75" spans="1:13">
      <c r="A75" s="245">
        <v>65</v>
      </c>
      <c r="B75" s="450" t="s">
        <v>64</v>
      </c>
      <c r="C75" s="447">
        <v>145.4</v>
      </c>
      <c r="D75" s="448">
        <v>145.1</v>
      </c>
      <c r="E75" s="448">
        <v>144</v>
      </c>
      <c r="F75" s="448">
        <v>142.6</v>
      </c>
      <c r="G75" s="448">
        <v>141.5</v>
      </c>
      <c r="H75" s="448">
        <v>146.5</v>
      </c>
      <c r="I75" s="448">
        <v>147.59999999999997</v>
      </c>
      <c r="J75" s="448">
        <v>149</v>
      </c>
      <c r="K75" s="447">
        <v>146.19999999999999</v>
      </c>
      <c r="L75" s="447">
        <v>143.69999999999999</v>
      </c>
      <c r="M75" s="447">
        <v>96.870620000000002</v>
      </c>
    </row>
    <row r="76" spans="1:13" s="13" customFormat="1">
      <c r="A76" s="245">
        <v>66</v>
      </c>
      <c r="B76" s="450" t="s">
        <v>66</v>
      </c>
      <c r="C76" s="447">
        <v>677.85</v>
      </c>
      <c r="D76" s="448">
        <v>678.96666666666658</v>
      </c>
      <c r="E76" s="448">
        <v>671.93333333333317</v>
      </c>
      <c r="F76" s="448">
        <v>666.01666666666654</v>
      </c>
      <c r="G76" s="448">
        <v>658.98333333333312</v>
      </c>
      <c r="H76" s="448">
        <v>684.88333333333321</v>
      </c>
      <c r="I76" s="448">
        <v>691.91666666666674</v>
      </c>
      <c r="J76" s="448">
        <v>697.83333333333326</v>
      </c>
      <c r="K76" s="447">
        <v>686</v>
      </c>
      <c r="L76" s="447">
        <v>673.05</v>
      </c>
      <c r="M76" s="447">
        <v>14.13697</v>
      </c>
    </row>
    <row r="77" spans="1:13" s="13" customFormat="1">
      <c r="A77" s="245">
        <v>67</v>
      </c>
      <c r="B77" s="450" t="s">
        <v>69</v>
      </c>
      <c r="C77" s="447">
        <v>71.05</v>
      </c>
      <c r="D77" s="448">
        <v>71.433333333333337</v>
      </c>
      <c r="E77" s="448">
        <v>70.416666666666671</v>
      </c>
      <c r="F77" s="448">
        <v>69.783333333333331</v>
      </c>
      <c r="G77" s="448">
        <v>68.766666666666666</v>
      </c>
      <c r="H77" s="448">
        <v>72.066666666666677</v>
      </c>
      <c r="I77" s="448">
        <v>73.083333333333329</v>
      </c>
      <c r="J77" s="448">
        <v>73.716666666666683</v>
      </c>
      <c r="K77" s="447">
        <v>72.45</v>
      </c>
      <c r="L77" s="447">
        <v>70.8</v>
      </c>
      <c r="M77" s="447">
        <v>456.90141999999997</v>
      </c>
    </row>
    <row r="78" spans="1:13" s="13" customFormat="1">
      <c r="A78" s="245">
        <v>68</v>
      </c>
      <c r="B78" s="450" t="s">
        <v>73</v>
      </c>
      <c r="C78" s="447">
        <v>472</v>
      </c>
      <c r="D78" s="448">
        <v>471.25</v>
      </c>
      <c r="E78" s="448">
        <v>469.05</v>
      </c>
      <c r="F78" s="448">
        <v>466.1</v>
      </c>
      <c r="G78" s="448">
        <v>463.90000000000003</v>
      </c>
      <c r="H78" s="448">
        <v>474.2</v>
      </c>
      <c r="I78" s="448">
        <v>476.40000000000003</v>
      </c>
      <c r="J78" s="448">
        <v>479.34999999999997</v>
      </c>
      <c r="K78" s="447">
        <v>473.45</v>
      </c>
      <c r="L78" s="447">
        <v>468.3</v>
      </c>
      <c r="M78" s="447">
        <v>67.477810000000005</v>
      </c>
    </row>
    <row r="79" spans="1:13" s="13" customFormat="1">
      <c r="A79" s="245">
        <v>69</v>
      </c>
      <c r="B79" s="450" t="s">
        <v>739</v>
      </c>
      <c r="C79" s="447">
        <v>13386.75</v>
      </c>
      <c r="D79" s="448">
        <v>13278.916666666666</v>
      </c>
      <c r="E79" s="448">
        <v>12857.833333333332</v>
      </c>
      <c r="F79" s="448">
        <v>12328.916666666666</v>
      </c>
      <c r="G79" s="448">
        <v>11907.833333333332</v>
      </c>
      <c r="H79" s="448">
        <v>13807.833333333332</v>
      </c>
      <c r="I79" s="448">
        <v>14228.916666666664</v>
      </c>
      <c r="J79" s="448">
        <v>14757.833333333332</v>
      </c>
      <c r="K79" s="447">
        <v>13700</v>
      </c>
      <c r="L79" s="447">
        <v>12750</v>
      </c>
      <c r="M79" s="447">
        <v>0.18637000000000001</v>
      </c>
    </row>
    <row r="80" spans="1:13" s="13" customFormat="1">
      <c r="A80" s="245">
        <v>70</v>
      </c>
      <c r="B80" s="450" t="s">
        <v>68</v>
      </c>
      <c r="C80" s="447">
        <v>534.9</v>
      </c>
      <c r="D80" s="448">
        <v>532</v>
      </c>
      <c r="E80" s="448">
        <v>528</v>
      </c>
      <c r="F80" s="448">
        <v>521.1</v>
      </c>
      <c r="G80" s="448">
        <v>517.1</v>
      </c>
      <c r="H80" s="448">
        <v>538.9</v>
      </c>
      <c r="I80" s="448">
        <v>542.9</v>
      </c>
      <c r="J80" s="448">
        <v>549.79999999999995</v>
      </c>
      <c r="K80" s="447">
        <v>536</v>
      </c>
      <c r="L80" s="447">
        <v>525.1</v>
      </c>
      <c r="M80" s="447">
        <v>125.67516000000001</v>
      </c>
    </row>
    <row r="81" spans="1:13" s="13" customFormat="1">
      <c r="A81" s="245">
        <v>71</v>
      </c>
      <c r="B81" s="450" t="s">
        <v>70</v>
      </c>
      <c r="C81" s="447">
        <v>388.2</v>
      </c>
      <c r="D81" s="448">
        <v>386.66666666666669</v>
      </c>
      <c r="E81" s="448">
        <v>383.73333333333335</v>
      </c>
      <c r="F81" s="448">
        <v>379.26666666666665</v>
      </c>
      <c r="G81" s="448">
        <v>376.33333333333331</v>
      </c>
      <c r="H81" s="448">
        <v>391.13333333333338</v>
      </c>
      <c r="I81" s="448">
        <v>394.06666666666666</v>
      </c>
      <c r="J81" s="448">
        <v>398.53333333333342</v>
      </c>
      <c r="K81" s="447">
        <v>389.6</v>
      </c>
      <c r="L81" s="447">
        <v>382.2</v>
      </c>
      <c r="M81" s="447">
        <v>34.543309999999998</v>
      </c>
    </row>
    <row r="82" spans="1:13" s="13" customFormat="1">
      <c r="A82" s="245">
        <v>72</v>
      </c>
      <c r="B82" s="450" t="s">
        <v>313</v>
      </c>
      <c r="C82" s="447">
        <v>1255.25</v>
      </c>
      <c r="D82" s="448">
        <v>1239.3999999999999</v>
      </c>
      <c r="E82" s="448">
        <v>1217.8499999999997</v>
      </c>
      <c r="F82" s="448">
        <v>1180.4499999999998</v>
      </c>
      <c r="G82" s="448">
        <v>1158.8999999999996</v>
      </c>
      <c r="H82" s="448">
        <v>1276.7999999999997</v>
      </c>
      <c r="I82" s="448">
        <v>1298.3499999999999</v>
      </c>
      <c r="J82" s="448">
        <v>1335.7499999999998</v>
      </c>
      <c r="K82" s="447">
        <v>1260.95</v>
      </c>
      <c r="L82" s="447">
        <v>1202</v>
      </c>
      <c r="M82" s="447">
        <v>1.6635800000000001</v>
      </c>
    </row>
    <row r="83" spans="1:13" s="13" customFormat="1">
      <c r="A83" s="245">
        <v>73</v>
      </c>
      <c r="B83" s="450" t="s">
        <v>314</v>
      </c>
      <c r="C83" s="447">
        <v>316.5</v>
      </c>
      <c r="D83" s="448">
        <v>317.93333333333334</v>
      </c>
      <c r="E83" s="448">
        <v>311.06666666666666</v>
      </c>
      <c r="F83" s="448">
        <v>305.63333333333333</v>
      </c>
      <c r="G83" s="448">
        <v>298.76666666666665</v>
      </c>
      <c r="H83" s="448">
        <v>323.36666666666667</v>
      </c>
      <c r="I83" s="448">
        <v>330.23333333333335</v>
      </c>
      <c r="J83" s="448">
        <v>335.66666666666669</v>
      </c>
      <c r="K83" s="447">
        <v>324.8</v>
      </c>
      <c r="L83" s="447">
        <v>312.5</v>
      </c>
      <c r="M83" s="447">
        <v>11.10751</v>
      </c>
    </row>
    <row r="84" spans="1:13" s="13" customFormat="1">
      <c r="A84" s="245">
        <v>74</v>
      </c>
      <c r="B84" s="450" t="s">
        <v>315</v>
      </c>
      <c r="C84" s="447">
        <v>107.65</v>
      </c>
      <c r="D84" s="448">
        <v>108.03333333333335</v>
      </c>
      <c r="E84" s="448">
        <v>106.91666666666669</v>
      </c>
      <c r="F84" s="448">
        <v>106.18333333333334</v>
      </c>
      <c r="G84" s="448">
        <v>105.06666666666668</v>
      </c>
      <c r="H84" s="448">
        <v>108.76666666666669</v>
      </c>
      <c r="I84" s="448">
        <v>109.88333333333334</v>
      </c>
      <c r="J84" s="448">
        <v>110.6166666666667</v>
      </c>
      <c r="K84" s="447">
        <v>109.15</v>
      </c>
      <c r="L84" s="447">
        <v>107.3</v>
      </c>
      <c r="M84" s="447">
        <v>3.05226</v>
      </c>
    </row>
    <row r="85" spans="1:13" s="13" customFormat="1">
      <c r="A85" s="245">
        <v>75</v>
      </c>
      <c r="B85" s="450" t="s">
        <v>316</v>
      </c>
      <c r="C85" s="447">
        <v>6012.65</v>
      </c>
      <c r="D85" s="448">
        <v>6047.6166666666659</v>
      </c>
      <c r="E85" s="448">
        <v>5959.0333333333319</v>
      </c>
      <c r="F85" s="448">
        <v>5905.4166666666661</v>
      </c>
      <c r="G85" s="448">
        <v>5816.8333333333321</v>
      </c>
      <c r="H85" s="448">
        <v>6101.2333333333318</v>
      </c>
      <c r="I85" s="448">
        <v>6189.8166666666657</v>
      </c>
      <c r="J85" s="448">
        <v>6243.4333333333316</v>
      </c>
      <c r="K85" s="447">
        <v>6136.2</v>
      </c>
      <c r="L85" s="447">
        <v>5994</v>
      </c>
      <c r="M85" s="447">
        <v>0.17724000000000001</v>
      </c>
    </row>
    <row r="86" spans="1:13" s="13" customFormat="1">
      <c r="A86" s="245">
        <v>76</v>
      </c>
      <c r="B86" s="450" t="s">
        <v>317</v>
      </c>
      <c r="C86" s="447">
        <v>824.1</v>
      </c>
      <c r="D86" s="448">
        <v>828.36666666666667</v>
      </c>
      <c r="E86" s="448">
        <v>816.73333333333335</v>
      </c>
      <c r="F86" s="448">
        <v>809.36666666666667</v>
      </c>
      <c r="G86" s="448">
        <v>797.73333333333335</v>
      </c>
      <c r="H86" s="448">
        <v>835.73333333333335</v>
      </c>
      <c r="I86" s="448">
        <v>847.36666666666679</v>
      </c>
      <c r="J86" s="448">
        <v>854.73333333333335</v>
      </c>
      <c r="K86" s="447">
        <v>840</v>
      </c>
      <c r="L86" s="447">
        <v>821</v>
      </c>
      <c r="M86" s="447">
        <v>0.65020999999999995</v>
      </c>
    </row>
    <row r="87" spans="1:13" s="13" customFormat="1">
      <c r="A87" s="245">
        <v>77</v>
      </c>
      <c r="B87" s="450" t="s">
        <v>230</v>
      </c>
      <c r="C87" s="447">
        <v>1303.25</v>
      </c>
      <c r="D87" s="448">
        <v>1307.75</v>
      </c>
      <c r="E87" s="448">
        <v>1287.5</v>
      </c>
      <c r="F87" s="448">
        <v>1271.75</v>
      </c>
      <c r="G87" s="448">
        <v>1251.5</v>
      </c>
      <c r="H87" s="448">
        <v>1323.5</v>
      </c>
      <c r="I87" s="448">
        <v>1343.75</v>
      </c>
      <c r="J87" s="448">
        <v>1359.5</v>
      </c>
      <c r="K87" s="447">
        <v>1328</v>
      </c>
      <c r="L87" s="447">
        <v>1292</v>
      </c>
      <c r="M87" s="447">
        <v>1.665</v>
      </c>
    </row>
    <row r="88" spans="1:13" s="13" customFormat="1">
      <c r="A88" s="245">
        <v>78</v>
      </c>
      <c r="B88" s="450" t="s">
        <v>318</v>
      </c>
      <c r="C88" s="447">
        <v>79.7</v>
      </c>
      <c r="D88" s="448">
        <v>79.716666666666669</v>
      </c>
      <c r="E88" s="448">
        <v>78.13333333333334</v>
      </c>
      <c r="F88" s="448">
        <v>76.566666666666677</v>
      </c>
      <c r="G88" s="448">
        <v>74.983333333333348</v>
      </c>
      <c r="H88" s="448">
        <v>81.283333333333331</v>
      </c>
      <c r="I88" s="448">
        <v>82.866666666666646</v>
      </c>
      <c r="J88" s="448">
        <v>84.433333333333323</v>
      </c>
      <c r="K88" s="447">
        <v>81.3</v>
      </c>
      <c r="L88" s="447">
        <v>78.150000000000006</v>
      </c>
      <c r="M88" s="447">
        <v>32.849490000000003</v>
      </c>
    </row>
    <row r="89" spans="1:13" s="13" customFormat="1">
      <c r="A89" s="245">
        <v>79</v>
      </c>
      <c r="B89" s="450" t="s">
        <v>71</v>
      </c>
      <c r="C89" s="447">
        <v>15256.5</v>
      </c>
      <c r="D89" s="448">
        <v>15233.866666666667</v>
      </c>
      <c r="E89" s="448">
        <v>15027.733333333334</v>
      </c>
      <c r="F89" s="448">
        <v>14798.966666666667</v>
      </c>
      <c r="G89" s="448">
        <v>14592.833333333334</v>
      </c>
      <c r="H89" s="448">
        <v>15462.633333333333</v>
      </c>
      <c r="I89" s="448">
        <v>15668.766666666668</v>
      </c>
      <c r="J89" s="448">
        <v>15897.533333333333</v>
      </c>
      <c r="K89" s="447">
        <v>15440</v>
      </c>
      <c r="L89" s="447">
        <v>15005.1</v>
      </c>
      <c r="M89" s="447">
        <v>0.46290999999999999</v>
      </c>
    </row>
    <row r="90" spans="1:13" s="13" customFormat="1">
      <c r="A90" s="245">
        <v>80</v>
      </c>
      <c r="B90" s="450" t="s">
        <v>319</v>
      </c>
      <c r="C90" s="447">
        <v>258.95</v>
      </c>
      <c r="D90" s="448">
        <v>261.40000000000003</v>
      </c>
      <c r="E90" s="448">
        <v>255.05000000000007</v>
      </c>
      <c r="F90" s="448">
        <v>251.15000000000003</v>
      </c>
      <c r="G90" s="448">
        <v>244.80000000000007</v>
      </c>
      <c r="H90" s="448">
        <v>265.30000000000007</v>
      </c>
      <c r="I90" s="448">
        <v>271.65000000000009</v>
      </c>
      <c r="J90" s="448">
        <v>275.55000000000007</v>
      </c>
      <c r="K90" s="447">
        <v>267.75</v>
      </c>
      <c r="L90" s="447">
        <v>257.5</v>
      </c>
      <c r="M90" s="447">
        <v>1.22502</v>
      </c>
    </row>
    <row r="91" spans="1:13" s="13" customFormat="1">
      <c r="A91" s="245">
        <v>81</v>
      </c>
      <c r="B91" s="450" t="s">
        <v>74</v>
      </c>
      <c r="C91" s="447">
        <v>3447.85</v>
      </c>
      <c r="D91" s="448">
        <v>3444.5</v>
      </c>
      <c r="E91" s="448">
        <v>3430.6</v>
      </c>
      <c r="F91" s="448">
        <v>3413.35</v>
      </c>
      <c r="G91" s="448">
        <v>3399.45</v>
      </c>
      <c r="H91" s="448">
        <v>3461.75</v>
      </c>
      <c r="I91" s="448">
        <v>3475.6499999999996</v>
      </c>
      <c r="J91" s="448">
        <v>3492.9</v>
      </c>
      <c r="K91" s="447">
        <v>3458.4</v>
      </c>
      <c r="L91" s="447">
        <v>3427.25</v>
      </c>
      <c r="M91" s="447">
        <v>3.5280200000000002</v>
      </c>
    </row>
    <row r="92" spans="1:13" s="13" customFormat="1">
      <c r="A92" s="245">
        <v>82</v>
      </c>
      <c r="B92" s="450" t="s">
        <v>320</v>
      </c>
      <c r="C92" s="447">
        <v>587.45000000000005</v>
      </c>
      <c r="D92" s="448">
        <v>591.18333333333339</v>
      </c>
      <c r="E92" s="448">
        <v>566.36666666666679</v>
      </c>
      <c r="F92" s="448">
        <v>545.28333333333342</v>
      </c>
      <c r="G92" s="448">
        <v>520.46666666666681</v>
      </c>
      <c r="H92" s="448">
        <v>612.26666666666677</v>
      </c>
      <c r="I92" s="448">
        <v>637.08333333333337</v>
      </c>
      <c r="J92" s="448">
        <v>658.16666666666674</v>
      </c>
      <c r="K92" s="447">
        <v>616</v>
      </c>
      <c r="L92" s="447">
        <v>570.1</v>
      </c>
      <c r="M92" s="447">
        <v>10.28241</v>
      </c>
    </row>
    <row r="93" spans="1:13" s="13" customFormat="1">
      <c r="A93" s="245">
        <v>83</v>
      </c>
      <c r="B93" s="450" t="s">
        <v>321</v>
      </c>
      <c r="C93" s="447">
        <v>354.5</v>
      </c>
      <c r="D93" s="448">
        <v>353.4666666666667</v>
      </c>
      <c r="E93" s="448">
        <v>339.23333333333341</v>
      </c>
      <c r="F93" s="448">
        <v>323.9666666666667</v>
      </c>
      <c r="G93" s="448">
        <v>309.73333333333341</v>
      </c>
      <c r="H93" s="448">
        <v>368.73333333333341</v>
      </c>
      <c r="I93" s="448">
        <v>382.96666666666675</v>
      </c>
      <c r="J93" s="448">
        <v>398.23333333333341</v>
      </c>
      <c r="K93" s="447">
        <v>367.7</v>
      </c>
      <c r="L93" s="447">
        <v>338.2</v>
      </c>
      <c r="M93" s="447">
        <v>14.57625</v>
      </c>
    </row>
    <row r="94" spans="1:13" s="13" customFormat="1">
      <c r="A94" s="245">
        <v>84</v>
      </c>
      <c r="B94" s="450" t="s">
        <v>80</v>
      </c>
      <c r="C94" s="447">
        <v>684.7</v>
      </c>
      <c r="D94" s="448">
        <v>685.05000000000007</v>
      </c>
      <c r="E94" s="448">
        <v>676.65000000000009</v>
      </c>
      <c r="F94" s="448">
        <v>668.6</v>
      </c>
      <c r="G94" s="448">
        <v>660.2</v>
      </c>
      <c r="H94" s="448">
        <v>693.10000000000014</v>
      </c>
      <c r="I94" s="448">
        <v>701.5</v>
      </c>
      <c r="J94" s="448">
        <v>709.55000000000018</v>
      </c>
      <c r="K94" s="447">
        <v>693.45</v>
      </c>
      <c r="L94" s="447">
        <v>677</v>
      </c>
      <c r="M94" s="447">
        <v>4.5999299999999996</v>
      </c>
    </row>
    <row r="95" spans="1:13" s="13" customFormat="1">
      <c r="A95" s="245">
        <v>85</v>
      </c>
      <c r="B95" s="450" t="s">
        <v>322</v>
      </c>
      <c r="C95" s="447">
        <v>1938.75</v>
      </c>
      <c r="D95" s="448">
        <v>1942.8999999999999</v>
      </c>
      <c r="E95" s="448">
        <v>1925.8499999999997</v>
      </c>
      <c r="F95" s="448">
        <v>1912.9499999999998</v>
      </c>
      <c r="G95" s="448">
        <v>1895.8999999999996</v>
      </c>
      <c r="H95" s="448">
        <v>1955.7999999999997</v>
      </c>
      <c r="I95" s="448">
        <v>1972.85</v>
      </c>
      <c r="J95" s="448">
        <v>1985.7499999999998</v>
      </c>
      <c r="K95" s="447">
        <v>1959.95</v>
      </c>
      <c r="L95" s="447">
        <v>1930</v>
      </c>
      <c r="M95" s="447">
        <v>0.10181</v>
      </c>
    </row>
    <row r="96" spans="1:13" s="13" customFormat="1">
      <c r="A96" s="245">
        <v>86</v>
      </c>
      <c r="B96" s="450" t="s">
        <v>783</v>
      </c>
      <c r="C96" s="447">
        <v>309.85000000000002</v>
      </c>
      <c r="D96" s="448">
        <v>311.2166666666667</v>
      </c>
      <c r="E96" s="448">
        <v>305.88333333333338</v>
      </c>
      <c r="F96" s="448">
        <v>301.91666666666669</v>
      </c>
      <c r="G96" s="448">
        <v>296.58333333333337</v>
      </c>
      <c r="H96" s="448">
        <v>315.18333333333339</v>
      </c>
      <c r="I96" s="448">
        <v>320.51666666666665</v>
      </c>
      <c r="J96" s="448">
        <v>324.48333333333341</v>
      </c>
      <c r="K96" s="447">
        <v>316.55</v>
      </c>
      <c r="L96" s="447">
        <v>307.25</v>
      </c>
      <c r="M96" s="447">
        <v>3.3511899999999999</v>
      </c>
    </row>
    <row r="97" spans="1:13" s="13" customFormat="1">
      <c r="A97" s="245">
        <v>87</v>
      </c>
      <c r="B97" s="450" t="s">
        <v>75</v>
      </c>
      <c r="C97" s="447">
        <v>618.29999999999995</v>
      </c>
      <c r="D97" s="448">
        <v>616.61666666666667</v>
      </c>
      <c r="E97" s="448">
        <v>613.23333333333335</v>
      </c>
      <c r="F97" s="448">
        <v>608.16666666666663</v>
      </c>
      <c r="G97" s="448">
        <v>604.7833333333333</v>
      </c>
      <c r="H97" s="448">
        <v>621.68333333333339</v>
      </c>
      <c r="I97" s="448">
        <v>625.06666666666683</v>
      </c>
      <c r="J97" s="448">
        <v>630.13333333333344</v>
      </c>
      <c r="K97" s="447">
        <v>620</v>
      </c>
      <c r="L97" s="447">
        <v>611.54999999999995</v>
      </c>
      <c r="M97" s="447">
        <v>44.054639999999999</v>
      </c>
    </row>
    <row r="98" spans="1:13" s="13" customFormat="1">
      <c r="A98" s="245">
        <v>88</v>
      </c>
      <c r="B98" s="450" t="s">
        <v>323</v>
      </c>
      <c r="C98" s="447">
        <v>548.4</v>
      </c>
      <c r="D98" s="448">
        <v>557.2166666666667</v>
      </c>
      <c r="E98" s="448">
        <v>517.83333333333337</v>
      </c>
      <c r="F98" s="448">
        <v>487.26666666666665</v>
      </c>
      <c r="G98" s="448">
        <v>447.88333333333333</v>
      </c>
      <c r="H98" s="448">
        <v>587.78333333333342</v>
      </c>
      <c r="I98" s="448">
        <v>627.16666666666663</v>
      </c>
      <c r="J98" s="448">
        <v>657.73333333333346</v>
      </c>
      <c r="K98" s="447">
        <v>596.6</v>
      </c>
      <c r="L98" s="447">
        <v>526.65</v>
      </c>
      <c r="M98" s="447">
        <v>36.236049999999999</v>
      </c>
    </row>
    <row r="99" spans="1:13" s="13" customFormat="1">
      <c r="A99" s="245">
        <v>89</v>
      </c>
      <c r="B99" s="450" t="s">
        <v>76</v>
      </c>
      <c r="C99" s="447">
        <v>160.80000000000001</v>
      </c>
      <c r="D99" s="448">
        <v>160.85000000000002</v>
      </c>
      <c r="E99" s="448">
        <v>158.05000000000004</v>
      </c>
      <c r="F99" s="448">
        <v>155.30000000000001</v>
      </c>
      <c r="G99" s="448">
        <v>152.50000000000003</v>
      </c>
      <c r="H99" s="448">
        <v>163.60000000000005</v>
      </c>
      <c r="I99" s="448">
        <v>166.4</v>
      </c>
      <c r="J99" s="448">
        <v>169.15000000000006</v>
      </c>
      <c r="K99" s="447">
        <v>163.65</v>
      </c>
      <c r="L99" s="447">
        <v>158.1</v>
      </c>
      <c r="M99" s="447">
        <v>258.08992999999998</v>
      </c>
    </row>
    <row r="100" spans="1:13" s="13" customFormat="1">
      <c r="A100" s="245">
        <v>90</v>
      </c>
      <c r="B100" s="450" t="s">
        <v>324</v>
      </c>
      <c r="C100" s="447">
        <v>597.45000000000005</v>
      </c>
      <c r="D100" s="448">
        <v>598.75</v>
      </c>
      <c r="E100" s="448">
        <v>588.70000000000005</v>
      </c>
      <c r="F100" s="448">
        <v>579.95000000000005</v>
      </c>
      <c r="G100" s="448">
        <v>569.90000000000009</v>
      </c>
      <c r="H100" s="448">
        <v>607.5</v>
      </c>
      <c r="I100" s="448">
        <v>617.54999999999995</v>
      </c>
      <c r="J100" s="448">
        <v>626.29999999999995</v>
      </c>
      <c r="K100" s="447">
        <v>608.79999999999995</v>
      </c>
      <c r="L100" s="447">
        <v>590</v>
      </c>
      <c r="M100" s="447">
        <v>1.94075</v>
      </c>
    </row>
    <row r="101" spans="1:13">
      <c r="A101" s="245">
        <v>91</v>
      </c>
      <c r="B101" s="450" t="s">
        <v>325</v>
      </c>
      <c r="C101" s="447">
        <v>461.65</v>
      </c>
      <c r="D101" s="448">
        <v>465.2</v>
      </c>
      <c r="E101" s="448">
        <v>455.45</v>
      </c>
      <c r="F101" s="448">
        <v>449.25</v>
      </c>
      <c r="G101" s="448">
        <v>439.5</v>
      </c>
      <c r="H101" s="448">
        <v>471.4</v>
      </c>
      <c r="I101" s="448">
        <v>481.15</v>
      </c>
      <c r="J101" s="448">
        <v>487.34999999999997</v>
      </c>
      <c r="K101" s="447">
        <v>474.95</v>
      </c>
      <c r="L101" s="447">
        <v>459</v>
      </c>
      <c r="M101" s="447">
        <v>0.50739000000000001</v>
      </c>
    </row>
    <row r="102" spans="1:13">
      <c r="A102" s="245">
        <v>92</v>
      </c>
      <c r="B102" s="450" t="s">
        <v>326</v>
      </c>
      <c r="C102" s="447">
        <v>598.54999999999995</v>
      </c>
      <c r="D102" s="448">
        <v>599.68333333333339</v>
      </c>
      <c r="E102" s="448">
        <v>594.26666666666677</v>
      </c>
      <c r="F102" s="448">
        <v>589.98333333333335</v>
      </c>
      <c r="G102" s="448">
        <v>584.56666666666672</v>
      </c>
      <c r="H102" s="448">
        <v>603.96666666666681</v>
      </c>
      <c r="I102" s="448">
        <v>609.38333333333333</v>
      </c>
      <c r="J102" s="448">
        <v>613.66666666666686</v>
      </c>
      <c r="K102" s="447">
        <v>605.1</v>
      </c>
      <c r="L102" s="447">
        <v>595.4</v>
      </c>
      <c r="M102" s="447">
        <v>0.78966000000000003</v>
      </c>
    </row>
    <row r="103" spans="1:13">
      <c r="A103" s="245">
        <v>93</v>
      </c>
      <c r="B103" s="450" t="s">
        <v>77</v>
      </c>
      <c r="C103" s="447">
        <v>134.30000000000001</v>
      </c>
      <c r="D103" s="448">
        <v>134.86666666666667</v>
      </c>
      <c r="E103" s="448">
        <v>133.43333333333334</v>
      </c>
      <c r="F103" s="448">
        <v>132.56666666666666</v>
      </c>
      <c r="G103" s="448">
        <v>131.13333333333333</v>
      </c>
      <c r="H103" s="448">
        <v>135.73333333333335</v>
      </c>
      <c r="I103" s="448">
        <v>137.16666666666669</v>
      </c>
      <c r="J103" s="448">
        <v>138.03333333333336</v>
      </c>
      <c r="K103" s="447">
        <v>136.30000000000001</v>
      </c>
      <c r="L103" s="447">
        <v>134</v>
      </c>
      <c r="M103" s="447">
        <v>9.8348800000000001</v>
      </c>
    </row>
    <row r="104" spans="1:13">
      <c r="A104" s="245">
        <v>94</v>
      </c>
      <c r="B104" s="450" t="s">
        <v>327</v>
      </c>
      <c r="C104" s="447">
        <v>1322</v>
      </c>
      <c r="D104" s="448">
        <v>1322.5666666666666</v>
      </c>
      <c r="E104" s="448">
        <v>1315.4333333333332</v>
      </c>
      <c r="F104" s="448">
        <v>1308.8666666666666</v>
      </c>
      <c r="G104" s="448">
        <v>1301.7333333333331</v>
      </c>
      <c r="H104" s="448">
        <v>1329.1333333333332</v>
      </c>
      <c r="I104" s="448">
        <v>1336.2666666666664</v>
      </c>
      <c r="J104" s="448">
        <v>1342.8333333333333</v>
      </c>
      <c r="K104" s="447">
        <v>1329.7</v>
      </c>
      <c r="L104" s="447">
        <v>1316</v>
      </c>
      <c r="M104" s="447">
        <v>1.21356</v>
      </c>
    </row>
    <row r="105" spans="1:13">
      <c r="A105" s="245">
        <v>95</v>
      </c>
      <c r="B105" s="450" t="s">
        <v>328</v>
      </c>
      <c r="C105" s="447">
        <v>18.95</v>
      </c>
      <c r="D105" s="448">
        <v>19.066666666666666</v>
      </c>
      <c r="E105" s="448">
        <v>18.683333333333334</v>
      </c>
      <c r="F105" s="448">
        <v>18.416666666666668</v>
      </c>
      <c r="G105" s="448">
        <v>18.033333333333335</v>
      </c>
      <c r="H105" s="448">
        <v>19.333333333333332</v>
      </c>
      <c r="I105" s="448">
        <v>19.716666666666665</v>
      </c>
      <c r="J105" s="448">
        <v>19.983333333333331</v>
      </c>
      <c r="K105" s="447">
        <v>19.45</v>
      </c>
      <c r="L105" s="447">
        <v>18.8</v>
      </c>
      <c r="M105" s="447">
        <v>80.141940000000005</v>
      </c>
    </row>
    <row r="106" spans="1:13">
      <c r="A106" s="245">
        <v>96</v>
      </c>
      <c r="B106" s="450" t="s">
        <v>329</v>
      </c>
      <c r="C106" s="447">
        <v>989.65</v>
      </c>
      <c r="D106" s="448">
        <v>992.43333333333339</v>
      </c>
      <c r="E106" s="448">
        <v>976.16666666666674</v>
      </c>
      <c r="F106" s="448">
        <v>962.68333333333339</v>
      </c>
      <c r="G106" s="448">
        <v>946.41666666666674</v>
      </c>
      <c r="H106" s="448">
        <v>1005.9166666666667</v>
      </c>
      <c r="I106" s="448">
        <v>1022.1833333333334</v>
      </c>
      <c r="J106" s="448">
        <v>1035.6666666666667</v>
      </c>
      <c r="K106" s="447">
        <v>1008.7</v>
      </c>
      <c r="L106" s="447">
        <v>978.95</v>
      </c>
      <c r="M106" s="447">
        <v>15.02962</v>
      </c>
    </row>
    <row r="107" spans="1:13">
      <c r="A107" s="245">
        <v>97</v>
      </c>
      <c r="B107" s="450" t="s">
        <v>330</v>
      </c>
      <c r="C107" s="447">
        <v>397.9</v>
      </c>
      <c r="D107" s="448">
        <v>402.26666666666665</v>
      </c>
      <c r="E107" s="448">
        <v>391.63333333333333</v>
      </c>
      <c r="F107" s="448">
        <v>385.36666666666667</v>
      </c>
      <c r="G107" s="448">
        <v>374.73333333333335</v>
      </c>
      <c r="H107" s="448">
        <v>408.5333333333333</v>
      </c>
      <c r="I107" s="448">
        <v>419.16666666666663</v>
      </c>
      <c r="J107" s="448">
        <v>425.43333333333328</v>
      </c>
      <c r="K107" s="447">
        <v>412.9</v>
      </c>
      <c r="L107" s="447">
        <v>396</v>
      </c>
      <c r="M107" s="447">
        <v>2.29955</v>
      </c>
    </row>
    <row r="108" spans="1:13">
      <c r="A108" s="245">
        <v>98</v>
      </c>
      <c r="B108" s="450" t="s">
        <v>79</v>
      </c>
      <c r="C108" s="447">
        <v>503.05</v>
      </c>
      <c r="D108" s="448">
        <v>502.2</v>
      </c>
      <c r="E108" s="448">
        <v>496.09999999999997</v>
      </c>
      <c r="F108" s="448">
        <v>489.15</v>
      </c>
      <c r="G108" s="448">
        <v>483.04999999999995</v>
      </c>
      <c r="H108" s="448">
        <v>509.15</v>
      </c>
      <c r="I108" s="448">
        <v>515.25</v>
      </c>
      <c r="J108" s="448">
        <v>522.20000000000005</v>
      </c>
      <c r="K108" s="447">
        <v>508.3</v>
      </c>
      <c r="L108" s="447">
        <v>495.25</v>
      </c>
      <c r="M108" s="447">
        <v>3.7549000000000001</v>
      </c>
    </row>
    <row r="109" spans="1:13">
      <c r="A109" s="245">
        <v>99</v>
      </c>
      <c r="B109" s="450" t="s">
        <v>331</v>
      </c>
      <c r="C109" s="447">
        <v>3949.9</v>
      </c>
      <c r="D109" s="448">
        <v>3970.2333333333336</v>
      </c>
      <c r="E109" s="448">
        <v>3890.4666666666672</v>
      </c>
      <c r="F109" s="448">
        <v>3831.0333333333338</v>
      </c>
      <c r="G109" s="448">
        <v>3751.2666666666673</v>
      </c>
      <c r="H109" s="448">
        <v>4029.666666666667</v>
      </c>
      <c r="I109" s="448">
        <v>4109.4333333333334</v>
      </c>
      <c r="J109" s="448">
        <v>4168.8666666666668</v>
      </c>
      <c r="K109" s="447">
        <v>4050</v>
      </c>
      <c r="L109" s="447">
        <v>3910.8</v>
      </c>
      <c r="M109" s="447">
        <v>4.1360000000000001E-2</v>
      </c>
    </row>
    <row r="110" spans="1:13">
      <c r="A110" s="245">
        <v>100</v>
      </c>
      <c r="B110" s="450" t="s">
        <v>332</v>
      </c>
      <c r="C110" s="447">
        <v>176.5</v>
      </c>
      <c r="D110" s="448">
        <v>177.98333333333335</v>
      </c>
      <c r="E110" s="448">
        <v>171.16666666666669</v>
      </c>
      <c r="F110" s="448">
        <v>165.83333333333334</v>
      </c>
      <c r="G110" s="448">
        <v>159.01666666666668</v>
      </c>
      <c r="H110" s="448">
        <v>183.31666666666669</v>
      </c>
      <c r="I110" s="448">
        <v>190.13333333333335</v>
      </c>
      <c r="J110" s="448">
        <v>195.4666666666667</v>
      </c>
      <c r="K110" s="447">
        <v>184.8</v>
      </c>
      <c r="L110" s="447">
        <v>172.65</v>
      </c>
      <c r="M110" s="447">
        <v>8.4113199999999999</v>
      </c>
    </row>
    <row r="111" spans="1:13">
      <c r="A111" s="245">
        <v>101</v>
      </c>
      <c r="B111" s="450" t="s">
        <v>333</v>
      </c>
      <c r="C111" s="447">
        <v>287.60000000000002</v>
      </c>
      <c r="D111" s="448">
        <v>286.76666666666665</v>
      </c>
      <c r="E111" s="448">
        <v>282.5333333333333</v>
      </c>
      <c r="F111" s="448">
        <v>277.46666666666664</v>
      </c>
      <c r="G111" s="448">
        <v>273.23333333333329</v>
      </c>
      <c r="H111" s="448">
        <v>291.83333333333331</v>
      </c>
      <c r="I111" s="448">
        <v>296.06666666666666</v>
      </c>
      <c r="J111" s="448">
        <v>301.13333333333333</v>
      </c>
      <c r="K111" s="447">
        <v>291</v>
      </c>
      <c r="L111" s="447">
        <v>281.7</v>
      </c>
      <c r="M111" s="447">
        <v>10.27969</v>
      </c>
    </row>
    <row r="112" spans="1:13">
      <c r="A112" s="245">
        <v>102</v>
      </c>
      <c r="B112" s="450" t="s">
        <v>334</v>
      </c>
      <c r="C112" s="447">
        <v>131.05000000000001</v>
      </c>
      <c r="D112" s="448">
        <v>132</v>
      </c>
      <c r="E112" s="448">
        <v>129.65</v>
      </c>
      <c r="F112" s="448">
        <v>128.25</v>
      </c>
      <c r="G112" s="448">
        <v>125.9</v>
      </c>
      <c r="H112" s="448">
        <v>133.4</v>
      </c>
      <c r="I112" s="448">
        <v>135.75000000000003</v>
      </c>
      <c r="J112" s="448">
        <v>137.15</v>
      </c>
      <c r="K112" s="447">
        <v>134.35</v>
      </c>
      <c r="L112" s="447">
        <v>130.6</v>
      </c>
      <c r="M112" s="447">
        <v>5.9812500000000002</v>
      </c>
    </row>
    <row r="113" spans="1:13">
      <c r="A113" s="245">
        <v>103</v>
      </c>
      <c r="B113" s="450" t="s">
        <v>335</v>
      </c>
      <c r="C113" s="447">
        <v>641.04999999999995</v>
      </c>
      <c r="D113" s="448">
        <v>642.18333333333328</v>
      </c>
      <c r="E113" s="448">
        <v>634.46666666666658</v>
      </c>
      <c r="F113" s="448">
        <v>627.88333333333333</v>
      </c>
      <c r="G113" s="448">
        <v>620.16666666666663</v>
      </c>
      <c r="H113" s="448">
        <v>648.76666666666654</v>
      </c>
      <c r="I113" s="448">
        <v>656.48333333333323</v>
      </c>
      <c r="J113" s="448">
        <v>663.06666666666649</v>
      </c>
      <c r="K113" s="447">
        <v>649.9</v>
      </c>
      <c r="L113" s="447">
        <v>635.6</v>
      </c>
      <c r="M113" s="447">
        <v>0.37485000000000002</v>
      </c>
    </row>
    <row r="114" spans="1:13">
      <c r="A114" s="245">
        <v>104</v>
      </c>
      <c r="B114" s="450" t="s">
        <v>81</v>
      </c>
      <c r="C114" s="447">
        <v>549.29999999999995</v>
      </c>
      <c r="D114" s="448">
        <v>546.81666666666672</v>
      </c>
      <c r="E114" s="448">
        <v>541.53333333333342</v>
      </c>
      <c r="F114" s="448">
        <v>533.76666666666665</v>
      </c>
      <c r="G114" s="448">
        <v>528.48333333333335</v>
      </c>
      <c r="H114" s="448">
        <v>554.58333333333348</v>
      </c>
      <c r="I114" s="448">
        <v>559.86666666666679</v>
      </c>
      <c r="J114" s="448">
        <v>567.63333333333355</v>
      </c>
      <c r="K114" s="447">
        <v>552.1</v>
      </c>
      <c r="L114" s="447">
        <v>539.04999999999995</v>
      </c>
      <c r="M114" s="447">
        <v>33.648650000000004</v>
      </c>
    </row>
    <row r="115" spans="1:13">
      <c r="A115" s="245">
        <v>105</v>
      </c>
      <c r="B115" s="450" t="s">
        <v>82</v>
      </c>
      <c r="C115" s="447">
        <v>949.35</v>
      </c>
      <c r="D115" s="448">
        <v>941.44999999999993</v>
      </c>
      <c r="E115" s="448">
        <v>931.89999999999986</v>
      </c>
      <c r="F115" s="448">
        <v>914.44999999999993</v>
      </c>
      <c r="G115" s="448">
        <v>904.89999999999986</v>
      </c>
      <c r="H115" s="448">
        <v>958.89999999999986</v>
      </c>
      <c r="I115" s="448">
        <v>968.44999999999982</v>
      </c>
      <c r="J115" s="448">
        <v>985.89999999999986</v>
      </c>
      <c r="K115" s="447">
        <v>951</v>
      </c>
      <c r="L115" s="447">
        <v>924</v>
      </c>
      <c r="M115" s="447">
        <v>31.834140000000001</v>
      </c>
    </row>
    <row r="116" spans="1:13">
      <c r="A116" s="245">
        <v>106</v>
      </c>
      <c r="B116" s="450" t="s">
        <v>231</v>
      </c>
      <c r="C116" s="447">
        <v>172.35</v>
      </c>
      <c r="D116" s="448">
        <v>173.29999999999998</v>
      </c>
      <c r="E116" s="448">
        <v>168.64999999999998</v>
      </c>
      <c r="F116" s="448">
        <v>164.95</v>
      </c>
      <c r="G116" s="448">
        <v>160.29999999999998</v>
      </c>
      <c r="H116" s="448">
        <v>176.99999999999997</v>
      </c>
      <c r="I116" s="448">
        <v>181.65</v>
      </c>
      <c r="J116" s="448">
        <v>185.34999999999997</v>
      </c>
      <c r="K116" s="447">
        <v>177.95</v>
      </c>
      <c r="L116" s="447">
        <v>169.6</v>
      </c>
      <c r="M116" s="447">
        <v>37.106459999999998</v>
      </c>
    </row>
    <row r="117" spans="1:13">
      <c r="A117" s="245">
        <v>107</v>
      </c>
      <c r="B117" s="450" t="s">
        <v>83</v>
      </c>
      <c r="C117" s="447">
        <v>147.69999999999999</v>
      </c>
      <c r="D117" s="448">
        <v>147.05000000000001</v>
      </c>
      <c r="E117" s="448">
        <v>145.70000000000002</v>
      </c>
      <c r="F117" s="448">
        <v>143.70000000000002</v>
      </c>
      <c r="G117" s="448">
        <v>142.35000000000002</v>
      </c>
      <c r="H117" s="448">
        <v>149.05000000000001</v>
      </c>
      <c r="I117" s="448">
        <v>150.40000000000003</v>
      </c>
      <c r="J117" s="448">
        <v>152.4</v>
      </c>
      <c r="K117" s="447">
        <v>148.4</v>
      </c>
      <c r="L117" s="447">
        <v>145.05000000000001</v>
      </c>
      <c r="M117" s="447">
        <v>117.67444</v>
      </c>
    </row>
    <row r="118" spans="1:13">
      <c r="A118" s="245">
        <v>108</v>
      </c>
      <c r="B118" s="450" t="s">
        <v>336</v>
      </c>
      <c r="C118" s="447">
        <v>374.8</v>
      </c>
      <c r="D118" s="448">
        <v>377.88333333333338</v>
      </c>
      <c r="E118" s="448">
        <v>371.31666666666678</v>
      </c>
      <c r="F118" s="448">
        <v>367.83333333333337</v>
      </c>
      <c r="G118" s="448">
        <v>361.26666666666677</v>
      </c>
      <c r="H118" s="448">
        <v>381.36666666666679</v>
      </c>
      <c r="I118" s="448">
        <v>387.93333333333339</v>
      </c>
      <c r="J118" s="448">
        <v>391.4166666666668</v>
      </c>
      <c r="K118" s="447">
        <v>384.45</v>
      </c>
      <c r="L118" s="447">
        <v>374.4</v>
      </c>
      <c r="M118" s="447">
        <v>1.9964900000000001</v>
      </c>
    </row>
    <row r="119" spans="1:13">
      <c r="A119" s="245">
        <v>109</v>
      </c>
      <c r="B119" s="450" t="s">
        <v>821</v>
      </c>
      <c r="C119" s="447">
        <v>3529.4</v>
      </c>
      <c r="D119" s="448">
        <v>3539.8333333333335</v>
      </c>
      <c r="E119" s="448">
        <v>3500.666666666667</v>
      </c>
      <c r="F119" s="448">
        <v>3471.9333333333334</v>
      </c>
      <c r="G119" s="448">
        <v>3432.7666666666669</v>
      </c>
      <c r="H119" s="448">
        <v>3568.5666666666671</v>
      </c>
      <c r="I119" s="448">
        <v>3607.733333333334</v>
      </c>
      <c r="J119" s="448">
        <v>3636.4666666666672</v>
      </c>
      <c r="K119" s="447">
        <v>3579</v>
      </c>
      <c r="L119" s="447">
        <v>3511.1</v>
      </c>
      <c r="M119" s="447">
        <v>4.1825700000000001</v>
      </c>
    </row>
    <row r="120" spans="1:13">
      <c r="A120" s="245">
        <v>110</v>
      </c>
      <c r="B120" s="450" t="s">
        <v>84</v>
      </c>
      <c r="C120" s="447">
        <v>1720.45</v>
      </c>
      <c r="D120" s="448">
        <v>1739.7833333333335</v>
      </c>
      <c r="E120" s="448">
        <v>1684.7166666666672</v>
      </c>
      <c r="F120" s="448">
        <v>1648.9833333333336</v>
      </c>
      <c r="G120" s="448">
        <v>1593.9166666666672</v>
      </c>
      <c r="H120" s="448">
        <v>1775.5166666666671</v>
      </c>
      <c r="I120" s="448">
        <v>1830.5833333333333</v>
      </c>
      <c r="J120" s="448">
        <v>1866.3166666666671</v>
      </c>
      <c r="K120" s="447">
        <v>1794.85</v>
      </c>
      <c r="L120" s="447">
        <v>1704.05</v>
      </c>
      <c r="M120" s="447">
        <v>4.13842</v>
      </c>
    </row>
    <row r="121" spans="1:13">
      <c r="A121" s="245">
        <v>111</v>
      </c>
      <c r="B121" s="450" t="s">
        <v>85</v>
      </c>
      <c r="C121" s="447">
        <v>683.9</v>
      </c>
      <c r="D121" s="448">
        <v>681.38333333333333</v>
      </c>
      <c r="E121" s="448">
        <v>668.76666666666665</v>
      </c>
      <c r="F121" s="448">
        <v>653.63333333333333</v>
      </c>
      <c r="G121" s="448">
        <v>641.01666666666665</v>
      </c>
      <c r="H121" s="448">
        <v>696.51666666666665</v>
      </c>
      <c r="I121" s="448">
        <v>709.13333333333321</v>
      </c>
      <c r="J121" s="448">
        <v>724.26666666666665</v>
      </c>
      <c r="K121" s="447">
        <v>694</v>
      </c>
      <c r="L121" s="447">
        <v>666.25</v>
      </c>
      <c r="M121" s="447">
        <v>75.925790000000006</v>
      </c>
    </row>
    <row r="122" spans="1:13">
      <c r="A122" s="245">
        <v>112</v>
      </c>
      <c r="B122" s="450" t="s">
        <v>232</v>
      </c>
      <c r="C122" s="447">
        <v>801.25</v>
      </c>
      <c r="D122" s="448">
        <v>806.98333333333323</v>
      </c>
      <c r="E122" s="448">
        <v>789.96666666666647</v>
      </c>
      <c r="F122" s="448">
        <v>778.68333333333328</v>
      </c>
      <c r="G122" s="448">
        <v>761.66666666666652</v>
      </c>
      <c r="H122" s="448">
        <v>818.26666666666642</v>
      </c>
      <c r="I122" s="448">
        <v>835.28333333333308</v>
      </c>
      <c r="J122" s="448">
        <v>846.56666666666638</v>
      </c>
      <c r="K122" s="447">
        <v>824</v>
      </c>
      <c r="L122" s="447">
        <v>795.7</v>
      </c>
      <c r="M122" s="447">
        <v>4.2155800000000001</v>
      </c>
    </row>
    <row r="123" spans="1:13">
      <c r="A123" s="245">
        <v>113</v>
      </c>
      <c r="B123" s="450" t="s">
        <v>337</v>
      </c>
      <c r="C123" s="447">
        <v>626.29999999999995</v>
      </c>
      <c r="D123" s="448">
        <v>633.76666666666665</v>
      </c>
      <c r="E123" s="448">
        <v>614.5333333333333</v>
      </c>
      <c r="F123" s="448">
        <v>602.76666666666665</v>
      </c>
      <c r="G123" s="448">
        <v>583.5333333333333</v>
      </c>
      <c r="H123" s="448">
        <v>645.5333333333333</v>
      </c>
      <c r="I123" s="448">
        <v>664.76666666666665</v>
      </c>
      <c r="J123" s="448">
        <v>676.5333333333333</v>
      </c>
      <c r="K123" s="447">
        <v>653</v>
      </c>
      <c r="L123" s="447">
        <v>622</v>
      </c>
      <c r="M123" s="447">
        <v>0.65832000000000002</v>
      </c>
    </row>
    <row r="124" spans="1:13">
      <c r="A124" s="245">
        <v>114</v>
      </c>
      <c r="B124" s="450" t="s">
        <v>233</v>
      </c>
      <c r="C124" s="447">
        <v>398.25</v>
      </c>
      <c r="D124" s="448">
        <v>397.2833333333333</v>
      </c>
      <c r="E124" s="448">
        <v>394.06666666666661</v>
      </c>
      <c r="F124" s="448">
        <v>389.88333333333333</v>
      </c>
      <c r="G124" s="448">
        <v>386.66666666666663</v>
      </c>
      <c r="H124" s="448">
        <v>401.46666666666658</v>
      </c>
      <c r="I124" s="448">
        <v>404.68333333333328</v>
      </c>
      <c r="J124" s="448">
        <v>408.86666666666656</v>
      </c>
      <c r="K124" s="447">
        <v>400.5</v>
      </c>
      <c r="L124" s="447">
        <v>393.1</v>
      </c>
      <c r="M124" s="447">
        <v>5.67354</v>
      </c>
    </row>
    <row r="125" spans="1:13">
      <c r="A125" s="245">
        <v>115</v>
      </c>
      <c r="B125" s="450" t="s">
        <v>86</v>
      </c>
      <c r="C125" s="447">
        <v>786.9</v>
      </c>
      <c r="D125" s="448">
        <v>786.4</v>
      </c>
      <c r="E125" s="448">
        <v>778</v>
      </c>
      <c r="F125" s="448">
        <v>769.1</v>
      </c>
      <c r="G125" s="448">
        <v>760.7</v>
      </c>
      <c r="H125" s="448">
        <v>795.3</v>
      </c>
      <c r="I125" s="448">
        <v>803.69999999999982</v>
      </c>
      <c r="J125" s="448">
        <v>812.59999999999991</v>
      </c>
      <c r="K125" s="447">
        <v>794.8</v>
      </c>
      <c r="L125" s="447">
        <v>777.5</v>
      </c>
      <c r="M125" s="447">
        <v>14.17432</v>
      </c>
    </row>
    <row r="126" spans="1:13">
      <c r="A126" s="245">
        <v>116</v>
      </c>
      <c r="B126" s="450" t="s">
        <v>338</v>
      </c>
      <c r="C126" s="447">
        <v>823.85</v>
      </c>
      <c r="D126" s="448">
        <v>819.28333333333342</v>
      </c>
      <c r="E126" s="448">
        <v>808.61666666666679</v>
      </c>
      <c r="F126" s="448">
        <v>793.38333333333333</v>
      </c>
      <c r="G126" s="448">
        <v>782.7166666666667</v>
      </c>
      <c r="H126" s="448">
        <v>834.51666666666688</v>
      </c>
      <c r="I126" s="448">
        <v>845.18333333333362</v>
      </c>
      <c r="J126" s="448">
        <v>860.41666666666697</v>
      </c>
      <c r="K126" s="447">
        <v>829.95</v>
      </c>
      <c r="L126" s="447">
        <v>804.05</v>
      </c>
      <c r="M126" s="447">
        <v>1.64916</v>
      </c>
    </row>
    <row r="127" spans="1:13">
      <c r="A127" s="245">
        <v>117</v>
      </c>
      <c r="B127" s="450" t="s">
        <v>339</v>
      </c>
      <c r="C127" s="447">
        <v>96.2</v>
      </c>
      <c r="D127" s="448">
        <v>96.300000000000011</v>
      </c>
      <c r="E127" s="448">
        <v>94.700000000000017</v>
      </c>
      <c r="F127" s="448">
        <v>93.2</v>
      </c>
      <c r="G127" s="448">
        <v>91.600000000000009</v>
      </c>
      <c r="H127" s="448">
        <v>97.800000000000026</v>
      </c>
      <c r="I127" s="448">
        <v>99.40000000000002</v>
      </c>
      <c r="J127" s="448">
        <v>100.90000000000003</v>
      </c>
      <c r="K127" s="447">
        <v>97.9</v>
      </c>
      <c r="L127" s="447">
        <v>94.8</v>
      </c>
      <c r="M127" s="447">
        <v>2.7662599999999999</v>
      </c>
    </row>
    <row r="128" spans="1:13">
      <c r="A128" s="245">
        <v>118</v>
      </c>
      <c r="B128" s="450" t="s">
        <v>340</v>
      </c>
      <c r="C128" s="447">
        <v>104.95</v>
      </c>
      <c r="D128" s="448">
        <v>105.08333333333333</v>
      </c>
      <c r="E128" s="448">
        <v>104.36666666666666</v>
      </c>
      <c r="F128" s="448">
        <v>103.78333333333333</v>
      </c>
      <c r="G128" s="448">
        <v>103.06666666666666</v>
      </c>
      <c r="H128" s="448">
        <v>105.66666666666666</v>
      </c>
      <c r="I128" s="448">
        <v>106.38333333333333</v>
      </c>
      <c r="J128" s="448">
        <v>106.96666666666665</v>
      </c>
      <c r="K128" s="447">
        <v>105.8</v>
      </c>
      <c r="L128" s="447">
        <v>104.5</v>
      </c>
      <c r="M128" s="447">
        <v>16.50215</v>
      </c>
    </row>
    <row r="129" spans="1:13">
      <c r="A129" s="245">
        <v>119</v>
      </c>
      <c r="B129" s="450" t="s">
        <v>341</v>
      </c>
      <c r="C129" s="447">
        <v>690.4</v>
      </c>
      <c r="D129" s="448">
        <v>687.36666666666667</v>
      </c>
      <c r="E129" s="448">
        <v>677.2833333333333</v>
      </c>
      <c r="F129" s="448">
        <v>664.16666666666663</v>
      </c>
      <c r="G129" s="448">
        <v>654.08333333333326</v>
      </c>
      <c r="H129" s="448">
        <v>700.48333333333335</v>
      </c>
      <c r="I129" s="448">
        <v>710.56666666666661</v>
      </c>
      <c r="J129" s="448">
        <v>723.68333333333339</v>
      </c>
      <c r="K129" s="447">
        <v>697.45</v>
      </c>
      <c r="L129" s="447">
        <v>674.25</v>
      </c>
      <c r="M129" s="447">
        <v>1.76318</v>
      </c>
    </row>
    <row r="130" spans="1:13">
      <c r="A130" s="245">
        <v>120</v>
      </c>
      <c r="B130" s="450" t="s">
        <v>92</v>
      </c>
      <c r="C130" s="447">
        <v>288.45</v>
      </c>
      <c r="D130" s="448">
        <v>287.79999999999995</v>
      </c>
      <c r="E130" s="448">
        <v>284.94999999999993</v>
      </c>
      <c r="F130" s="448">
        <v>281.45</v>
      </c>
      <c r="G130" s="448">
        <v>278.59999999999997</v>
      </c>
      <c r="H130" s="448">
        <v>291.2999999999999</v>
      </c>
      <c r="I130" s="448">
        <v>294.14999999999992</v>
      </c>
      <c r="J130" s="448">
        <v>297.64999999999986</v>
      </c>
      <c r="K130" s="447">
        <v>290.64999999999998</v>
      </c>
      <c r="L130" s="447">
        <v>284.3</v>
      </c>
      <c r="M130" s="447">
        <v>97.765600000000006</v>
      </c>
    </row>
    <row r="131" spans="1:13">
      <c r="A131" s="245">
        <v>121</v>
      </c>
      <c r="B131" s="450" t="s">
        <v>87</v>
      </c>
      <c r="C131" s="447">
        <v>540.45000000000005</v>
      </c>
      <c r="D131" s="448">
        <v>538.1</v>
      </c>
      <c r="E131" s="448">
        <v>531.90000000000009</v>
      </c>
      <c r="F131" s="448">
        <v>523.35</v>
      </c>
      <c r="G131" s="448">
        <v>517.15000000000009</v>
      </c>
      <c r="H131" s="448">
        <v>546.65000000000009</v>
      </c>
      <c r="I131" s="448">
        <v>552.85000000000014</v>
      </c>
      <c r="J131" s="448">
        <v>561.40000000000009</v>
      </c>
      <c r="K131" s="447">
        <v>544.29999999999995</v>
      </c>
      <c r="L131" s="447">
        <v>529.54999999999995</v>
      </c>
      <c r="M131" s="447">
        <v>27.756150000000002</v>
      </c>
    </row>
    <row r="132" spans="1:13">
      <c r="A132" s="245">
        <v>122</v>
      </c>
      <c r="B132" s="450" t="s">
        <v>234</v>
      </c>
      <c r="C132" s="447">
        <v>1765</v>
      </c>
      <c r="D132" s="448">
        <v>1775.3500000000001</v>
      </c>
      <c r="E132" s="448">
        <v>1740.4500000000003</v>
      </c>
      <c r="F132" s="448">
        <v>1715.9</v>
      </c>
      <c r="G132" s="448">
        <v>1681.0000000000002</v>
      </c>
      <c r="H132" s="448">
        <v>1799.9000000000003</v>
      </c>
      <c r="I132" s="448">
        <v>1834.8000000000004</v>
      </c>
      <c r="J132" s="448">
        <v>1859.3500000000004</v>
      </c>
      <c r="K132" s="447">
        <v>1810.25</v>
      </c>
      <c r="L132" s="447">
        <v>1750.8</v>
      </c>
      <c r="M132" s="447">
        <v>0.53110999999999997</v>
      </c>
    </row>
    <row r="133" spans="1:13">
      <c r="A133" s="245">
        <v>123</v>
      </c>
      <c r="B133" s="450" t="s">
        <v>342</v>
      </c>
      <c r="C133" s="447">
        <v>1785.4</v>
      </c>
      <c r="D133" s="448">
        <v>1794.1833333333334</v>
      </c>
      <c r="E133" s="448">
        <v>1771.2666666666669</v>
      </c>
      <c r="F133" s="448">
        <v>1757.1333333333334</v>
      </c>
      <c r="G133" s="448">
        <v>1734.2166666666669</v>
      </c>
      <c r="H133" s="448">
        <v>1808.3166666666668</v>
      </c>
      <c r="I133" s="448">
        <v>1831.2333333333333</v>
      </c>
      <c r="J133" s="448">
        <v>1845.3666666666668</v>
      </c>
      <c r="K133" s="447">
        <v>1817.1</v>
      </c>
      <c r="L133" s="447">
        <v>1780.05</v>
      </c>
      <c r="M133" s="447">
        <v>6.0026400000000004</v>
      </c>
    </row>
    <row r="134" spans="1:13">
      <c r="A134" s="245">
        <v>124</v>
      </c>
      <c r="B134" s="450" t="s">
        <v>343</v>
      </c>
      <c r="C134" s="447">
        <v>170.05</v>
      </c>
      <c r="D134" s="448">
        <v>170.18333333333337</v>
      </c>
      <c r="E134" s="448">
        <v>167.96666666666673</v>
      </c>
      <c r="F134" s="448">
        <v>165.88333333333335</v>
      </c>
      <c r="G134" s="448">
        <v>163.66666666666671</v>
      </c>
      <c r="H134" s="448">
        <v>172.26666666666674</v>
      </c>
      <c r="I134" s="448">
        <v>174.48333333333338</v>
      </c>
      <c r="J134" s="448">
        <v>176.56666666666675</v>
      </c>
      <c r="K134" s="447">
        <v>172.4</v>
      </c>
      <c r="L134" s="447">
        <v>168.1</v>
      </c>
      <c r="M134" s="447">
        <v>21.736930000000001</v>
      </c>
    </row>
    <row r="135" spans="1:13">
      <c r="A135" s="245">
        <v>125</v>
      </c>
      <c r="B135" s="450" t="s">
        <v>830</v>
      </c>
      <c r="C135" s="447">
        <v>174.35</v>
      </c>
      <c r="D135" s="448">
        <v>173.61666666666667</v>
      </c>
      <c r="E135" s="448">
        <v>170.73333333333335</v>
      </c>
      <c r="F135" s="448">
        <v>167.11666666666667</v>
      </c>
      <c r="G135" s="448">
        <v>164.23333333333335</v>
      </c>
      <c r="H135" s="448">
        <v>177.23333333333335</v>
      </c>
      <c r="I135" s="448">
        <v>180.11666666666667</v>
      </c>
      <c r="J135" s="448">
        <v>183.73333333333335</v>
      </c>
      <c r="K135" s="447">
        <v>176.5</v>
      </c>
      <c r="L135" s="447">
        <v>170</v>
      </c>
      <c r="M135" s="447">
        <v>8.1188199999999995</v>
      </c>
    </row>
    <row r="136" spans="1:13">
      <c r="A136" s="245">
        <v>126</v>
      </c>
      <c r="B136" s="450" t="s">
        <v>740</v>
      </c>
      <c r="C136" s="447">
        <v>937.65</v>
      </c>
      <c r="D136" s="448">
        <v>929.75</v>
      </c>
      <c r="E136" s="448">
        <v>900.5</v>
      </c>
      <c r="F136" s="448">
        <v>863.35</v>
      </c>
      <c r="G136" s="448">
        <v>834.1</v>
      </c>
      <c r="H136" s="448">
        <v>966.9</v>
      </c>
      <c r="I136" s="448">
        <v>996.15</v>
      </c>
      <c r="J136" s="448">
        <v>1033.3</v>
      </c>
      <c r="K136" s="447">
        <v>959</v>
      </c>
      <c r="L136" s="447">
        <v>892.6</v>
      </c>
      <c r="M136" s="447">
        <v>6.86714</v>
      </c>
    </row>
    <row r="137" spans="1:13">
      <c r="A137" s="245">
        <v>127</v>
      </c>
      <c r="B137" s="450" t="s">
        <v>345</v>
      </c>
      <c r="C137" s="447">
        <v>538.79999999999995</v>
      </c>
      <c r="D137" s="448">
        <v>544.65</v>
      </c>
      <c r="E137" s="448">
        <v>529.29999999999995</v>
      </c>
      <c r="F137" s="448">
        <v>519.79999999999995</v>
      </c>
      <c r="G137" s="448">
        <v>504.44999999999993</v>
      </c>
      <c r="H137" s="448">
        <v>554.15</v>
      </c>
      <c r="I137" s="448">
        <v>569.50000000000011</v>
      </c>
      <c r="J137" s="448">
        <v>579</v>
      </c>
      <c r="K137" s="447">
        <v>560</v>
      </c>
      <c r="L137" s="447">
        <v>535.15</v>
      </c>
      <c r="M137" s="447">
        <v>5.6155600000000003</v>
      </c>
    </row>
    <row r="138" spans="1:13">
      <c r="A138" s="245">
        <v>128</v>
      </c>
      <c r="B138" s="450" t="s">
        <v>89</v>
      </c>
      <c r="C138" s="447">
        <v>14.7</v>
      </c>
      <c r="D138" s="448">
        <v>15.083333333333334</v>
      </c>
      <c r="E138" s="448">
        <v>14.016666666666669</v>
      </c>
      <c r="F138" s="448">
        <v>13.333333333333336</v>
      </c>
      <c r="G138" s="448">
        <v>12.266666666666671</v>
      </c>
      <c r="H138" s="448">
        <v>15.766666666666667</v>
      </c>
      <c r="I138" s="448">
        <v>16.833333333333336</v>
      </c>
      <c r="J138" s="448">
        <v>17.516666666666666</v>
      </c>
      <c r="K138" s="447">
        <v>16.149999999999999</v>
      </c>
      <c r="L138" s="447">
        <v>14.4</v>
      </c>
      <c r="M138" s="447">
        <v>322.42696999999998</v>
      </c>
    </row>
    <row r="139" spans="1:13">
      <c r="A139" s="245">
        <v>129</v>
      </c>
      <c r="B139" s="450" t="s">
        <v>346</v>
      </c>
      <c r="C139" s="447">
        <v>205.5</v>
      </c>
      <c r="D139" s="448">
        <v>207.13333333333333</v>
      </c>
      <c r="E139" s="448">
        <v>202.56666666666666</v>
      </c>
      <c r="F139" s="448">
        <v>199.63333333333333</v>
      </c>
      <c r="G139" s="448">
        <v>195.06666666666666</v>
      </c>
      <c r="H139" s="448">
        <v>210.06666666666666</v>
      </c>
      <c r="I139" s="448">
        <v>214.63333333333333</v>
      </c>
      <c r="J139" s="448">
        <v>217.56666666666666</v>
      </c>
      <c r="K139" s="447">
        <v>211.7</v>
      </c>
      <c r="L139" s="447">
        <v>204.2</v>
      </c>
      <c r="M139" s="447">
        <v>9.7099799999999998</v>
      </c>
    </row>
    <row r="140" spans="1:13">
      <c r="A140" s="245">
        <v>130</v>
      </c>
      <c r="B140" s="450" t="s">
        <v>90</v>
      </c>
      <c r="C140" s="447">
        <v>4194</v>
      </c>
      <c r="D140" s="448">
        <v>4196.0666666666666</v>
      </c>
      <c r="E140" s="448">
        <v>4107.9333333333334</v>
      </c>
      <c r="F140" s="448">
        <v>4021.8666666666668</v>
      </c>
      <c r="G140" s="448">
        <v>3933.7333333333336</v>
      </c>
      <c r="H140" s="448">
        <v>4282.1333333333332</v>
      </c>
      <c r="I140" s="448">
        <v>4370.2666666666664</v>
      </c>
      <c r="J140" s="448">
        <v>4456.333333333333</v>
      </c>
      <c r="K140" s="447">
        <v>4284.2</v>
      </c>
      <c r="L140" s="447">
        <v>4110</v>
      </c>
      <c r="M140" s="447">
        <v>30.906189999999999</v>
      </c>
    </row>
    <row r="141" spans="1:13">
      <c r="A141" s="245">
        <v>131</v>
      </c>
      <c r="B141" s="450" t="s">
        <v>347</v>
      </c>
      <c r="C141" s="447">
        <v>4028.8</v>
      </c>
      <c r="D141" s="448">
        <v>4009.75</v>
      </c>
      <c r="E141" s="448">
        <v>3969.5</v>
      </c>
      <c r="F141" s="448">
        <v>3910.2</v>
      </c>
      <c r="G141" s="448">
        <v>3869.95</v>
      </c>
      <c r="H141" s="448">
        <v>4069.05</v>
      </c>
      <c r="I141" s="448">
        <v>4109.3</v>
      </c>
      <c r="J141" s="448">
        <v>4168.6000000000004</v>
      </c>
      <c r="K141" s="447">
        <v>4050</v>
      </c>
      <c r="L141" s="447">
        <v>3950.45</v>
      </c>
      <c r="M141" s="447">
        <v>1.8422499999999999</v>
      </c>
    </row>
    <row r="142" spans="1:13">
      <c r="A142" s="245">
        <v>132</v>
      </c>
      <c r="B142" s="450" t="s">
        <v>348</v>
      </c>
      <c r="C142" s="447">
        <v>2956.15</v>
      </c>
      <c r="D142" s="448">
        <v>2914.8666666666668</v>
      </c>
      <c r="E142" s="448">
        <v>2856.3833333333337</v>
      </c>
      <c r="F142" s="448">
        <v>2756.6166666666668</v>
      </c>
      <c r="G142" s="448">
        <v>2698.1333333333337</v>
      </c>
      <c r="H142" s="448">
        <v>3014.6333333333337</v>
      </c>
      <c r="I142" s="448">
        <v>3073.1166666666672</v>
      </c>
      <c r="J142" s="448">
        <v>3172.8833333333337</v>
      </c>
      <c r="K142" s="447">
        <v>2973.35</v>
      </c>
      <c r="L142" s="447">
        <v>2815.1</v>
      </c>
      <c r="M142" s="447">
        <v>12.17244</v>
      </c>
    </row>
    <row r="143" spans="1:13">
      <c r="A143" s="245">
        <v>133</v>
      </c>
      <c r="B143" s="450" t="s">
        <v>93</v>
      </c>
      <c r="C143" s="447">
        <v>5309.15</v>
      </c>
      <c r="D143" s="448">
        <v>5271.8499999999995</v>
      </c>
      <c r="E143" s="448">
        <v>5208.4499999999989</v>
      </c>
      <c r="F143" s="448">
        <v>5107.7499999999991</v>
      </c>
      <c r="G143" s="448">
        <v>5044.3499999999985</v>
      </c>
      <c r="H143" s="448">
        <v>5372.5499999999993</v>
      </c>
      <c r="I143" s="448">
        <v>5435.9499999999989</v>
      </c>
      <c r="J143" s="448">
        <v>5536.65</v>
      </c>
      <c r="K143" s="447">
        <v>5335.25</v>
      </c>
      <c r="L143" s="447">
        <v>5171.1499999999996</v>
      </c>
      <c r="M143" s="447">
        <v>8.6764799999999997</v>
      </c>
    </row>
    <row r="144" spans="1:13">
      <c r="A144" s="245">
        <v>134</v>
      </c>
      <c r="B144" s="450" t="s">
        <v>349</v>
      </c>
      <c r="C144" s="447">
        <v>418.05</v>
      </c>
      <c r="D144" s="448">
        <v>420.95</v>
      </c>
      <c r="E144" s="448">
        <v>413.4</v>
      </c>
      <c r="F144" s="448">
        <v>408.75</v>
      </c>
      <c r="G144" s="448">
        <v>401.2</v>
      </c>
      <c r="H144" s="448">
        <v>425.59999999999997</v>
      </c>
      <c r="I144" s="448">
        <v>433.15000000000003</v>
      </c>
      <c r="J144" s="448">
        <v>437.79999999999995</v>
      </c>
      <c r="K144" s="447">
        <v>428.5</v>
      </c>
      <c r="L144" s="447">
        <v>416.3</v>
      </c>
      <c r="M144" s="447">
        <v>4.9847400000000004</v>
      </c>
    </row>
    <row r="145" spans="1:13">
      <c r="A145" s="245">
        <v>135</v>
      </c>
      <c r="B145" s="450" t="s">
        <v>350</v>
      </c>
      <c r="C145" s="447">
        <v>109.45</v>
      </c>
      <c r="D145" s="448">
        <v>110.41666666666667</v>
      </c>
      <c r="E145" s="448">
        <v>108.03333333333335</v>
      </c>
      <c r="F145" s="448">
        <v>106.61666666666667</v>
      </c>
      <c r="G145" s="448">
        <v>104.23333333333335</v>
      </c>
      <c r="H145" s="448">
        <v>111.83333333333334</v>
      </c>
      <c r="I145" s="448">
        <v>114.21666666666667</v>
      </c>
      <c r="J145" s="448">
        <v>115.63333333333334</v>
      </c>
      <c r="K145" s="447">
        <v>112.8</v>
      </c>
      <c r="L145" s="447">
        <v>109</v>
      </c>
      <c r="M145" s="447">
        <v>10.463889999999999</v>
      </c>
    </row>
    <row r="146" spans="1:13">
      <c r="A146" s="245">
        <v>136</v>
      </c>
      <c r="B146" s="450" t="s">
        <v>831</v>
      </c>
      <c r="C146" s="447">
        <v>228.1</v>
      </c>
      <c r="D146" s="448">
        <v>228.01666666666665</v>
      </c>
      <c r="E146" s="448">
        <v>226.1333333333333</v>
      </c>
      <c r="F146" s="448">
        <v>224.16666666666666</v>
      </c>
      <c r="G146" s="448">
        <v>222.2833333333333</v>
      </c>
      <c r="H146" s="448">
        <v>229.98333333333329</v>
      </c>
      <c r="I146" s="448">
        <v>231.86666666666662</v>
      </c>
      <c r="J146" s="448">
        <v>233.83333333333329</v>
      </c>
      <c r="K146" s="447">
        <v>229.9</v>
      </c>
      <c r="L146" s="447">
        <v>226.05</v>
      </c>
      <c r="M146" s="447">
        <v>3.0676899999999998</v>
      </c>
    </row>
    <row r="147" spans="1:13">
      <c r="A147" s="245">
        <v>137</v>
      </c>
      <c r="B147" s="450" t="s">
        <v>742</v>
      </c>
      <c r="C147" s="447">
        <v>1836.8</v>
      </c>
      <c r="D147" s="448">
        <v>1844.9333333333334</v>
      </c>
      <c r="E147" s="448">
        <v>1791.8666666666668</v>
      </c>
      <c r="F147" s="448">
        <v>1746.9333333333334</v>
      </c>
      <c r="G147" s="448">
        <v>1693.8666666666668</v>
      </c>
      <c r="H147" s="448">
        <v>1889.8666666666668</v>
      </c>
      <c r="I147" s="448">
        <v>1942.9333333333334</v>
      </c>
      <c r="J147" s="448">
        <v>1987.8666666666668</v>
      </c>
      <c r="K147" s="447">
        <v>1898</v>
      </c>
      <c r="L147" s="447">
        <v>1800</v>
      </c>
      <c r="M147" s="447">
        <v>0.24162</v>
      </c>
    </row>
    <row r="148" spans="1:13">
      <c r="A148" s="245">
        <v>138</v>
      </c>
      <c r="B148" s="450" t="s">
        <v>235</v>
      </c>
      <c r="C148" s="447">
        <v>65.2</v>
      </c>
      <c r="D148" s="448">
        <v>65.366666666666674</v>
      </c>
      <c r="E148" s="448">
        <v>64.033333333333346</v>
      </c>
      <c r="F148" s="448">
        <v>62.866666666666674</v>
      </c>
      <c r="G148" s="448">
        <v>61.533333333333346</v>
      </c>
      <c r="H148" s="448">
        <v>66.533333333333346</v>
      </c>
      <c r="I148" s="448">
        <v>67.86666666666666</v>
      </c>
      <c r="J148" s="448">
        <v>69.033333333333346</v>
      </c>
      <c r="K148" s="447">
        <v>66.7</v>
      </c>
      <c r="L148" s="447">
        <v>64.2</v>
      </c>
      <c r="M148" s="447">
        <v>14.869289999999999</v>
      </c>
    </row>
    <row r="149" spans="1:13">
      <c r="A149" s="245">
        <v>139</v>
      </c>
      <c r="B149" s="450" t="s">
        <v>94</v>
      </c>
      <c r="C149" s="447">
        <v>2676.15</v>
      </c>
      <c r="D149" s="448">
        <v>2659.1833333333329</v>
      </c>
      <c r="E149" s="448">
        <v>2632.3666666666659</v>
      </c>
      <c r="F149" s="448">
        <v>2588.583333333333</v>
      </c>
      <c r="G149" s="448">
        <v>2561.766666666666</v>
      </c>
      <c r="H149" s="448">
        <v>2702.9666666666658</v>
      </c>
      <c r="I149" s="448">
        <v>2729.7833333333324</v>
      </c>
      <c r="J149" s="448">
        <v>2773.5666666666657</v>
      </c>
      <c r="K149" s="447">
        <v>2686</v>
      </c>
      <c r="L149" s="447">
        <v>2615.4</v>
      </c>
      <c r="M149" s="447">
        <v>8.3867899999999995</v>
      </c>
    </row>
    <row r="150" spans="1:13">
      <c r="A150" s="245">
        <v>140</v>
      </c>
      <c r="B150" s="450" t="s">
        <v>351</v>
      </c>
      <c r="C150" s="447">
        <v>208.9</v>
      </c>
      <c r="D150" s="448">
        <v>209.48333333333335</v>
      </c>
      <c r="E150" s="448">
        <v>206.4666666666667</v>
      </c>
      <c r="F150" s="448">
        <v>204.03333333333336</v>
      </c>
      <c r="G150" s="448">
        <v>201.01666666666671</v>
      </c>
      <c r="H150" s="448">
        <v>211.91666666666669</v>
      </c>
      <c r="I150" s="448">
        <v>214.93333333333334</v>
      </c>
      <c r="J150" s="448">
        <v>217.36666666666667</v>
      </c>
      <c r="K150" s="447">
        <v>212.5</v>
      </c>
      <c r="L150" s="447">
        <v>207.05</v>
      </c>
      <c r="M150" s="447">
        <v>0.58342000000000005</v>
      </c>
    </row>
    <row r="151" spans="1:13">
      <c r="A151" s="245">
        <v>141</v>
      </c>
      <c r="B151" s="450" t="s">
        <v>236</v>
      </c>
      <c r="C151" s="447">
        <v>501.1</v>
      </c>
      <c r="D151" s="448">
        <v>502.51666666666665</v>
      </c>
      <c r="E151" s="448">
        <v>498.5333333333333</v>
      </c>
      <c r="F151" s="448">
        <v>495.96666666666664</v>
      </c>
      <c r="G151" s="448">
        <v>491.98333333333329</v>
      </c>
      <c r="H151" s="448">
        <v>505.08333333333331</v>
      </c>
      <c r="I151" s="448">
        <v>509.06666666666666</v>
      </c>
      <c r="J151" s="448">
        <v>511.63333333333333</v>
      </c>
      <c r="K151" s="447">
        <v>506.5</v>
      </c>
      <c r="L151" s="447">
        <v>499.95</v>
      </c>
      <c r="M151" s="447">
        <v>2.1611099999999999</v>
      </c>
    </row>
    <row r="152" spans="1:13">
      <c r="A152" s="245">
        <v>142</v>
      </c>
      <c r="B152" s="450" t="s">
        <v>237</v>
      </c>
      <c r="C152" s="447">
        <v>1492.5</v>
      </c>
      <c r="D152" s="448">
        <v>1490.9833333333333</v>
      </c>
      <c r="E152" s="448">
        <v>1456.9666666666667</v>
      </c>
      <c r="F152" s="448">
        <v>1421.4333333333334</v>
      </c>
      <c r="G152" s="448">
        <v>1387.4166666666667</v>
      </c>
      <c r="H152" s="448">
        <v>1526.5166666666667</v>
      </c>
      <c r="I152" s="448">
        <v>1560.5333333333335</v>
      </c>
      <c r="J152" s="448">
        <v>1596.0666666666666</v>
      </c>
      <c r="K152" s="447">
        <v>1525</v>
      </c>
      <c r="L152" s="447">
        <v>1455.45</v>
      </c>
      <c r="M152" s="447">
        <v>1.1665700000000001</v>
      </c>
    </row>
    <row r="153" spans="1:13">
      <c r="A153" s="245">
        <v>143</v>
      </c>
      <c r="B153" s="450" t="s">
        <v>238</v>
      </c>
      <c r="C153" s="447">
        <v>85</v>
      </c>
      <c r="D153" s="448">
        <v>85.283333333333331</v>
      </c>
      <c r="E153" s="448">
        <v>84.36666666666666</v>
      </c>
      <c r="F153" s="448">
        <v>83.733333333333334</v>
      </c>
      <c r="G153" s="448">
        <v>82.816666666666663</v>
      </c>
      <c r="H153" s="448">
        <v>85.916666666666657</v>
      </c>
      <c r="I153" s="448">
        <v>86.833333333333343</v>
      </c>
      <c r="J153" s="448">
        <v>87.466666666666654</v>
      </c>
      <c r="K153" s="447">
        <v>86.2</v>
      </c>
      <c r="L153" s="447">
        <v>84.65</v>
      </c>
      <c r="M153" s="447">
        <v>32.815860000000001</v>
      </c>
    </row>
    <row r="154" spans="1:13">
      <c r="A154" s="245">
        <v>144</v>
      </c>
      <c r="B154" s="450" t="s">
        <v>95</v>
      </c>
      <c r="C154" s="447">
        <v>91.95</v>
      </c>
      <c r="D154" s="448">
        <v>92.2</v>
      </c>
      <c r="E154" s="448">
        <v>91</v>
      </c>
      <c r="F154" s="448">
        <v>90.05</v>
      </c>
      <c r="G154" s="448">
        <v>88.85</v>
      </c>
      <c r="H154" s="448">
        <v>93.15</v>
      </c>
      <c r="I154" s="448">
        <v>94.350000000000023</v>
      </c>
      <c r="J154" s="448">
        <v>95.300000000000011</v>
      </c>
      <c r="K154" s="447">
        <v>93.4</v>
      </c>
      <c r="L154" s="447">
        <v>91.25</v>
      </c>
      <c r="M154" s="447">
        <v>12.430870000000001</v>
      </c>
    </row>
    <row r="155" spans="1:13">
      <c r="A155" s="245">
        <v>145</v>
      </c>
      <c r="B155" s="450" t="s">
        <v>352</v>
      </c>
      <c r="C155" s="447">
        <v>709.4</v>
      </c>
      <c r="D155" s="448">
        <v>703.83333333333337</v>
      </c>
      <c r="E155" s="448">
        <v>695.76666666666677</v>
      </c>
      <c r="F155" s="448">
        <v>682.13333333333344</v>
      </c>
      <c r="G155" s="448">
        <v>674.06666666666683</v>
      </c>
      <c r="H155" s="448">
        <v>717.4666666666667</v>
      </c>
      <c r="I155" s="448">
        <v>725.5333333333333</v>
      </c>
      <c r="J155" s="448">
        <v>739.16666666666663</v>
      </c>
      <c r="K155" s="447">
        <v>711.9</v>
      </c>
      <c r="L155" s="447">
        <v>690.2</v>
      </c>
      <c r="M155" s="447">
        <v>0.82926999999999995</v>
      </c>
    </row>
    <row r="156" spans="1:13">
      <c r="A156" s="245">
        <v>146</v>
      </c>
      <c r="B156" s="450" t="s">
        <v>96</v>
      </c>
      <c r="C156" s="447">
        <v>1171.8</v>
      </c>
      <c r="D156" s="448">
        <v>1167.1000000000001</v>
      </c>
      <c r="E156" s="448">
        <v>1160.2000000000003</v>
      </c>
      <c r="F156" s="448">
        <v>1148.6000000000001</v>
      </c>
      <c r="G156" s="448">
        <v>1141.7000000000003</v>
      </c>
      <c r="H156" s="448">
        <v>1178.7000000000003</v>
      </c>
      <c r="I156" s="448">
        <v>1185.6000000000004</v>
      </c>
      <c r="J156" s="448">
        <v>1197.2000000000003</v>
      </c>
      <c r="K156" s="447">
        <v>1174</v>
      </c>
      <c r="L156" s="447">
        <v>1155.5</v>
      </c>
      <c r="M156" s="447">
        <v>11.85585</v>
      </c>
    </row>
    <row r="157" spans="1:13">
      <c r="A157" s="245">
        <v>147</v>
      </c>
      <c r="B157" s="450" t="s">
        <v>97</v>
      </c>
      <c r="C157" s="447">
        <v>191.3</v>
      </c>
      <c r="D157" s="448">
        <v>191.88333333333333</v>
      </c>
      <c r="E157" s="448">
        <v>189.91666666666666</v>
      </c>
      <c r="F157" s="448">
        <v>188.53333333333333</v>
      </c>
      <c r="G157" s="448">
        <v>186.56666666666666</v>
      </c>
      <c r="H157" s="448">
        <v>193.26666666666665</v>
      </c>
      <c r="I157" s="448">
        <v>195.23333333333335</v>
      </c>
      <c r="J157" s="448">
        <v>196.61666666666665</v>
      </c>
      <c r="K157" s="447">
        <v>193.85</v>
      </c>
      <c r="L157" s="447">
        <v>190.5</v>
      </c>
      <c r="M157" s="447">
        <v>27.673559999999998</v>
      </c>
    </row>
    <row r="158" spans="1:13">
      <c r="A158" s="245">
        <v>148</v>
      </c>
      <c r="B158" s="450" t="s">
        <v>354</v>
      </c>
      <c r="C158" s="447">
        <v>341.2</v>
      </c>
      <c r="D158" s="448">
        <v>339.13333333333338</v>
      </c>
      <c r="E158" s="448">
        <v>333.26666666666677</v>
      </c>
      <c r="F158" s="448">
        <v>325.33333333333337</v>
      </c>
      <c r="G158" s="448">
        <v>319.46666666666675</v>
      </c>
      <c r="H158" s="448">
        <v>347.06666666666678</v>
      </c>
      <c r="I158" s="448">
        <v>352.93333333333345</v>
      </c>
      <c r="J158" s="448">
        <v>360.86666666666679</v>
      </c>
      <c r="K158" s="447">
        <v>345</v>
      </c>
      <c r="L158" s="447">
        <v>331.2</v>
      </c>
      <c r="M158" s="447">
        <v>3.0610400000000002</v>
      </c>
    </row>
    <row r="159" spans="1:13">
      <c r="A159" s="245">
        <v>149</v>
      </c>
      <c r="B159" s="450" t="s">
        <v>98</v>
      </c>
      <c r="C159" s="447">
        <v>87.25</v>
      </c>
      <c r="D159" s="448">
        <v>87.866666666666674</v>
      </c>
      <c r="E159" s="448">
        <v>86.383333333333354</v>
      </c>
      <c r="F159" s="448">
        <v>85.51666666666668</v>
      </c>
      <c r="G159" s="448">
        <v>84.03333333333336</v>
      </c>
      <c r="H159" s="448">
        <v>88.733333333333348</v>
      </c>
      <c r="I159" s="448">
        <v>90.216666666666669</v>
      </c>
      <c r="J159" s="448">
        <v>91.083333333333343</v>
      </c>
      <c r="K159" s="447">
        <v>89.35</v>
      </c>
      <c r="L159" s="447">
        <v>87</v>
      </c>
      <c r="M159" s="447">
        <v>193.82451</v>
      </c>
    </row>
    <row r="160" spans="1:13">
      <c r="A160" s="245">
        <v>150</v>
      </c>
      <c r="B160" s="450" t="s">
        <v>355</v>
      </c>
      <c r="C160" s="447">
        <v>2902.65</v>
      </c>
      <c r="D160" s="448">
        <v>2932.5499999999997</v>
      </c>
      <c r="E160" s="448">
        <v>2865.0999999999995</v>
      </c>
      <c r="F160" s="448">
        <v>2827.5499999999997</v>
      </c>
      <c r="G160" s="448">
        <v>2760.0999999999995</v>
      </c>
      <c r="H160" s="448">
        <v>2970.0999999999995</v>
      </c>
      <c r="I160" s="448">
        <v>3037.5499999999993</v>
      </c>
      <c r="J160" s="448">
        <v>3075.0999999999995</v>
      </c>
      <c r="K160" s="447">
        <v>3000</v>
      </c>
      <c r="L160" s="447">
        <v>2895</v>
      </c>
      <c r="M160" s="447">
        <v>0.90966999999999998</v>
      </c>
    </row>
    <row r="161" spans="1:13">
      <c r="A161" s="245">
        <v>151</v>
      </c>
      <c r="B161" s="450" t="s">
        <v>356</v>
      </c>
      <c r="C161" s="447">
        <v>441.55</v>
      </c>
      <c r="D161" s="448">
        <v>443.8</v>
      </c>
      <c r="E161" s="448">
        <v>434.15000000000003</v>
      </c>
      <c r="F161" s="448">
        <v>426.75</v>
      </c>
      <c r="G161" s="448">
        <v>417.1</v>
      </c>
      <c r="H161" s="448">
        <v>451.20000000000005</v>
      </c>
      <c r="I161" s="448">
        <v>460.85</v>
      </c>
      <c r="J161" s="448">
        <v>468.25000000000006</v>
      </c>
      <c r="K161" s="447">
        <v>453.45</v>
      </c>
      <c r="L161" s="447">
        <v>436.4</v>
      </c>
      <c r="M161" s="447">
        <v>4.8315599999999996</v>
      </c>
    </row>
    <row r="162" spans="1:13">
      <c r="A162" s="245">
        <v>152</v>
      </c>
      <c r="B162" s="450" t="s">
        <v>357</v>
      </c>
      <c r="C162" s="447">
        <v>170</v>
      </c>
      <c r="D162" s="448">
        <v>171.43333333333331</v>
      </c>
      <c r="E162" s="448">
        <v>167.96666666666661</v>
      </c>
      <c r="F162" s="448">
        <v>165.93333333333331</v>
      </c>
      <c r="G162" s="448">
        <v>162.46666666666661</v>
      </c>
      <c r="H162" s="448">
        <v>173.46666666666661</v>
      </c>
      <c r="I162" s="448">
        <v>176.93333333333331</v>
      </c>
      <c r="J162" s="448">
        <v>178.96666666666661</v>
      </c>
      <c r="K162" s="447">
        <v>174.9</v>
      </c>
      <c r="L162" s="447">
        <v>169.4</v>
      </c>
      <c r="M162" s="447">
        <v>4.4115799999999998</v>
      </c>
    </row>
    <row r="163" spans="1:13">
      <c r="A163" s="245">
        <v>153</v>
      </c>
      <c r="B163" s="450" t="s">
        <v>358</v>
      </c>
      <c r="C163" s="447">
        <v>142.4</v>
      </c>
      <c r="D163" s="448">
        <v>142.15</v>
      </c>
      <c r="E163" s="448">
        <v>139.9</v>
      </c>
      <c r="F163" s="448">
        <v>137.4</v>
      </c>
      <c r="G163" s="448">
        <v>135.15</v>
      </c>
      <c r="H163" s="448">
        <v>144.65</v>
      </c>
      <c r="I163" s="448">
        <v>146.9</v>
      </c>
      <c r="J163" s="448">
        <v>149.4</v>
      </c>
      <c r="K163" s="447">
        <v>144.4</v>
      </c>
      <c r="L163" s="447">
        <v>139.65</v>
      </c>
      <c r="M163" s="447">
        <v>23.82957</v>
      </c>
    </row>
    <row r="164" spans="1:13">
      <c r="A164" s="245">
        <v>154</v>
      </c>
      <c r="B164" s="450" t="s">
        <v>359</v>
      </c>
      <c r="C164" s="447">
        <v>227.65</v>
      </c>
      <c r="D164" s="448">
        <v>229.88333333333333</v>
      </c>
      <c r="E164" s="448">
        <v>224.76666666666665</v>
      </c>
      <c r="F164" s="448">
        <v>221.88333333333333</v>
      </c>
      <c r="G164" s="448">
        <v>216.76666666666665</v>
      </c>
      <c r="H164" s="448">
        <v>232.76666666666665</v>
      </c>
      <c r="I164" s="448">
        <v>237.88333333333333</v>
      </c>
      <c r="J164" s="448">
        <v>240.76666666666665</v>
      </c>
      <c r="K164" s="447">
        <v>235</v>
      </c>
      <c r="L164" s="447">
        <v>227</v>
      </c>
      <c r="M164" s="447">
        <v>39.705030000000001</v>
      </c>
    </row>
    <row r="165" spans="1:13">
      <c r="A165" s="245">
        <v>155</v>
      </c>
      <c r="B165" s="450" t="s">
        <v>239</v>
      </c>
      <c r="C165" s="447">
        <v>7.55</v>
      </c>
      <c r="D165" s="448">
        <v>7.5166666666666657</v>
      </c>
      <c r="E165" s="448">
        <v>6.8833333333333311</v>
      </c>
      <c r="F165" s="448">
        <v>6.216666666666665</v>
      </c>
      <c r="G165" s="448">
        <v>5.5833333333333304</v>
      </c>
      <c r="H165" s="448">
        <v>8.1833333333333318</v>
      </c>
      <c r="I165" s="448">
        <v>8.8166666666666664</v>
      </c>
      <c r="J165" s="448">
        <v>9.4833333333333325</v>
      </c>
      <c r="K165" s="447">
        <v>8.15</v>
      </c>
      <c r="L165" s="447">
        <v>6.85</v>
      </c>
      <c r="M165" s="447">
        <v>499.12569000000002</v>
      </c>
    </row>
    <row r="166" spans="1:13">
      <c r="A166" s="245">
        <v>156</v>
      </c>
      <c r="B166" s="450" t="s">
        <v>240</v>
      </c>
      <c r="C166" s="447">
        <v>47.7</v>
      </c>
      <c r="D166" s="448">
        <v>46.9</v>
      </c>
      <c r="E166" s="448">
        <v>46.099999999999994</v>
      </c>
      <c r="F166" s="448">
        <v>44.499999999999993</v>
      </c>
      <c r="G166" s="448">
        <v>43.699999999999989</v>
      </c>
      <c r="H166" s="448">
        <v>48.5</v>
      </c>
      <c r="I166" s="448">
        <v>49.3</v>
      </c>
      <c r="J166" s="448">
        <v>50.900000000000006</v>
      </c>
      <c r="K166" s="447">
        <v>47.7</v>
      </c>
      <c r="L166" s="447">
        <v>45.3</v>
      </c>
      <c r="M166" s="447">
        <v>34.386989999999997</v>
      </c>
    </row>
    <row r="167" spans="1:13">
      <c r="A167" s="245">
        <v>157</v>
      </c>
      <c r="B167" s="450" t="s">
        <v>99</v>
      </c>
      <c r="C167" s="447">
        <v>159.94999999999999</v>
      </c>
      <c r="D167" s="448">
        <v>158.18333333333334</v>
      </c>
      <c r="E167" s="448">
        <v>154.96666666666667</v>
      </c>
      <c r="F167" s="448">
        <v>149.98333333333332</v>
      </c>
      <c r="G167" s="448">
        <v>146.76666666666665</v>
      </c>
      <c r="H167" s="448">
        <v>163.16666666666669</v>
      </c>
      <c r="I167" s="448">
        <v>166.38333333333338</v>
      </c>
      <c r="J167" s="448">
        <v>171.3666666666667</v>
      </c>
      <c r="K167" s="447">
        <v>161.4</v>
      </c>
      <c r="L167" s="447">
        <v>153.19999999999999</v>
      </c>
      <c r="M167" s="447">
        <v>481.04986000000002</v>
      </c>
    </row>
    <row r="168" spans="1:13">
      <c r="A168" s="245">
        <v>158</v>
      </c>
      <c r="B168" s="450" t="s">
        <v>360</v>
      </c>
      <c r="C168" s="447">
        <v>283.7</v>
      </c>
      <c r="D168" s="448">
        <v>285.85000000000002</v>
      </c>
      <c r="E168" s="448">
        <v>279.70000000000005</v>
      </c>
      <c r="F168" s="448">
        <v>275.70000000000005</v>
      </c>
      <c r="G168" s="448">
        <v>269.55000000000007</v>
      </c>
      <c r="H168" s="448">
        <v>289.85000000000002</v>
      </c>
      <c r="I168" s="448">
        <v>296</v>
      </c>
      <c r="J168" s="448">
        <v>300</v>
      </c>
      <c r="K168" s="447">
        <v>292</v>
      </c>
      <c r="L168" s="447">
        <v>281.85000000000002</v>
      </c>
      <c r="M168" s="447">
        <v>1.26623</v>
      </c>
    </row>
    <row r="169" spans="1:13">
      <c r="A169" s="245">
        <v>159</v>
      </c>
      <c r="B169" s="450" t="s">
        <v>361</v>
      </c>
      <c r="C169" s="447">
        <v>261.5</v>
      </c>
      <c r="D169" s="448">
        <v>263.5</v>
      </c>
      <c r="E169" s="448">
        <v>258</v>
      </c>
      <c r="F169" s="448">
        <v>254.5</v>
      </c>
      <c r="G169" s="448">
        <v>249</v>
      </c>
      <c r="H169" s="448">
        <v>267</v>
      </c>
      <c r="I169" s="448">
        <v>272.5</v>
      </c>
      <c r="J169" s="448">
        <v>276</v>
      </c>
      <c r="K169" s="447">
        <v>269</v>
      </c>
      <c r="L169" s="447">
        <v>260</v>
      </c>
      <c r="M169" s="447">
        <v>2.4283000000000001</v>
      </c>
    </row>
    <row r="170" spans="1:13">
      <c r="A170" s="245">
        <v>160</v>
      </c>
      <c r="B170" s="450" t="s">
        <v>744</v>
      </c>
      <c r="C170" s="447">
        <v>4797.3500000000004</v>
      </c>
      <c r="D170" s="448">
        <v>4862.3</v>
      </c>
      <c r="E170" s="448">
        <v>4682.05</v>
      </c>
      <c r="F170" s="448">
        <v>4566.75</v>
      </c>
      <c r="G170" s="448">
        <v>4386.5</v>
      </c>
      <c r="H170" s="448">
        <v>4977.6000000000004</v>
      </c>
      <c r="I170" s="448">
        <v>5157.8500000000004</v>
      </c>
      <c r="J170" s="448">
        <v>5273.1500000000005</v>
      </c>
      <c r="K170" s="447">
        <v>5042.55</v>
      </c>
      <c r="L170" s="447">
        <v>4747</v>
      </c>
      <c r="M170" s="447">
        <v>2.7339799999999999</v>
      </c>
    </row>
    <row r="171" spans="1:13">
      <c r="A171" s="245">
        <v>161</v>
      </c>
      <c r="B171" s="450" t="s">
        <v>102</v>
      </c>
      <c r="C171" s="447">
        <v>26.05</v>
      </c>
      <c r="D171" s="448">
        <v>26.133333333333336</v>
      </c>
      <c r="E171" s="448">
        <v>25.866666666666674</v>
      </c>
      <c r="F171" s="448">
        <v>25.683333333333337</v>
      </c>
      <c r="G171" s="448">
        <v>25.416666666666675</v>
      </c>
      <c r="H171" s="448">
        <v>26.316666666666674</v>
      </c>
      <c r="I171" s="448">
        <v>26.583333333333332</v>
      </c>
      <c r="J171" s="448">
        <v>26.766666666666673</v>
      </c>
      <c r="K171" s="447">
        <v>26.4</v>
      </c>
      <c r="L171" s="447">
        <v>25.95</v>
      </c>
      <c r="M171" s="447">
        <v>92.728819999999999</v>
      </c>
    </row>
    <row r="172" spans="1:13">
      <c r="A172" s="245">
        <v>162</v>
      </c>
      <c r="B172" s="450" t="s">
        <v>362</v>
      </c>
      <c r="C172" s="447">
        <v>2942.6</v>
      </c>
      <c r="D172" s="448">
        <v>2954.8666666666668</v>
      </c>
      <c r="E172" s="448">
        <v>2910.7333333333336</v>
      </c>
      <c r="F172" s="448">
        <v>2878.8666666666668</v>
      </c>
      <c r="G172" s="448">
        <v>2834.7333333333336</v>
      </c>
      <c r="H172" s="448">
        <v>2986.7333333333336</v>
      </c>
      <c r="I172" s="448">
        <v>3030.8666666666668</v>
      </c>
      <c r="J172" s="448">
        <v>3062.7333333333336</v>
      </c>
      <c r="K172" s="447">
        <v>2999</v>
      </c>
      <c r="L172" s="447">
        <v>2923</v>
      </c>
      <c r="M172" s="447">
        <v>0.38124000000000002</v>
      </c>
    </row>
    <row r="173" spans="1:13">
      <c r="A173" s="245">
        <v>163</v>
      </c>
      <c r="B173" s="450" t="s">
        <v>745</v>
      </c>
      <c r="C173" s="447">
        <v>179.7</v>
      </c>
      <c r="D173" s="448">
        <v>180.65</v>
      </c>
      <c r="E173" s="448">
        <v>178.05</v>
      </c>
      <c r="F173" s="448">
        <v>176.4</v>
      </c>
      <c r="G173" s="448">
        <v>173.8</v>
      </c>
      <c r="H173" s="448">
        <v>182.3</v>
      </c>
      <c r="I173" s="448">
        <v>184.89999999999998</v>
      </c>
      <c r="J173" s="448">
        <v>186.55</v>
      </c>
      <c r="K173" s="447">
        <v>183.25</v>
      </c>
      <c r="L173" s="447">
        <v>179</v>
      </c>
      <c r="M173" s="447">
        <v>1.97841</v>
      </c>
    </row>
    <row r="174" spans="1:13">
      <c r="A174" s="245">
        <v>164</v>
      </c>
      <c r="B174" s="450" t="s">
        <v>363</v>
      </c>
      <c r="C174" s="447">
        <v>2870.2</v>
      </c>
      <c r="D174" s="448">
        <v>2881.2833333333333</v>
      </c>
      <c r="E174" s="448">
        <v>2847.5666666666666</v>
      </c>
      <c r="F174" s="448">
        <v>2824.9333333333334</v>
      </c>
      <c r="G174" s="448">
        <v>2791.2166666666667</v>
      </c>
      <c r="H174" s="448">
        <v>2903.9166666666665</v>
      </c>
      <c r="I174" s="448">
        <v>2937.6333333333328</v>
      </c>
      <c r="J174" s="448">
        <v>2960.2666666666664</v>
      </c>
      <c r="K174" s="447">
        <v>2915</v>
      </c>
      <c r="L174" s="447">
        <v>2858.65</v>
      </c>
      <c r="M174" s="447">
        <v>0.14283000000000001</v>
      </c>
    </row>
    <row r="175" spans="1:13">
      <c r="A175" s="245">
        <v>165</v>
      </c>
      <c r="B175" s="450" t="s">
        <v>241</v>
      </c>
      <c r="C175" s="447">
        <v>196.8</v>
      </c>
      <c r="D175" s="448">
        <v>196.04999999999998</v>
      </c>
      <c r="E175" s="448">
        <v>192.74999999999997</v>
      </c>
      <c r="F175" s="448">
        <v>188.7</v>
      </c>
      <c r="G175" s="448">
        <v>185.39999999999998</v>
      </c>
      <c r="H175" s="448">
        <v>200.09999999999997</v>
      </c>
      <c r="I175" s="448">
        <v>203.39999999999998</v>
      </c>
      <c r="J175" s="448">
        <v>207.44999999999996</v>
      </c>
      <c r="K175" s="447">
        <v>199.35</v>
      </c>
      <c r="L175" s="447">
        <v>192</v>
      </c>
      <c r="M175" s="447">
        <v>10.955159999999999</v>
      </c>
    </row>
    <row r="176" spans="1:13">
      <c r="A176" s="245">
        <v>166</v>
      </c>
      <c r="B176" s="450" t="s">
        <v>364</v>
      </c>
      <c r="C176" s="447">
        <v>5592.2</v>
      </c>
      <c r="D176" s="448">
        <v>5591.55</v>
      </c>
      <c r="E176" s="448">
        <v>5544.9000000000005</v>
      </c>
      <c r="F176" s="448">
        <v>5497.6</v>
      </c>
      <c r="G176" s="448">
        <v>5450.9500000000007</v>
      </c>
      <c r="H176" s="448">
        <v>5638.85</v>
      </c>
      <c r="I176" s="448">
        <v>5685.5</v>
      </c>
      <c r="J176" s="448">
        <v>5732.8</v>
      </c>
      <c r="K176" s="447">
        <v>5638.2</v>
      </c>
      <c r="L176" s="447">
        <v>5544.25</v>
      </c>
      <c r="M176" s="447">
        <v>6.123E-2</v>
      </c>
    </row>
    <row r="177" spans="1:13">
      <c r="A177" s="245">
        <v>167</v>
      </c>
      <c r="B177" s="450" t="s">
        <v>365</v>
      </c>
      <c r="C177" s="447">
        <v>1517.7</v>
      </c>
      <c r="D177" s="448">
        <v>1525.8500000000001</v>
      </c>
      <c r="E177" s="448">
        <v>1503.8500000000004</v>
      </c>
      <c r="F177" s="448">
        <v>1490.0000000000002</v>
      </c>
      <c r="G177" s="448">
        <v>1468.0000000000005</v>
      </c>
      <c r="H177" s="448">
        <v>1539.7000000000003</v>
      </c>
      <c r="I177" s="448">
        <v>1561.6999999999998</v>
      </c>
      <c r="J177" s="448">
        <v>1575.5500000000002</v>
      </c>
      <c r="K177" s="447">
        <v>1547.85</v>
      </c>
      <c r="L177" s="447">
        <v>1512</v>
      </c>
      <c r="M177" s="447">
        <v>0.31342999999999999</v>
      </c>
    </row>
    <row r="178" spans="1:13">
      <c r="A178" s="245">
        <v>168</v>
      </c>
      <c r="B178" s="450" t="s">
        <v>100</v>
      </c>
      <c r="C178" s="447">
        <v>592.5</v>
      </c>
      <c r="D178" s="448">
        <v>590.81666666666672</v>
      </c>
      <c r="E178" s="448">
        <v>579.93333333333339</v>
      </c>
      <c r="F178" s="448">
        <v>567.36666666666667</v>
      </c>
      <c r="G178" s="448">
        <v>556.48333333333335</v>
      </c>
      <c r="H178" s="448">
        <v>603.38333333333344</v>
      </c>
      <c r="I178" s="448">
        <v>614.26666666666688</v>
      </c>
      <c r="J178" s="448">
        <v>626.83333333333348</v>
      </c>
      <c r="K178" s="447">
        <v>601.70000000000005</v>
      </c>
      <c r="L178" s="447">
        <v>578.25</v>
      </c>
      <c r="M178" s="447">
        <v>35.624499999999998</v>
      </c>
    </row>
    <row r="179" spans="1:13">
      <c r="A179" s="245">
        <v>169</v>
      </c>
      <c r="B179" s="450" t="s">
        <v>366</v>
      </c>
      <c r="C179" s="447">
        <v>897.45</v>
      </c>
      <c r="D179" s="448">
        <v>900.48333333333323</v>
      </c>
      <c r="E179" s="448">
        <v>892.96666666666647</v>
      </c>
      <c r="F179" s="448">
        <v>888.48333333333323</v>
      </c>
      <c r="G179" s="448">
        <v>880.96666666666647</v>
      </c>
      <c r="H179" s="448">
        <v>904.96666666666647</v>
      </c>
      <c r="I179" s="448">
        <v>912.48333333333312</v>
      </c>
      <c r="J179" s="448">
        <v>916.96666666666647</v>
      </c>
      <c r="K179" s="447">
        <v>908</v>
      </c>
      <c r="L179" s="447">
        <v>896</v>
      </c>
      <c r="M179" s="447">
        <v>0.42825999999999997</v>
      </c>
    </row>
    <row r="180" spans="1:13">
      <c r="A180" s="245">
        <v>170</v>
      </c>
      <c r="B180" s="450" t="s">
        <v>242</v>
      </c>
      <c r="C180" s="447">
        <v>550.9</v>
      </c>
      <c r="D180" s="448">
        <v>552.6</v>
      </c>
      <c r="E180" s="448">
        <v>547.30000000000007</v>
      </c>
      <c r="F180" s="448">
        <v>543.70000000000005</v>
      </c>
      <c r="G180" s="448">
        <v>538.40000000000009</v>
      </c>
      <c r="H180" s="448">
        <v>556.20000000000005</v>
      </c>
      <c r="I180" s="448">
        <v>561.5</v>
      </c>
      <c r="J180" s="448">
        <v>565.1</v>
      </c>
      <c r="K180" s="447">
        <v>557.9</v>
      </c>
      <c r="L180" s="447">
        <v>549</v>
      </c>
      <c r="M180" s="447">
        <v>1.1606700000000001</v>
      </c>
    </row>
    <row r="181" spans="1:13">
      <c r="A181" s="245">
        <v>171</v>
      </c>
      <c r="B181" s="450" t="s">
        <v>103</v>
      </c>
      <c r="C181" s="447">
        <v>856.55</v>
      </c>
      <c r="D181" s="448">
        <v>853.34999999999991</v>
      </c>
      <c r="E181" s="448">
        <v>844.79999999999984</v>
      </c>
      <c r="F181" s="448">
        <v>833.05</v>
      </c>
      <c r="G181" s="448">
        <v>824.49999999999989</v>
      </c>
      <c r="H181" s="448">
        <v>865.0999999999998</v>
      </c>
      <c r="I181" s="448">
        <v>873.65</v>
      </c>
      <c r="J181" s="448">
        <v>885.39999999999975</v>
      </c>
      <c r="K181" s="447">
        <v>861.9</v>
      </c>
      <c r="L181" s="447">
        <v>841.6</v>
      </c>
      <c r="M181" s="447">
        <v>17.052530000000001</v>
      </c>
    </row>
    <row r="182" spans="1:13">
      <c r="A182" s="245">
        <v>172</v>
      </c>
      <c r="B182" s="450" t="s">
        <v>243</v>
      </c>
      <c r="C182" s="447">
        <v>524</v>
      </c>
      <c r="D182" s="448">
        <v>527.03333333333342</v>
      </c>
      <c r="E182" s="448">
        <v>517.66666666666686</v>
      </c>
      <c r="F182" s="448">
        <v>511.33333333333348</v>
      </c>
      <c r="G182" s="448">
        <v>501.96666666666692</v>
      </c>
      <c r="H182" s="448">
        <v>533.36666666666679</v>
      </c>
      <c r="I182" s="448">
        <v>542.73333333333335</v>
      </c>
      <c r="J182" s="448">
        <v>549.06666666666672</v>
      </c>
      <c r="K182" s="447">
        <v>536.4</v>
      </c>
      <c r="L182" s="447">
        <v>520.70000000000005</v>
      </c>
      <c r="M182" s="447">
        <v>2.5300799999999999</v>
      </c>
    </row>
    <row r="183" spans="1:13">
      <c r="A183" s="245">
        <v>173</v>
      </c>
      <c r="B183" s="450" t="s">
        <v>244</v>
      </c>
      <c r="C183" s="447">
        <v>1369.7</v>
      </c>
      <c r="D183" s="448">
        <v>1371.8166666666668</v>
      </c>
      <c r="E183" s="448">
        <v>1348.7333333333336</v>
      </c>
      <c r="F183" s="448">
        <v>1327.7666666666667</v>
      </c>
      <c r="G183" s="448">
        <v>1304.6833333333334</v>
      </c>
      <c r="H183" s="448">
        <v>1392.7833333333338</v>
      </c>
      <c r="I183" s="448">
        <v>1415.8666666666672</v>
      </c>
      <c r="J183" s="448">
        <v>1436.8333333333339</v>
      </c>
      <c r="K183" s="447">
        <v>1394.9</v>
      </c>
      <c r="L183" s="447">
        <v>1350.85</v>
      </c>
      <c r="M183" s="447">
        <v>10.782539999999999</v>
      </c>
    </row>
    <row r="184" spans="1:13">
      <c r="A184" s="245">
        <v>174</v>
      </c>
      <c r="B184" s="450" t="s">
        <v>367</v>
      </c>
      <c r="C184" s="447">
        <v>318.45</v>
      </c>
      <c r="D184" s="448">
        <v>318.41666666666669</v>
      </c>
      <c r="E184" s="448">
        <v>315.83333333333337</v>
      </c>
      <c r="F184" s="448">
        <v>313.2166666666667</v>
      </c>
      <c r="G184" s="448">
        <v>310.63333333333338</v>
      </c>
      <c r="H184" s="448">
        <v>321.03333333333336</v>
      </c>
      <c r="I184" s="448">
        <v>323.61666666666673</v>
      </c>
      <c r="J184" s="448">
        <v>326.23333333333335</v>
      </c>
      <c r="K184" s="447">
        <v>321</v>
      </c>
      <c r="L184" s="447">
        <v>315.8</v>
      </c>
      <c r="M184" s="447">
        <v>18.03875</v>
      </c>
    </row>
    <row r="185" spans="1:13">
      <c r="A185" s="245">
        <v>175</v>
      </c>
      <c r="B185" s="450" t="s">
        <v>245</v>
      </c>
      <c r="C185" s="447">
        <v>745.7</v>
      </c>
      <c r="D185" s="448">
        <v>745.0333333333333</v>
      </c>
      <c r="E185" s="448">
        <v>737.66666666666663</v>
      </c>
      <c r="F185" s="448">
        <v>729.63333333333333</v>
      </c>
      <c r="G185" s="448">
        <v>722.26666666666665</v>
      </c>
      <c r="H185" s="448">
        <v>753.06666666666661</v>
      </c>
      <c r="I185" s="448">
        <v>760.43333333333339</v>
      </c>
      <c r="J185" s="448">
        <v>768.46666666666658</v>
      </c>
      <c r="K185" s="447">
        <v>752.4</v>
      </c>
      <c r="L185" s="447">
        <v>737</v>
      </c>
      <c r="M185" s="447">
        <v>8.1956199999999999</v>
      </c>
    </row>
    <row r="186" spans="1:13">
      <c r="A186" s="245">
        <v>176</v>
      </c>
      <c r="B186" s="450" t="s">
        <v>104</v>
      </c>
      <c r="C186" s="447">
        <v>1471.2</v>
      </c>
      <c r="D186" s="448">
        <v>1473.7</v>
      </c>
      <c r="E186" s="448">
        <v>1452.5</v>
      </c>
      <c r="F186" s="448">
        <v>1433.8</v>
      </c>
      <c r="G186" s="448">
        <v>1412.6</v>
      </c>
      <c r="H186" s="448">
        <v>1492.4</v>
      </c>
      <c r="I186" s="448">
        <v>1513.6000000000004</v>
      </c>
      <c r="J186" s="448">
        <v>1532.3000000000002</v>
      </c>
      <c r="K186" s="447">
        <v>1494.9</v>
      </c>
      <c r="L186" s="447">
        <v>1455</v>
      </c>
      <c r="M186" s="447">
        <v>29.396139999999999</v>
      </c>
    </row>
    <row r="187" spans="1:13">
      <c r="A187" s="245">
        <v>177</v>
      </c>
      <c r="B187" s="450" t="s">
        <v>368</v>
      </c>
      <c r="C187" s="447">
        <v>411.05</v>
      </c>
      <c r="D187" s="448">
        <v>411.84999999999997</v>
      </c>
      <c r="E187" s="448">
        <v>407.19999999999993</v>
      </c>
      <c r="F187" s="448">
        <v>403.34999999999997</v>
      </c>
      <c r="G187" s="448">
        <v>398.69999999999993</v>
      </c>
      <c r="H187" s="448">
        <v>415.69999999999993</v>
      </c>
      <c r="I187" s="448">
        <v>420.34999999999991</v>
      </c>
      <c r="J187" s="448">
        <v>424.19999999999993</v>
      </c>
      <c r="K187" s="447">
        <v>416.5</v>
      </c>
      <c r="L187" s="447">
        <v>408</v>
      </c>
      <c r="M187" s="447">
        <v>3.9359000000000002</v>
      </c>
    </row>
    <row r="188" spans="1:13">
      <c r="A188" s="245">
        <v>178</v>
      </c>
      <c r="B188" s="450" t="s">
        <v>369</v>
      </c>
      <c r="C188" s="447">
        <v>125.75</v>
      </c>
      <c r="D188" s="448">
        <v>126.3</v>
      </c>
      <c r="E188" s="448">
        <v>124.85</v>
      </c>
      <c r="F188" s="448">
        <v>123.95</v>
      </c>
      <c r="G188" s="448">
        <v>122.5</v>
      </c>
      <c r="H188" s="448">
        <v>127.19999999999999</v>
      </c>
      <c r="I188" s="448">
        <v>128.65</v>
      </c>
      <c r="J188" s="448">
        <v>129.54999999999998</v>
      </c>
      <c r="K188" s="447">
        <v>127.75</v>
      </c>
      <c r="L188" s="447">
        <v>125.4</v>
      </c>
      <c r="M188" s="447">
        <v>6.4473500000000001</v>
      </c>
    </row>
    <row r="189" spans="1:13">
      <c r="A189" s="245">
        <v>179</v>
      </c>
      <c r="B189" s="450" t="s">
        <v>370</v>
      </c>
      <c r="C189" s="447">
        <v>1220.25</v>
      </c>
      <c r="D189" s="448">
        <v>1223.7333333333333</v>
      </c>
      <c r="E189" s="448">
        <v>1205.4666666666667</v>
      </c>
      <c r="F189" s="448">
        <v>1190.6833333333334</v>
      </c>
      <c r="G189" s="448">
        <v>1172.4166666666667</v>
      </c>
      <c r="H189" s="448">
        <v>1238.5166666666667</v>
      </c>
      <c r="I189" s="448">
        <v>1256.7833333333335</v>
      </c>
      <c r="J189" s="448">
        <v>1271.5666666666666</v>
      </c>
      <c r="K189" s="447">
        <v>1242</v>
      </c>
      <c r="L189" s="447">
        <v>1208.95</v>
      </c>
      <c r="M189" s="447">
        <v>1.30602</v>
      </c>
    </row>
    <row r="190" spans="1:13">
      <c r="A190" s="245">
        <v>180</v>
      </c>
      <c r="B190" s="450" t="s">
        <v>371</v>
      </c>
      <c r="C190" s="447">
        <v>402.45</v>
      </c>
      <c r="D190" s="448">
        <v>405</v>
      </c>
      <c r="E190" s="448">
        <v>398.85</v>
      </c>
      <c r="F190" s="448">
        <v>395.25</v>
      </c>
      <c r="G190" s="448">
        <v>389.1</v>
      </c>
      <c r="H190" s="448">
        <v>408.6</v>
      </c>
      <c r="I190" s="448">
        <v>414.75</v>
      </c>
      <c r="J190" s="448">
        <v>418.35</v>
      </c>
      <c r="K190" s="447">
        <v>411.15</v>
      </c>
      <c r="L190" s="447">
        <v>401.4</v>
      </c>
      <c r="M190" s="447">
        <v>2.6632699999999998</v>
      </c>
    </row>
    <row r="191" spans="1:13">
      <c r="A191" s="245">
        <v>181</v>
      </c>
      <c r="B191" s="450" t="s">
        <v>743</v>
      </c>
      <c r="C191" s="447">
        <v>167.7</v>
      </c>
      <c r="D191" s="448">
        <v>168.11666666666667</v>
      </c>
      <c r="E191" s="448">
        <v>165.48333333333335</v>
      </c>
      <c r="F191" s="448">
        <v>163.26666666666668</v>
      </c>
      <c r="G191" s="448">
        <v>160.63333333333335</v>
      </c>
      <c r="H191" s="448">
        <v>170.33333333333334</v>
      </c>
      <c r="I191" s="448">
        <v>172.96666666666667</v>
      </c>
      <c r="J191" s="448">
        <v>175.18333333333334</v>
      </c>
      <c r="K191" s="447">
        <v>170.75</v>
      </c>
      <c r="L191" s="447">
        <v>165.9</v>
      </c>
      <c r="M191" s="447">
        <v>3.3241100000000001</v>
      </c>
    </row>
    <row r="192" spans="1:13">
      <c r="A192" s="245">
        <v>182</v>
      </c>
      <c r="B192" s="450" t="s">
        <v>773</v>
      </c>
      <c r="C192" s="447">
        <v>828.15</v>
      </c>
      <c r="D192" s="448">
        <v>828.93333333333339</v>
      </c>
      <c r="E192" s="448">
        <v>813.86666666666679</v>
      </c>
      <c r="F192" s="448">
        <v>799.58333333333337</v>
      </c>
      <c r="G192" s="448">
        <v>784.51666666666677</v>
      </c>
      <c r="H192" s="448">
        <v>843.21666666666681</v>
      </c>
      <c r="I192" s="448">
        <v>858.28333333333342</v>
      </c>
      <c r="J192" s="448">
        <v>872.56666666666683</v>
      </c>
      <c r="K192" s="447">
        <v>844</v>
      </c>
      <c r="L192" s="447">
        <v>814.65</v>
      </c>
      <c r="M192" s="447">
        <v>0.85658000000000001</v>
      </c>
    </row>
    <row r="193" spans="1:13">
      <c r="A193" s="245">
        <v>183</v>
      </c>
      <c r="B193" s="450" t="s">
        <v>372</v>
      </c>
      <c r="C193" s="447">
        <v>536.29999999999995</v>
      </c>
      <c r="D193" s="448">
        <v>528.2833333333333</v>
      </c>
      <c r="E193" s="448">
        <v>516.86666666666656</v>
      </c>
      <c r="F193" s="448">
        <v>497.43333333333328</v>
      </c>
      <c r="G193" s="448">
        <v>486.01666666666654</v>
      </c>
      <c r="H193" s="448">
        <v>547.71666666666658</v>
      </c>
      <c r="I193" s="448">
        <v>559.13333333333333</v>
      </c>
      <c r="J193" s="448">
        <v>578.56666666666661</v>
      </c>
      <c r="K193" s="447">
        <v>539.70000000000005</v>
      </c>
      <c r="L193" s="447">
        <v>508.85</v>
      </c>
      <c r="M193" s="447">
        <v>32.284100000000002</v>
      </c>
    </row>
    <row r="194" spans="1:13">
      <c r="A194" s="245">
        <v>184</v>
      </c>
      <c r="B194" s="450" t="s">
        <v>373</v>
      </c>
      <c r="C194" s="447">
        <v>73.150000000000006</v>
      </c>
      <c r="D194" s="448">
        <v>73.666666666666671</v>
      </c>
      <c r="E194" s="448">
        <v>72.483333333333348</v>
      </c>
      <c r="F194" s="448">
        <v>71.816666666666677</v>
      </c>
      <c r="G194" s="448">
        <v>70.633333333333354</v>
      </c>
      <c r="H194" s="448">
        <v>74.333333333333343</v>
      </c>
      <c r="I194" s="448">
        <v>75.516666666666652</v>
      </c>
      <c r="J194" s="448">
        <v>76.183333333333337</v>
      </c>
      <c r="K194" s="447">
        <v>74.849999999999994</v>
      </c>
      <c r="L194" s="447">
        <v>73</v>
      </c>
      <c r="M194" s="447">
        <v>13.47559</v>
      </c>
    </row>
    <row r="195" spans="1:13">
      <c r="A195" s="245">
        <v>185</v>
      </c>
      <c r="B195" s="450" t="s">
        <v>374</v>
      </c>
      <c r="C195" s="447">
        <v>375.85</v>
      </c>
      <c r="D195" s="448">
        <v>377.45</v>
      </c>
      <c r="E195" s="448">
        <v>371.95</v>
      </c>
      <c r="F195" s="448">
        <v>368.05</v>
      </c>
      <c r="G195" s="448">
        <v>362.55</v>
      </c>
      <c r="H195" s="448">
        <v>381.34999999999997</v>
      </c>
      <c r="I195" s="448">
        <v>386.84999999999997</v>
      </c>
      <c r="J195" s="448">
        <v>390.74999999999994</v>
      </c>
      <c r="K195" s="447">
        <v>382.95</v>
      </c>
      <c r="L195" s="447">
        <v>373.55</v>
      </c>
      <c r="M195" s="447">
        <v>4.26485</v>
      </c>
    </row>
    <row r="196" spans="1:13">
      <c r="A196" s="245">
        <v>186</v>
      </c>
      <c r="B196" s="450" t="s">
        <v>375</v>
      </c>
      <c r="C196" s="447">
        <v>107.8</v>
      </c>
      <c r="D196" s="448">
        <v>108.43333333333334</v>
      </c>
      <c r="E196" s="448">
        <v>106.86666666666667</v>
      </c>
      <c r="F196" s="448">
        <v>105.93333333333334</v>
      </c>
      <c r="G196" s="448">
        <v>104.36666666666667</v>
      </c>
      <c r="H196" s="448">
        <v>109.36666666666667</v>
      </c>
      <c r="I196" s="448">
        <v>110.93333333333334</v>
      </c>
      <c r="J196" s="448">
        <v>111.86666666666667</v>
      </c>
      <c r="K196" s="447">
        <v>110</v>
      </c>
      <c r="L196" s="447">
        <v>107.5</v>
      </c>
      <c r="M196" s="447">
        <v>20.272960000000001</v>
      </c>
    </row>
    <row r="197" spans="1:13">
      <c r="A197" s="245">
        <v>187</v>
      </c>
      <c r="B197" s="450" t="s">
        <v>376</v>
      </c>
      <c r="C197" s="447">
        <v>112.7</v>
      </c>
      <c r="D197" s="448">
        <v>113.7</v>
      </c>
      <c r="E197" s="448">
        <v>111.10000000000001</v>
      </c>
      <c r="F197" s="448">
        <v>109.5</v>
      </c>
      <c r="G197" s="448">
        <v>106.9</v>
      </c>
      <c r="H197" s="448">
        <v>115.30000000000001</v>
      </c>
      <c r="I197" s="448">
        <v>117.9</v>
      </c>
      <c r="J197" s="448">
        <v>119.50000000000001</v>
      </c>
      <c r="K197" s="447">
        <v>116.3</v>
      </c>
      <c r="L197" s="447">
        <v>112.1</v>
      </c>
      <c r="M197" s="447">
        <v>19.76728</v>
      </c>
    </row>
    <row r="198" spans="1:13">
      <c r="A198" s="245">
        <v>188</v>
      </c>
      <c r="B198" s="450" t="s">
        <v>246</v>
      </c>
      <c r="C198" s="447">
        <v>271.05</v>
      </c>
      <c r="D198" s="448">
        <v>272.23333333333329</v>
      </c>
      <c r="E198" s="448">
        <v>262.46666666666658</v>
      </c>
      <c r="F198" s="448">
        <v>253.88333333333327</v>
      </c>
      <c r="G198" s="448">
        <v>244.11666666666656</v>
      </c>
      <c r="H198" s="448">
        <v>280.81666666666661</v>
      </c>
      <c r="I198" s="448">
        <v>290.58333333333337</v>
      </c>
      <c r="J198" s="448">
        <v>299.16666666666663</v>
      </c>
      <c r="K198" s="447">
        <v>282</v>
      </c>
      <c r="L198" s="447">
        <v>263.64999999999998</v>
      </c>
      <c r="M198" s="447">
        <v>12.726940000000001</v>
      </c>
    </row>
    <row r="199" spans="1:13">
      <c r="A199" s="245">
        <v>189</v>
      </c>
      <c r="B199" s="450" t="s">
        <v>377</v>
      </c>
      <c r="C199" s="447">
        <v>699.05</v>
      </c>
      <c r="D199" s="448">
        <v>706.65</v>
      </c>
      <c r="E199" s="448">
        <v>688.4</v>
      </c>
      <c r="F199" s="448">
        <v>677.75</v>
      </c>
      <c r="G199" s="448">
        <v>659.5</v>
      </c>
      <c r="H199" s="448">
        <v>717.3</v>
      </c>
      <c r="I199" s="448">
        <v>735.55</v>
      </c>
      <c r="J199" s="448">
        <v>746.19999999999993</v>
      </c>
      <c r="K199" s="447">
        <v>724.9</v>
      </c>
      <c r="L199" s="447">
        <v>696</v>
      </c>
      <c r="M199" s="447">
        <v>1.05684</v>
      </c>
    </row>
    <row r="200" spans="1:13">
      <c r="A200" s="245">
        <v>190</v>
      </c>
      <c r="B200" s="450" t="s">
        <v>247</v>
      </c>
      <c r="C200" s="447">
        <v>2094.6999999999998</v>
      </c>
      <c r="D200" s="448">
        <v>2126.2333333333331</v>
      </c>
      <c r="E200" s="448">
        <v>2053.4666666666662</v>
      </c>
      <c r="F200" s="448">
        <v>2012.2333333333331</v>
      </c>
      <c r="G200" s="448">
        <v>1939.4666666666662</v>
      </c>
      <c r="H200" s="448">
        <v>2167.4666666666662</v>
      </c>
      <c r="I200" s="448">
        <v>2240.2333333333336</v>
      </c>
      <c r="J200" s="448">
        <v>2281.4666666666662</v>
      </c>
      <c r="K200" s="447">
        <v>2199</v>
      </c>
      <c r="L200" s="447">
        <v>2085</v>
      </c>
      <c r="M200" s="447">
        <v>4.3308799999999996</v>
      </c>
    </row>
    <row r="201" spans="1:13">
      <c r="A201" s="245">
        <v>191</v>
      </c>
      <c r="B201" s="450" t="s">
        <v>107</v>
      </c>
      <c r="C201" s="447">
        <v>945.2</v>
      </c>
      <c r="D201" s="448">
        <v>941.88333333333333</v>
      </c>
      <c r="E201" s="448">
        <v>935.91666666666663</v>
      </c>
      <c r="F201" s="448">
        <v>926.63333333333333</v>
      </c>
      <c r="G201" s="448">
        <v>920.66666666666663</v>
      </c>
      <c r="H201" s="448">
        <v>951.16666666666663</v>
      </c>
      <c r="I201" s="448">
        <v>957.13333333333333</v>
      </c>
      <c r="J201" s="448">
        <v>966.41666666666663</v>
      </c>
      <c r="K201" s="447">
        <v>947.85</v>
      </c>
      <c r="L201" s="447">
        <v>932.6</v>
      </c>
      <c r="M201" s="447">
        <v>41.715240000000001</v>
      </c>
    </row>
    <row r="202" spans="1:13">
      <c r="A202" s="245">
        <v>192</v>
      </c>
      <c r="B202" s="450" t="s">
        <v>248</v>
      </c>
      <c r="C202" s="447">
        <v>2982.15</v>
      </c>
      <c r="D202" s="448">
        <v>2975.4166666666665</v>
      </c>
      <c r="E202" s="448">
        <v>2938.833333333333</v>
      </c>
      <c r="F202" s="448">
        <v>2895.5166666666664</v>
      </c>
      <c r="G202" s="448">
        <v>2858.9333333333329</v>
      </c>
      <c r="H202" s="448">
        <v>3018.7333333333331</v>
      </c>
      <c r="I202" s="448">
        <v>3055.3166666666662</v>
      </c>
      <c r="J202" s="448">
        <v>3098.6333333333332</v>
      </c>
      <c r="K202" s="447">
        <v>3012</v>
      </c>
      <c r="L202" s="447">
        <v>2932.1</v>
      </c>
      <c r="M202" s="447">
        <v>3.6060099999999999</v>
      </c>
    </row>
    <row r="203" spans="1:13">
      <c r="A203" s="245">
        <v>193</v>
      </c>
      <c r="B203" s="450" t="s">
        <v>109</v>
      </c>
      <c r="C203" s="447">
        <v>1515.85</v>
      </c>
      <c r="D203" s="448">
        <v>1507.6166666666668</v>
      </c>
      <c r="E203" s="448">
        <v>1495.7333333333336</v>
      </c>
      <c r="F203" s="448">
        <v>1475.6166666666668</v>
      </c>
      <c r="G203" s="448">
        <v>1463.7333333333336</v>
      </c>
      <c r="H203" s="448">
        <v>1527.7333333333336</v>
      </c>
      <c r="I203" s="448">
        <v>1539.6166666666668</v>
      </c>
      <c r="J203" s="448">
        <v>1559.7333333333336</v>
      </c>
      <c r="K203" s="447">
        <v>1519.5</v>
      </c>
      <c r="L203" s="447">
        <v>1487.5</v>
      </c>
      <c r="M203" s="447">
        <v>78.305269999999993</v>
      </c>
    </row>
    <row r="204" spans="1:13">
      <c r="A204" s="245">
        <v>194</v>
      </c>
      <c r="B204" s="450" t="s">
        <v>249</v>
      </c>
      <c r="C204" s="447">
        <v>665.9</v>
      </c>
      <c r="D204" s="448">
        <v>666.35</v>
      </c>
      <c r="E204" s="448">
        <v>662</v>
      </c>
      <c r="F204" s="448">
        <v>658.1</v>
      </c>
      <c r="G204" s="448">
        <v>653.75</v>
      </c>
      <c r="H204" s="448">
        <v>670.25</v>
      </c>
      <c r="I204" s="448">
        <v>674.60000000000014</v>
      </c>
      <c r="J204" s="448">
        <v>678.5</v>
      </c>
      <c r="K204" s="447">
        <v>670.7</v>
      </c>
      <c r="L204" s="447">
        <v>662.45</v>
      </c>
      <c r="M204" s="447">
        <v>31.236719999999998</v>
      </c>
    </row>
    <row r="205" spans="1:13">
      <c r="A205" s="245">
        <v>195</v>
      </c>
      <c r="B205" s="450" t="s">
        <v>382</v>
      </c>
      <c r="C205" s="447">
        <v>45.3</v>
      </c>
      <c r="D205" s="448">
        <v>45.5</v>
      </c>
      <c r="E205" s="448">
        <v>44.35</v>
      </c>
      <c r="F205" s="448">
        <v>43.4</v>
      </c>
      <c r="G205" s="448">
        <v>42.25</v>
      </c>
      <c r="H205" s="448">
        <v>46.45</v>
      </c>
      <c r="I205" s="448">
        <v>47.600000000000009</v>
      </c>
      <c r="J205" s="448">
        <v>48.550000000000004</v>
      </c>
      <c r="K205" s="447">
        <v>46.65</v>
      </c>
      <c r="L205" s="447">
        <v>44.55</v>
      </c>
      <c r="M205" s="447">
        <v>189.50841</v>
      </c>
    </row>
    <row r="206" spans="1:13">
      <c r="A206" s="245">
        <v>196</v>
      </c>
      <c r="B206" s="450" t="s">
        <v>378</v>
      </c>
      <c r="C206" s="447">
        <v>25.65</v>
      </c>
      <c r="D206" s="448">
        <v>25.75</v>
      </c>
      <c r="E206" s="448">
        <v>25.4</v>
      </c>
      <c r="F206" s="448">
        <v>25.15</v>
      </c>
      <c r="G206" s="448">
        <v>24.799999999999997</v>
      </c>
      <c r="H206" s="448">
        <v>26</v>
      </c>
      <c r="I206" s="448">
        <v>26.35</v>
      </c>
      <c r="J206" s="448">
        <v>26.6</v>
      </c>
      <c r="K206" s="447">
        <v>26.1</v>
      </c>
      <c r="L206" s="447">
        <v>25.5</v>
      </c>
      <c r="M206" s="447">
        <v>40.219200000000001</v>
      </c>
    </row>
    <row r="207" spans="1:13">
      <c r="A207" s="245">
        <v>197</v>
      </c>
      <c r="B207" s="450" t="s">
        <v>379</v>
      </c>
      <c r="C207" s="447">
        <v>859.5</v>
      </c>
      <c r="D207" s="448">
        <v>860.48333333333323</v>
      </c>
      <c r="E207" s="448">
        <v>851.01666666666642</v>
      </c>
      <c r="F207" s="448">
        <v>842.53333333333319</v>
      </c>
      <c r="G207" s="448">
        <v>833.06666666666638</v>
      </c>
      <c r="H207" s="448">
        <v>868.96666666666647</v>
      </c>
      <c r="I207" s="448">
        <v>878.43333333333339</v>
      </c>
      <c r="J207" s="448">
        <v>886.91666666666652</v>
      </c>
      <c r="K207" s="447">
        <v>869.95</v>
      </c>
      <c r="L207" s="447">
        <v>852</v>
      </c>
      <c r="M207" s="447">
        <v>0.25013000000000002</v>
      </c>
    </row>
    <row r="208" spans="1:13">
      <c r="A208" s="245">
        <v>198</v>
      </c>
      <c r="B208" s="450" t="s">
        <v>105</v>
      </c>
      <c r="C208" s="447">
        <v>1030.8</v>
      </c>
      <c r="D208" s="448">
        <v>1025.25</v>
      </c>
      <c r="E208" s="448">
        <v>1016.55</v>
      </c>
      <c r="F208" s="448">
        <v>1002.3</v>
      </c>
      <c r="G208" s="448">
        <v>993.59999999999991</v>
      </c>
      <c r="H208" s="448">
        <v>1039.5</v>
      </c>
      <c r="I208" s="448">
        <v>1048.1999999999998</v>
      </c>
      <c r="J208" s="448">
        <v>1062.45</v>
      </c>
      <c r="K208" s="447">
        <v>1033.95</v>
      </c>
      <c r="L208" s="447">
        <v>1011</v>
      </c>
      <c r="M208" s="447">
        <v>13.67577</v>
      </c>
    </row>
    <row r="209" spans="1:13">
      <c r="A209" s="245">
        <v>199</v>
      </c>
      <c r="B209" s="450" t="s">
        <v>380</v>
      </c>
      <c r="C209" s="447">
        <v>251.4</v>
      </c>
      <c r="D209" s="448">
        <v>260.86666666666667</v>
      </c>
      <c r="E209" s="448">
        <v>236.78333333333336</v>
      </c>
      <c r="F209" s="448">
        <v>222.16666666666669</v>
      </c>
      <c r="G209" s="448">
        <v>198.08333333333337</v>
      </c>
      <c r="H209" s="448">
        <v>275.48333333333335</v>
      </c>
      <c r="I209" s="448">
        <v>299.56666666666661</v>
      </c>
      <c r="J209" s="448">
        <v>314.18333333333334</v>
      </c>
      <c r="K209" s="447">
        <v>284.95</v>
      </c>
      <c r="L209" s="447">
        <v>246.25</v>
      </c>
      <c r="M209" s="447">
        <v>39.791350000000001</v>
      </c>
    </row>
    <row r="210" spans="1:13">
      <c r="A210" s="245">
        <v>200</v>
      </c>
      <c r="B210" s="450" t="s">
        <v>381</v>
      </c>
      <c r="C210" s="447">
        <v>339.65</v>
      </c>
      <c r="D210" s="448">
        <v>335.88333333333333</v>
      </c>
      <c r="E210" s="448">
        <v>327.76666666666665</v>
      </c>
      <c r="F210" s="448">
        <v>315.88333333333333</v>
      </c>
      <c r="G210" s="448">
        <v>307.76666666666665</v>
      </c>
      <c r="H210" s="448">
        <v>347.76666666666665</v>
      </c>
      <c r="I210" s="448">
        <v>355.88333333333333</v>
      </c>
      <c r="J210" s="448">
        <v>367.76666666666665</v>
      </c>
      <c r="K210" s="447">
        <v>344</v>
      </c>
      <c r="L210" s="447">
        <v>324</v>
      </c>
      <c r="M210" s="447">
        <v>3.2242899999999999</v>
      </c>
    </row>
    <row r="211" spans="1:13">
      <c r="A211" s="245">
        <v>201</v>
      </c>
      <c r="B211" s="450" t="s">
        <v>110</v>
      </c>
      <c r="C211" s="447">
        <v>3007.5</v>
      </c>
      <c r="D211" s="448">
        <v>2994.1666666666665</v>
      </c>
      <c r="E211" s="448">
        <v>2973.333333333333</v>
      </c>
      <c r="F211" s="448">
        <v>2939.1666666666665</v>
      </c>
      <c r="G211" s="448">
        <v>2918.333333333333</v>
      </c>
      <c r="H211" s="448">
        <v>3028.333333333333</v>
      </c>
      <c r="I211" s="448">
        <v>3049.1666666666661</v>
      </c>
      <c r="J211" s="448">
        <v>3083.333333333333</v>
      </c>
      <c r="K211" s="447">
        <v>3015</v>
      </c>
      <c r="L211" s="447">
        <v>2960</v>
      </c>
      <c r="M211" s="447">
        <v>6.62303</v>
      </c>
    </row>
    <row r="212" spans="1:13">
      <c r="A212" s="245">
        <v>202</v>
      </c>
      <c r="B212" s="450" t="s">
        <v>383</v>
      </c>
      <c r="C212" s="447">
        <v>50.85</v>
      </c>
      <c r="D212" s="448">
        <v>51.216666666666669</v>
      </c>
      <c r="E212" s="448">
        <v>50.333333333333336</v>
      </c>
      <c r="F212" s="448">
        <v>49.81666666666667</v>
      </c>
      <c r="G212" s="448">
        <v>48.933333333333337</v>
      </c>
      <c r="H212" s="448">
        <v>51.733333333333334</v>
      </c>
      <c r="I212" s="448">
        <v>52.61666666666666</v>
      </c>
      <c r="J212" s="448">
        <v>53.133333333333333</v>
      </c>
      <c r="K212" s="447">
        <v>52.1</v>
      </c>
      <c r="L212" s="447">
        <v>50.7</v>
      </c>
      <c r="M212" s="447">
        <v>62.106009999999998</v>
      </c>
    </row>
    <row r="213" spans="1:13">
      <c r="A213" s="245">
        <v>203</v>
      </c>
      <c r="B213" s="450" t="s">
        <v>112</v>
      </c>
      <c r="C213" s="447">
        <v>394.25</v>
      </c>
      <c r="D213" s="448">
        <v>392.55</v>
      </c>
      <c r="E213" s="448">
        <v>389.70000000000005</v>
      </c>
      <c r="F213" s="448">
        <v>385.15000000000003</v>
      </c>
      <c r="G213" s="448">
        <v>382.30000000000007</v>
      </c>
      <c r="H213" s="448">
        <v>397.1</v>
      </c>
      <c r="I213" s="448">
        <v>399.95000000000005</v>
      </c>
      <c r="J213" s="448">
        <v>404.5</v>
      </c>
      <c r="K213" s="447">
        <v>395.4</v>
      </c>
      <c r="L213" s="447">
        <v>388</v>
      </c>
      <c r="M213" s="447">
        <v>137.03439</v>
      </c>
    </row>
    <row r="214" spans="1:13">
      <c r="A214" s="245">
        <v>204</v>
      </c>
      <c r="B214" s="450" t="s">
        <v>384</v>
      </c>
      <c r="C214" s="447">
        <v>1020.55</v>
      </c>
      <c r="D214" s="448">
        <v>1020.5333333333333</v>
      </c>
      <c r="E214" s="448">
        <v>1010.1166666666666</v>
      </c>
      <c r="F214" s="448">
        <v>999.68333333333328</v>
      </c>
      <c r="G214" s="448">
        <v>989.26666666666654</v>
      </c>
      <c r="H214" s="448">
        <v>1030.9666666666667</v>
      </c>
      <c r="I214" s="448">
        <v>1041.3833333333337</v>
      </c>
      <c r="J214" s="448">
        <v>1051.8166666666666</v>
      </c>
      <c r="K214" s="447">
        <v>1030.95</v>
      </c>
      <c r="L214" s="447">
        <v>1010.1</v>
      </c>
      <c r="M214" s="447">
        <v>1.19851</v>
      </c>
    </row>
    <row r="215" spans="1:13">
      <c r="A215" s="245">
        <v>205</v>
      </c>
      <c r="B215" s="450" t="s">
        <v>385</v>
      </c>
      <c r="C215" s="447">
        <v>170.4</v>
      </c>
      <c r="D215" s="448">
        <v>171.73333333333335</v>
      </c>
      <c r="E215" s="448">
        <v>167.7166666666667</v>
      </c>
      <c r="F215" s="448">
        <v>165.03333333333336</v>
      </c>
      <c r="G215" s="448">
        <v>161.01666666666671</v>
      </c>
      <c r="H215" s="448">
        <v>174.41666666666669</v>
      </c>
      <c r="I215" s="448">
        <v>178.43333333333334</v>
      </c>
      <c r="J215" s="448">
        <v>181.11666666666667</v>
      </c>
      <c r="K215" s="447">
        <v>175.75</v>
      </c>
      <c r="L215" s="447">
        <v>169.05</v>
      </c>
      <c r="M215" s="447">
        <v>66.197469999999996</v>
      </c>
    </row>
    <row r="216" spans="1:13">
      <c r="A216" s="245">
        <v>206</v>
      </c>
      <c r="B216" s="450" t="s">
        <v>113</v>
      </c>
      <c r="C216" s="447">
        <v>279.7</v>
      </c>
      <c r="D216" s="448">
        <v>279.91666666666669</v>
      </c>
      <c r="E216" s="448">
        <v>277.88333333333338</v>
      </c>
      <c r="F216" s="448">
        <v>276.06666666666672</v>
      </c>
      <c r="G216" s="448">
        <v>274.03333333333342</v>
      </c>
      <c r="H216" s="448">
        <v>281.73333333333335</v>
      </c>
      <c r="I216" s="448">
        <v>283.76666666666665</v>
      </c>
      <c r="J216" s="448">
        <v>285.58333333333331</v>
      </c>
      <c r="K216" s="447">
        <v>281.95</v>
      </c>
      <c r="L216" s="447">
        <v>278.10000000000002</v>
      </c>
      <c r="M216" s="447">
        <v>26.707609999999999</v>
      </c>
    </row>
    <row r="217" spans="1:13">
      <c r="A217" s="245">
        <v>207</v>
      </c>
      <c r="B217" s="450" t="s">
        <v>114</v>
      </c>
      <c r="C217" s="447">
        <v>2340.0500000000002</v>
      </c>
      <c r="D217" s="448">
        <v>2335.0666666666671</v>
      </c>
      <c r="E217" s="448">
        <v>2325.1333333333341</v>
      </c>
      <c r="F217" s="448">
        <v>2310.2166666666672</v>
      </c>
      <c r="G217" s="448">
        <v>2300.2833333333342</v>
      </c>
      <c r="H217" s="448">
        <v>2349.983333333334</v>
      </c>
      <c r="I217" s="448">
        <v>2359.9166666666674</v>
      </c>
      <c r="J217" s="448">
        <v>2374.8333333333339</v>
      </c>
      <c r="K217" s="447">
        <v>2345</v>
      </c>
      <c r="L217" s="447">
        <v>2320.15</v>
      </c>
      <c r="M217" s="447">
        <v>11.787039999999999</v>
      </c>
    </row>
    <row r="218" spans="1:13">
      <c r="A218" s="245">
        <v>208</v>
      </c>
      <c r="B218" s="450" t="s">
        <v>250</v>
      </c>
      <c r="C218" s="447">
        <v>327</v>
      </c>
      <c r="D218" s="448">
        <v>326.59999999999997</v>
      </c>
      <c r="E218" s="448">
        <v>322.69999999999993</v>
      </c>
      <c r="F218" s="448">
        <v>318.39999999999998</v>
      </c>
      <c r="G218" s="448">
        <v>314.49999999999994</v>
      </c>
      <c r="H218" s="448">
        <v>330.89999999999992</v>
      </c>
      <c r="I218" s="448">
        <v>334.7999999999999</v>
      </c>
      <c r="J218" s="448">
        <v>339.09999999999991</v>
      </c>
      <c r="K218" s="447">
        <v>330.5</v>
      </c>
      <c r="L218" s="447">
        <v>322.3</v>
      </c>
      <c r="M218" s="447">
        <v>20.55959</v>
      </c>
    </row>
    <row r="219" spans="1:13">
      <c r="A219" s="245">
        <v>209</v>
      </c>
      <c r="B219" s="450" t="s">
        <v>386</v>
      </c>
      <c r="C219" s="447">
        <v>42846.45</v>
      </c>
      <c r="D219" s="448">
        <v>43149.216666666667</v>
      </c>
      <c r="E219" s="448">
        <v>41808.483333333337</v>
      </c>
      <c r="F219" s="448">
        <v>40770.51666666667</v>
      </c>
      <c r="G219" s="448">
        <v>39429.78333333334</v>
      </c>
      <c r="H219" s="448">
        <v>44187.183333333334</v>
      </c>
      <c r="I219" s="448">
        <v>45527.916666666657</v>
      </c>
      <c r="J219" s="448">
        <v>46565.883333333331</v>
      </c>
      <c r="K219" s="447">
        <v>44489.95</v>
      </c>
      <c r="L219" s="447">
        <v>42111.25</v>
      </c>
      <c r="M219" s="447">
        <v>6.7909999999999998E-2</v>
      </c>
    </row>
    <row r="220" spans="1:13">
      <c r="A220" s="245">
        <v>210</v>
      </c>
      <c r="B220" s="450" t="s">
        <v>251</v>
      </c>
      <c r="C220" s="447">
        <v>49.35</v>
      </c>
      <c r="D220" s="448">
        <v>49.216666666666669</v>
      </c>
      <c r="E220" s="448">
        <v>47.233333333333334</v>
      </c>
      <c r="F220" s="448">
        <v>45.116666666666667</v>
      </c>
      <c r="G220" s="448">
        <v>43.133333333333333</v>
      </c>
      <c r="H220" s="448">
        <v>51.333333333333336</v>
      </c>
      <c r="I220" s="448">
        <v>53.31666666666667</v>
      </c>
      <c r="J220" s="448">
        <v>55.433333333333337</v>
      </c>
      <c r="K220" s="447">
        <v>51.2</v>
      </c>
      <c r="L220" s="447">
        <v>47.1</v>
      </c>
      <c r="M220" s="447">
        <v>101.34667</v>
      </c>
    </row>
    <row r="221" spans="1:13">
      <c r="A221" s="245">
        <v>211</v>
      </c>
      <c r="B221" s="450" t="s">
        <v>108</v>
      </c>
      <c r="C221" s="447">
        <v>2552.85</v>
      </c>
      <c r="D221" s="448">
        <v>2539.8833333333332</v>
      </c>
      <c r="E221" s="448">
        <v>2514.9666666666662</v>
      </c>
      <c r="F221" s="448">
        <v>2477.083333333333</v>
      </c>
      <c r="G221" s="448">
        <v>2452.1666666666661</v>
      </c>
      <c r="H221" s="448">
        <v>2577.7666666666664</v>
      </c>
      <c r="I221" s="448">
        <v>2602.6833333333334</v>
      </c>
      <c r="J221" s="448">
        <v>2640.5666666666666</v>
      </c>
      <c r="K221" s="447">
        <v>2564.8000000000002</v>
      </c>
      <c r="L221" s="447">
        <v>2502</v>
      </c>
      <c r="M221" s="447">
        <v>32.210149999999999</v>
      </c>
    </row>
    <row r="222" spans="1:13">
      <c r="A222" s="245">
        <v>212</v>
      </c>
      <c r="B222" s="450" t="s">
        <v>832</v>
      </c>
      <c r="C222" s="447">
        <v>277.39999999999998</v>
      </c>
      <c r="D222" s="448">
        <v>279.46666666666664</v>
      </c>
      <c r="E222" s="448">
        <v>273.93333333333328</v>
      </c>
      <c r="F222" s="448">
        <v>270.46666666666664</v>
      </c>
      <c r="G222" s="448">
        <v>264.93333333333328</v>
      </c>
      <c r="H222" s="448">
        <v>282.93333333333328</v>
      </c>
      <c r="I222" s="448">
        <v>288.4666666666667</v>
      </c>
      <c r="J222" s="448">
        <v>291.93333333333328</v>
      </c>
      <c r="K222" s="447">
        <v>285</v>
      </c>
      <c r="L222" s="447">
        <v>276</v>
      </c>
      <c r="M222" s="447">
        <v>1.3107800000000001</v>
      </c>
    </row>
    <row r="223" spans="1:13">
      <c r="A223" s="245">
        <v>213</v>
      </c>
      <c r="B223" s="450" t="s">
        <v>116</v>
      </c>
      <c r="C223" s="447">
        <v>662.75</v>
      </c>
      <c r="D223" s="448">
        <v>657.16666666666663</v>
      </c>
      <c r="E223" s="448">
        <v>649.33333333333326</v>
      </c>
      <c r="F223" s="448">
        <v>635.91666666666663</v>
      </c>
      <c r="G223" s="448">
        <v>628.08333333333326</v>
      </c>
      <c r="H223" s="448">
        <v>670.58333333333326</v>
      </c>
      <c r="I223" s="448">
        <v>678.41666666666652</v>
      </c>
      <c r="J223" s="448">
        <v>691.83333333333326</v>
      </c>
      <c r="K223" s="447">
        <v>665</v>
      </c>
      <c r="L223" s="447">
        <v>643.75</v>
      </c>
      <c r="M223" s="447">
        <v>217.86138</v>
      </c>
    </row>
    <row r="224" spans="1:13">
      <c r="A224" s="245">
        <v>214</v>
      </c>
      <c r="B224" s="450" t="s">
        <v>252</v>
      </c>
      <c r="C224" s="447">
        <v>1471.9</v>
      </c>
      <c r="D224" s="448">
        <v>1473.8166666666668</v>
      </c>
      <c r="E224" s="448">
        <v>1452.9333333333336</v>
      </c>
      <c r="F224" s="448">
        <v>1433.9666666666667</v>
      </c>
      <c r="G224" s="448">
        <v>1413.0833333333335</v>
      </c>
      <c r="H224" s="448">
        <v>1492.7833333333338</v>
      </c>
      <c r="I224" s="448">
        <v>1513.666666666667</v>
      </c>
      <c r="J224" s="448">
        <v>1532.6333333333339</v>
      </c>
      <c r="K224" s="447">
        <v>1494.7</v>
      </c>
      <c r="L224" s="447">
        <v>1454.85</v>
      </c>
      <c r="M224" s="447">
        <v>6.8234700000000004</v>
      </c>
    </row>
    <row r="225" spans="1:13">
      <c r="A225" s="245">
        <v>215</v>
      </c>
      <c r="B225" s="450" t="s">
        <v>117</v>
      </c>
      <c r="C225" s="447">
        <v>554.25</v>
      </c>
      <c r="D225" s="448">
        <v>551.36666666666667</v>
      </c>
      <c r="E225" s="448">
        <v>546.73333333333335</v>
      </c>
      <c r="F225" s="448">
        <v>539.2166666666667</v>
      </c>
      <c r="G225" s="448">
        <v>534.58333333333337</v>
      </c>
      <c r="H225" s="448">
        <v>558.88333333333333</v>
      </c>
      <c r="I225" s="448">
        <v>563.51666666666677</v>
      </c>
      <c r="J225" s="448">
        <v>571.0333333333333</v>
      </c>
      <c r="K225" s="447">
        <v>556</v>
      </c>
      <c r="L225" s="447">
        <v>543.85</v>
      </c>
      <c r="M225" s="447">
        <v>35.873489999999997</v>
      </c>
    </row>
    <row r="226" spans="1:13">
      <c r="A226" s="245">
        <v>216</v>
      </c>
      <c r="B226" s="450" t="s">
        <v>387</v>
      </c>
      <c r="C226" s="447">
        <v>601.45000000000005</v>
      </c>
      <c r="D226" s="448">
        <v>600.83333333333337</v>
      </c>
      <c r="E226" s="448">
        <v>587.9666666666667</v>
      </c>
      <c r="F226" s="448">
        <v>574.48333333333335</v>
      </c>
      <c r="G226" s="448">
        <v>561.61666666666667</v>
      </c>
      <c r="H226" s="448">
        <v>614.31666666666672</v>
      </c>
      <c r="I226" s="448">
        <v>627.18333333333328</v>
      </c>
      <c r="J226" s="448">
        <v>640.66666666666674</v>
      </c>
      <c r="K226" s="447">
        <v>613.70000000000005</v>
      </c>
      <c r="L226" s="447">
        <v>587.35</v>
      </c>
      <c r="M226" s="447">
        <v>9.2047000000000008</v>
      </c>
    </row>
    <row r="227" spans="1:13">
      <c r="A227" s="245">
        <v>217</v>
      </c>
      <c r="B227" s="450" t="s">
        <v>388</v>
      </c>
      <c r="C227" s="447">
        <v>3152.55</v>
      </c>
      <c r="D227" s="448">
        <v>3163.4833333333336</v>
      </c>
      <c r="E227" s="448">
        <v>3130.5666666666671</v>
      </c>
      <c r="F227" s="448">
        <v>3108.5833333333335</v>
      </c>
      <c r="G227" s="448">
        <v>3075.666666666667</v>
      </c>
      <c r="H227" s="448">
        <v>3185.4666666666672</v>
      </c>
      <c r="I227" s="448">
        <v>3218.3833333333332</v>
      </c>
      <c r="J227" s="448">
        <v>3240.3666666666672</v>
      </c>
      <c r="K227" s="447">
        <v>3196.4</v>
      </c>
      <c r="L227" s="447">
        <v>3141.5</v>
      </c>
      <c r="M227" s="447">
        <v>3.015E-2</v>
      </c>
    </row>
    <row r="228" spans="1:13">
      <c r="A228" s="245">
        <v>218</v>
      </c>
      <c r="B228" s="450" t="s">
        <v>253</v>
      </c>
      <c r="C228" s="447">
        <v>38.450000000000003</v>
      </c>
      <c r="D228" s="448">
        <v>38.516666666666673</v>
      </c>
      <c r="E228" s="448">
        <v>38.333333333333343</v>
      </c>
      <c r="F228" s="448">
        <v>38.216666666666669</v>
      </c>
      <c r="G228" s="448">
        <v>38.033333333333339</v>
      </c>
      <c r="H228" s="448">
        <v>38.633333333333347</v>
      </c>
      <c r="I228" s="448">
        <v>38.81666666666667</v>
      </c>
      <c r="J228" s="448">
        <v>38.933333333333351</v>
      </c>
      <c r="K228" s="447">
        <v>38.700000000000003</v>
      </c>
      <c r="L228" s="447">
        <v>38.4</v>
      </c>
      <c r="M228" s="447">
        <v>66.458920000000006</v>
      </c>
    </row>
    <row r="229" spans="1:13">
      <c r="A229" s="245">
        <v>219</v>
      </c>
      <c r="B229" s="450" t="s">
        <v>119</v>
      </c>
      <c r="C229" s="447">
        <v>58.5</v>
      </c>
      <c r="D229" s="448">
        <v>58.6</v>
      </c>
      <c r="E229" s="448">
        <v>58.050000000000004</v>
      </c>
      <c r="F229" s="448">
        <v>57.6</v>
      </c>
      <c r="G229" s="448">
        <v>57.050000000000004</v>
      </c>
      <c r="H229" s="448">
        <v>59.050000000000004</v>
      </c>
      <c r="I229" s="448">
        <v>59.6</v>
      </c>
      <c r="J229" s="448">
        <v>60.050000000000004</v>
      </c>
      <c r="K229" s="447">
        <v>59.15</v>
      </c>
      <c r="L229" s="447">
        <v>58.15</v>
      </c>
      <c r="M229" s="447">
        <v>217.75996000000001</v>
      </c>
    </row>
    <row r="230" spans="1:13">
      <c r="A230" s="245">
        <v>220</v>
      </c>
      <c r="B230" s="450" t="s">
        <v>389</v>
      </c>
      <c r="C230" s="447">
        <v>56.95</v>
      </c>
      <c r="D230" s="448">
        <v>56.766666666666673</v>
      </c>
      <c r="E230" s="448">
        <v>55.783333333333346</v>
      </c>
      <c r="F230" s="448">
        <v>54.616666666666674</v>
      </c>
      <c r="G230" s="448">
        <v>53.633333333333347</v>
      </c>
      <c r="H230" s="448">
        <v>57.933333333333344</v>
      </c>
      <c r="I230" s="448">
        <v>58.916666666666679</v>
      </c>
      <c r="J230" s="448">
        <v>60.083333333333343</v>
      </c>
      <c r="K230" s="447">
        <v>57.75</v>
      </c>
      <c r="L230" s="447">
        <v>55.6</v>
      </c>
      <c r="M230" s="447">
        <v>48.3185</v>
      </c>
    </row>
    <row r="231" spans="1:13">
      <c r="A231" s="245">
        <v>221</v>
      </c>
      <c r="B231" s="450" t="s">
        <v>390</v>
      </c>
      <c r="C231" s="447">
        <v>1054.4000000000001</v>
      </c>
      <c r="D231" s="448">
        <v>1058.55</v>
      </c>
      <c r="E231" s="448">
        <v>1039.8499999999999</v>
      </c>
      <c r="F231" s="448">
        <v>1025.3</v>
      </c>
      <c r="G231" s="448">
        <v>1006.5999999999999</v>
      </c>
      <c r="H231" s="448">
        <v>1073.0999999999999</v>
      </c>
      <c r="I231" s="448">
        <v>1091.8000000000002</v>
      </c>
      <c r="J231" s="448">
        <v>1106.3499999999999</v>
      </c>
      <c r="K231" s="447">
        <v>1077.25</v>
      </c>
      <c r="L231" s="447">
        <v>1044</v>
      </c>
      <c r="M231" s="447">
        <v>0.37337999999999999</v>
      </c>
    </row>
    <row r="232" spans="1:13">
      <c r="A232" s="245">
        <v>222</v>
      </c>
      <c r="B232" s="450" t="s">
        <v>391</v>
      </c>
      <c r="C232" s="447">
        <v>248.9</v>
      </c>
      <c r="D232" s="448">
        <v>250.75</v>
      </c>
      <c r="E232" s="448">
        <v>244.55</v>
      </c>
      <c r="F232" s="448">
        <v>240.20000000000002</v>
      </c>
      <c r="G232" s="448">
        <v>234.00000000000003</v>
      </c>
      <c r="H232" s="448">
        <v>255.1</v>
      </c>
      <c r="I232" s="448">
        <v>261.29999999999995</v>
      </c>
      <c r="J232" s="448">
        <v>265.64999999999998</v>
      </c>
      <c r="K232" s="447">
        <v>256.95</v>
      </c>
      <c r="L232" s="447">
        <v>246.4</v>
      </c>
      <c r="M232" s="447">
        <v>2.1031300000000002</v>
      </c>
    </row>
    <row r="233" spans="1:13">
      <c r="A233" s="245">
        <v>223</v>
      </c>
      <c r="B233" s="450" t="s">
        <v>746</v>
      </c>
      <c r="C233" s="447">
        <v>1185.6500000000001</v>
      </c>
      <c r="D233" s="448">
        <v>1190.75</v>
      </c>
      <c r="E233" s="448">
        <v>1175</v>
      </c>
      <c r="F233" s="448">
        <v>1164.3499999999999</v>
      </c>
      <c r="G233" s="448">
        <v>1148.5999999999999</v>
      </c>
      <c r="H233" s="448">
        <v>1201.4000000000001</v>
      </c>
      <c r="I233" s="448">
        <v>1217.1500000000001</v>
      </c>
      <c r="J233" s="448">
        <v>1227.8000000000002</v>
      </c>
      <c r="K233" s="447">
        <v>1206.5</v>
      </c>
      <c r="L233" s="447">
        <v>1180.0999999999999</v>
      </c>
      <c r="M233" s="447">
        <v>0.32056000000000001</v>
      </c>
    </row>
    <row r="234" spans="1:13">
      <c r="A234" s="245">
        <v>224</v>
      </c>
      <c r="B234" s="450" t="s">
        <v>750</v>
      </c>
      <c r="C234" s="447">
        <v>700.7</v>
      </c>
      <c r="D234" s="448">
        <v>692.86666666666667</v>
      </c>
      <c r="E234" s="448">
        <v>679.83333333333337</v>
      </c>
      <c r="F234" s="448">
        <v>658.9666666666667</v>
      </c>
      <c r="G234" s="448">
        <v>645.93333333333339</v>
      </c>
      <c r="H234" s="448">
        <v>713.73333333333335</v>
      </c>
      <c r="I234" s="448">
        <v>726.76666666666665</v>
      </c>
      <c r="J234" s="448">
        <v>747.63333333333333</v>
      </c>
      <c r="K234" s="447">
        <v>705.9</v>
      </c>
      <c r="L234" s="447">
        <v>672</v>
      </c>
      <c r="M234" s="447">
        <v>23.562159999999999</v>
      </c>
    </row>
    <row r="235" spans="1:13">
      <c r="A235" s="245">
        <v>225</v>
      </c>
      <c r="B235" s="450" t="s">
        <v>392</v>
      </c>
      <c r="C235" s="447">
        <v>113.1</v>
      </c>
      <c r="D235" s="448">
        <v>111.2</v>
      </c>
      <c r="E235" s="448">
        <v>108.4</v>
      </c>
      <c r="F235" s="448">
        <v>103.7</v>
      </c>
      <c r="G235" s="448">
        <v>100.9</v>
      </c>
      <c r="H235" s="448">
        <v>115.9</v>
      </c>
      <c r="I235" s="448">
        <v>118.69999999999999</v>
      </c>
      <c r="J235" s="448">
        <v>123.4</v>
      </c>
      <c r="K235" s="447">
        <v>114</v>
      </c>
      <c r="L235" s="447">
        <v>106.5</v>
      </c>
      <c r="M235" s="447">
        <v>81.672229999999999</v>
      </c>
    </row>
    <row r="236" spans="1:13">
      <c r="A236" s="245">
        <v>226</v>
      </c>
      <c r="B236" s="450" t="s">
        <v>393</v>
      </c>
      <c r="C236" s="447">
        <v>47.75</v>
      </c>
      <c r="D236" s="448">
        <v>48.016666666666673</v>
      </c>
      <c r="E236" s="448">
        <v>47.383333333333347</v>
      </c>
      <c r="F236" s="448">
        <v>47.016666666666673</v>
      </c>
      <c r="G236" s="448">
        <v>46.383333333333347</v>
      </c>
      <c r="H236" s="448">
        <v>48.383333333333347</v>
      </c>
      <c r="I236" s="448">
        <v>49.016666666666673</v>
      </c>
      <c r="J236" s="448">
        <v>49.383333333333347</v>
      </c>
      <c r="K236" s="447">
        <v>48.65</v>
      </c>
      <c r="L236" s="447">
        <v>47.65</v>
      </c>
      <c r="M236" s="447">
        <v>11.795870000000001</v>
      </c>
    </row>
    <row r="237" spans="1:13">
      <c r="A237" s="245">
        <v>227</v>
      </c>
      <c r="B237" s="450" t="s">
        <v>126</v>
      </c>
      <c r="C237" s="447">
        <v>216.6</v>
      </c>
      <c r="D237" s="448">
        <v>216.29999999999998</v>
      </c>
      <c r="E237" s="448">
        <v>214.69999999999996</v>
      </c>
      <c r="F237" s="448">
        <v>212.79999999999998</v>
      </c>
      <c r="G237" s="448">
        <v>211.19999999999996</v>
      </c>
      <c r="H237" s="448">
        <v>218.19999999999996</v>
      </c>
      <c r="I237" s="448">
        <v>219.79999999999998</v>
      </c>
      <c r="J237" s="448">
        <v>221.69999999999996</v>
      </c>
      <c r="K237" s="447">
        <v>217.9</v>
      </c>
      <c r="L237" s="447">
        <v>214.4</v>
      </c>
      <c r="M237" s="447">
        <v>730.39530999999999</v>
      </c>
    </row>
    <row r="238" spans="1:13">
      <c r="A238" s="245">
        <v>228</v>
      </c>
      <c r="B238" s="450" t="s">
        <v>395</v>
      </c>
      <c r="C238" s="447">
        <v>122.85</v>
      </c>
      <c r="D238" s="448">
        <v>123</v>
      </c>
      <c r="E238" s="448">
        <v>120.1</v>
      </c>
      <c r="F238" s="448">
        <v>117.35</v>
      </c>
      <c r="G238" s="448">
        <v>114.44999999999999</v>
      </c>
      <c r="H238" s="448">
        <v>125.75</v>
      </c>
      <c r="I238" s="448">
        <v>128.65</v>
      </c>
      <c r="J238" s="448">
        <v>131.4</v>
      </c>
      <c r="K238" s="447">
        <v>125.9</v>
      </c>
      <c r="L238" s="447">
        <v>120.25</v>
      </c>
      <c r="M238" s="447">
        <v>10.704280000000001</v>
      </c>
    </row>
    <row r="239" spans="1:13">
      <c r="A239" s="245">
        <v>229</v>
      </c>
      <c r="B239" s="450" t="s">
        <v>396</v>
      </c>
      <c r="C239" s="447">
        <v>182.25</v>
      </c>
      <c r="D239" s="448">
        <v>182.65</v>
      </c>
      <c r="E239" s="448">
        <v>179.8</v>
      </c>
      <c r="F239" s="448">
        <v>177.35</v>
      </c>
      <c r="G239" s="448">
        <v>174.5</v>
      </c>
      <c r="H239" s="448">
        <v>185.10000000000002</v>
      </c>
      <c r="I239" s="448">
        <v>187.95</v>
      </c>
      <c r="J239" s="448">
        <v>190.40000000000003</v>
      </c>
      <c r="K239" s="447">
        <v>185.5</v>
      </c>
      <c r="L239" s="447">
        <v>180.2</v>
      </c>
      <c r="M239" s="447">
        <v>28.520959999999999</v>
      </c>
    </row>
    <row r="240" spans="1:13">
      <c r="A240" s="245">
        <v>230</v>
      </c>
      <c r="B240" s="450" t="s">
        <v>115</v>
      </c>
      <c r="C240" s="447">
        <v>223.95</v>
      </c>
      <c r="D240" s="448">
        <v>225.54999999999998</v>
      </c>
      <c r="E240" s="448">
        <v>218.39999999999998</v>
      </c>
      <c r="F240" s="448">
        <v>212.85</v>
      </c>
      <c r="G240" s="448">
        <v>205.7</v>
      </c>
      <c r="H240" s="448">
        <v>231.09999999999997</v>
      </c>
      <c r="I240" s="448">
        <v>238.25</v>
      </c>
      <c r="J240" s="448">
        <v>243.79999999999995</v>
      </c>
      <c r="K240" s="447">
        <v>232.7</v>
      </c>
      <c r="L240" s="447">
        <v>220</v>
      </c>
      <c r="M240" s="447">
        <v>208.39251999999999</v>
      </c>
    </row>
    <row r="241" spans="1:13">
      <c r="A241" s="245">
        <v>231</v>
      </c>
      <c r="B241" s="450" t="s">
        <v>397</v>
      </c>
      <c r="C241" s="447">
        <v>101.8</v>
      </c>
      <c r="D241" s="448">
        <v>100.64999999999999</v>
      </c>
      <c r="E241" s="448">
        <v>97.399999999999977</v>
      </c>
      <c r="F241" s="448">
        <v>92.999999999999986</v>
      </c>
      <c r="G241" s="448">
        <v>89.749999999999972</v>
      </c>
      <c r="H241" s="448">
        <v>105.04999999999998</v>
      </c>
      <c r="I241" s="448">
        <v>108.30000000000001</v>
      </c>
      <c r="J241" s="448">
        <v>112.69999999999999</v>
      </c>
      <c r="K241" s="447">
        <v>103.9</v>
      </c>
      <c r="L241" s="447">
        <v>96.25</v>
      </c>
      <c r="M241" s="447">
        <v>137.98075</v>
      </c>
    </row>
    <row r="242" spans="1:13">
      <c r="A242" s="245">
        <v>232</v>
      </c>
      <c r="B242" s="450" t="s">
        <v>747</v>
      </c>
      <c r="C242" s="447">
        <v>7369.65</v>
      </c>
      <c r="D242" s="448">
        <v>7407.8833333333341</v>
      </c>
      <c r="E242" s="448">
        <v>7295.7666666666682</v>
      </c>
      <c r="F242" s="448">
        <v>7221.8833333333341</v>
      </c>
      <c r="G242" s="448">
        <v>7109.7666666666682</v>
      </c>
      <c r="H242" s="448">
        <v>7481.7666666666682</v>
      </c>
      <c r="I242" s="448">
        <v>7593.883333333335</v>
      </c>
      <c r="J242" s="448">
        <v>7667.7666666666682</v>
      </c>
      <c r="K242" s="447">
        <v>7520</v>
      </c>
      <c r="L242" s="447">
        <v>7334</v>
      </c>
      <c r="M242" s="447">
        <v>0.73640000000000005</v>
      </c>
    </row>
    <row r="243" spans="1:13">
      <c r="A243" s="245">
        <v>233</v>
      </c>
      <c r="B243" s="450" t="s">
        <v>254</v>
      </c>
      <c r="C243" s="447">
        <v>139.94999999999999</v>
      </c>
      <c r="D243" s="448">
        <v>140.91666666666666</v>
      </c>
      <c r="E243" s="448">
        <v>137.18333333333331</v>
      </c>
      <c r="F243" s="448">
        <v>134.41666666666666</v>
      </c>
      <c r="G243" s="448">
        <v>130.68333333333331</v>
      </c>
      <c r="H243" s="448">
        <v>143.68333333333331</v>
      </c>
      <c r="I243" s="448">
        <v>147.41666666666666</v>
      </c>
      <c r="J243" s="448">
        <v>150.18333333333331</v>
      </c>
      <c r="K243" s="447">
        <v>144.65</v>
      </c>
      <c r="L243" s="447">
        <v>138.15</v>
      </c>
      <c r="M243" s="447">
        <v>43.075049999999997</v>
      </c>
    </row>
    <row r="244" spans="1:13">
      <c r="A244" s="245">
        <v>234</v>
      </c>
      <c r="B244" s="450" t="s">
        <v>398</v>
      </c>
      <c r="C244" s="447">
        <v>357.45</v>
      </c>
      <c r="D244" s="448">
        <v>358.76666666666665</v>
      </c>
      <c r="E244" s="448">
        <v>351.73333333333329</v>
      </c>
      <c r="F244" s="448">
        <v>346.01666666666665</v>
      </c>
      <c r="G244" s="448">
        <v>338.98333333333329</v>
      </c>
      <c r="H244" s="448">
        <v>364.48333333333329</v>
      </c>
      <c r="I244" s="448">
        <v>371.51666666666659</v>
      </c>
      <c r="J244" s="448">
        <v>377.23333333333329</v>
      </c>
      <c r="K244" s="447">
        <v>365.8</v>
      </c>
      <c r="L244" s="447">
        <v>353.05</v>
      </c>
      <c r="M244" s="447">
        <v>19.37284</v>
      </c>
    </row>
    <row r="245" spans="1:13">
      <c r="A245" s="245">
        <v>235</v>
      </c>
      <c r="B245" s="450" t="s">
        <v>255</v>
      </c>
      <c r="C245" s="447">
        <v>139.30000000000001</v>
      </c>
      <c r="D245" s="448">
        <v>137.26666666666668</v>
      </c>
      <c r="E245" s="448">
        <v>134.03333333333336</v>
      </c>
      <c r="F245" s="448">
        <v>128.76666666666668</v>
      </c>
      <c r="G245" s="448">
        <v>125.53333333333336</v>
      </c>
      <c r="H245" s="448">
        <v>142.53333333333336</v>
      </c>
      <c r="I245" s="448">
        <v>145.76666666666665</v>
      </c>
      <c r="J245" s="448">
        <v>151.03333333333336</v>
      </c>
      <c r="K245" s="447">
        <v>140.5</v>
      </c>
      <c r="L245" s="447">
        <v>132</v>
      </c>
      <c r="M245" s="447">
        <v>99.341499999999996</v>
      </c>
    </row>
    <row r="246" spans="1:13">
      <c r="A246" s="245">
        <v>236</v>
      </c>
      <c r="B246" s="450" t="s">
        <v>125</v>
      </c>
      <c r="C246" s="447">
        <v>109.25</v>
      </c>
      <c r="D246" s="448">
        <v>109.36666666666667</v>
      </c>
      <c r="E246" s="448">
        <v>108.23333333333335</v>
      </c>
      <c r="F246" s="448">
        <v>107.21666666666667</v>
      </c>
      <c r="G246" s="448">
        <v>106.08333333333334</v>
      </c>
      <c r="H246" s="448">
        <v>110.38333333333335</v>
      </c>
      <c r="I246" s="448">
        <v>111.51666666666668</v>
      </c>
      <c r="J246" s="448">
        <v>112.53333333333336</v>
      </c>
      <c r="K246" s="447">
        <v>110.5</v>
      </c>
      <c r="L246" s="447">
        <v>108.35</v>
      </c>
      <c r="M246" s="447">
        <v>182.19003000000001</v>
      </c>
    </row>
    <row r="247" spans="1:13">
      <c r="A247" s="245">
        <v>237</v>
      </c>
      <c r="B247" s="450" t="s">
        <v>399</v>
      </c>
      <c r="C247" s="447">
        <v>16.850000000000001</v>
      </c>
      <c r="D247" s="448">
        <v>16.883333333333336</v>
      </c>
      <c r="E247" s="448">
        <v>16.766666666666673</v>
      </c>
      <c r="F247" s="448">
        <v>16.683333333333337</v>
      </c>
      <c r="G247" s="448">
        <v>16.566666666666674</v>
      </c>
      <c r="H247" s="448">
        <v>16.966666666666672</v>
      </c>
      <c r="I247" s="448">
        <v>17.083333333333339</v>
      </c>
      <c r="J247" s="448">
        <v>17.166666666666671</v>
      </c>
      <c r="K247" s="447">
        <v>17</v>
      </c>
      <c r="L247" s="447">
        <v>16.8</v>
      </c>
      <c r="M247" s="447">
        <v>43.292729999999999</v>
      </c>
    </row>
    <row r="248" spans="1:13">
      <c r="A248" s="245">
        <v>238</v>
      </c>
      <c r="B248" s="450" t="s">
        <v>772</v>
      </c>
      <c r="C248" s="447">
        <v>1903.2</v>
      </c>
      <c r="D248" s="448">
        <v>1906.45</v>
      </c>
      <c r="E248" s="448">
        <v>1893.9</v>
      </c>
      <c r="F248" s="448">
        <v>1884.6000000000001</v>
      </c>
      <c r="G248" s="448">
        <v>1872.0500000000002</v>
      </c>
      <c r="H248" s="448">
        <v>1915.75</v>
      </c>
      <c r="I248" s="448">
        <v>1928.2999999999997</v>
      </c>
      <c r="J248" s="448">
        <v>1937.6</v>
      </c>
      <c r="K248" s="447">
        <v>1919</v>
      </c>
      <c r="L248" s="447">
        <v>1897.15</v>
      </c>
      <c r="M248" s="447">
        <v>4.9715800000000003</v>
      </c>
    </row>
    <row r="249" spans="1:13">
      <c r="A249" s="245">
        <v>239</v>
      </c>
      <c r="B249" s="450" t="s">
        <v>748</v>
      </c>
      <c r="C249" s="447">
        <v>393.1</v>
      </c>
      <c r="D249" s="448">
        <v>394.61666666666662</v>
      </c>
      <c r="E249" s="448">
        <v>385.48333333333323</v>
      </c>
      <c r="F249" s="448">
        <v>377.86666666666662</v>
      </c>
      <c r="G249" s="448">
        <v>368.73333333333323</v>
      </c>
      <c r="H249" s="448">
        <v>402.23333333333323</v>
      </c>
      <c r="I249" s="448">
        <v>411.36666666666656</v>
      </c>
      <c r="J249" s="448">
        <v>418.98333333333323</v>
      </c>
      <c r="K249" s="447">
        <v>403.75</v>
      </c>
      <c r="L249" s="447">
        <v>387</v>
      </c>
      <c r="M249" s="447">
        <v>6.17936</v>
      </c>
    </row>
    <row r="250" spans="1:13">
      <c r="A250" s="245">
        <v>240</v>
      </c>
      <c r="B250" s="450" t="s">
        <v>120</v>
      </c>
      <c r="C250" s="447">
        <v>528.85</v>
      </c>
      <c r="D250" s="448">
        <v>524.2833333333333</v>
      </c>
      <c r="E250" s="448">
        <v>514.56666666666661</v>
      </c>
      <c r="F250" s="448">
        <v>500.2833333333333</v>
      </c>
      <c r="G250" s="448">
        <v>490.56666666666661</v>
      </c>
      <c r="H250" s="448">
        <v>538.56666666666661</v>
      </c>
      <c r="I250" s="448">
        <v>548.2833333333333</v>
      </c>
      <c r="J250" s="448">
        <v>562.56666666666661</v>
      </c>
      <c r="K250" s="447">
        <v>534</v>
      </c>
      <c r="L250" s="447">
        <v>510</v>
      </c>
      <c r="M250" s="447">
        <v>54.370579999999997</v>
      </c>
    </row>
    <row r="251" spans="1:13">
      <c r="A251" s="245">
        <v>241</v>
      </c>
      <c r="B251" s="450" t="s">
        <v>824</v>
      </c>
      <c r="C251" s="447">
        <v>242.3</v>
      </c>
      <c r="D251" s="448">
        <v>242.5</v>
      </c>
      <c r="E251" s="448">
        <v>240.45</v>
      </c>
      <c r="F251" s="448">
        <v>238.6</v>
      </c>
      <c r="G251" s="448">
        <v>236.54999999999998</v>
      </c>
      <c r="H251" s="448">
        <v>244.35</v>
      </c>
      <c r="I251" s="448">
        <v>246.4</v>
      </c>
      <c r="J251" s="448">
        <v>248.25</v>
      </c>
      <c r="K251" s="447">
        <v>244.55</v>
      </c>
      <c r="L251" s="447">
        <v>240.65</v>
      </c>
      <c r="M251" s="447">
        <v>14.69467</v>
      </c>
    </row>
    <row r="252" spans="1:13">
      <c r="A252" s="245">
        <v>242</v>
      </c>
      <c r="B252" s="450" t="s">
        <v>122</v>
      </c>
      <c r="C252" s="447">
        <v>1013</v>
      </c>
      <c r="D252" s="448">
        <v>1012.4666666666667</v>
      </c>
      <c r="E252" s="448">
        <v>1004.5333333333334</v>
      </c>
      <c r="F252" s="448">
        <v>996.06666666666672</v>
      </c>
      <c r="G252" s="448">
        <v>988.13333333333344</v>
      </c>
      <c r="H252" s="448">
        <v>1020.9333333333334</v>
      </c>
      <c r="I252" s="448">
        <v>1028.8666666666668</v>
      </c>
      <c r="J252" s="448">
        <v>1037.3333333333335</v>
      </c>
      <c r="K252" s="447">
        <v>1020.4</v>
      </c>
      <c r="L252" s="447">
        <v>1004</v>
      </c>
      <c r="M252" s="447">
        <v>26.434909999999999</v>
      </c>
    </row>
    <row r="253" spans="1:13">
      <c r="A253" s="245">
        <v>243</v>
      </c>
      <c r="B253" s="450" t="s">
        <v>256</v>
      </c>
      <c r="C253" s="447">
        <v>4345.45</v>
      </c>
      <c r="D253" s="448">
        <v>4387.2166666666662</v>
      </c>
      <c r="E253" s="448">
        <v>4290.3833333333323</v>
      </c>
      <c r="F253" s="448">
        <v>4235.3166666666657</v>
      </c>
      <c r="G253" s="448">
        <v>4138.4833333333318</v>
      </c>
      <c r="H253" s="448">
        <v>4442.2833333333328</v>
      </c>
      <c r="I253" s="448">
        <v>4539.1166666666668</v>
      </c>
      <c r="J253" s="448">
        <v>4594.1833333333334</v>
      </c>
      <c r="K253" s="447">
        <v>4484.05</v>
      </c>
      <c r="L253" s="447">
        <v>4332.1499999999996</v>
      </c>
      <c r="M253" s="447">
        <v>7.7634699999999999</v>
      </c>
    </row>
    <row r="254" spans="1:13">
      <c r="A254" s="245">
        <v>244</v>
      </c>
      <c r="B254" s="450" t="s">
        <v>124</v>
      </c>
      <c r="C254" s="447">
        <v>1393.75</v>
      </c>
      <c r="D254" s="448">
        <v>1392.75</v>
      </c>
      <c r="E254" s="448">
        <v>1384</v>
      </c>
      <c r="F254" s="448">
        <v>1374.25</v>
      </c>
      <c r="G254" s="448">
        <v>1365.5</v>
      </c>
      <c r="H254" s="448">
        <v>1402.5</v>
      </c>
      <c r="I254" s="448">
        <v>1411.25</v>
      </c>
      <c r="J254" s="448">
        <v>1421</v>
      </c>
      <c r="K254" s="447">
        <v>1401.5</v>
      </c>
      <c r="L254" s="447">
        <v>1383</v>
      </c>
      <c r="M254" s="447">
        <v>44.299039999999998</v>
      </c>
    </row>
    <row r="255" spans="1:13">
      <c r="A255" s="245">
        <v>245</v>
      </c>
      <c r="B255" s="450" t="s">
        <v>749</v>
      </c>
      <c r="C255" s="447">
        <v>993</v>
      </c>
      <c r="D255" s="448">
        <v>991.9666666666667</v>
      </c>
      <c r="E255" s="448">
        <v>959.0333333333333</v>
      </c>
      <c r="F255" s="448">
        <v>925.06666666666661</v>
      </c>
      <c r="G255" s="448">
        <v>892.13333333333321</v>
      </c>
      <c r="H255" s="448">
        <v>1025.9333333333334</v>
      </c>
      <c r="I255" s="448">
        <v>1058.8666666666668</v>
      </c>
      <c r="J255" s="448">
        <v>1092.8333333333335</v>
      </c>
      <c r="K255" s="447">
        <v>1024.9000000000001</v>
      </c>
      <c r="L255" s="447">
        <v>958</v>
      </c>
      <c r="M255" s="447">
        <v>2.47892</v>
      </c>
    </row>
    <row r="256" spans="1:13">
      <c r="A256" s="245">
        <v>246</v>
      </c>
      <c r="B256" s="450" t="s">
        <v>400</v>
      </c>
      <c r="C256" s="447">
        <v>310.64999999999998</v>
      </c>
      <c r="D256" s="448">
        <v>310.21666666666664</v>
      </c>
      <c r="E256" s="448">
        <v>308.43333333333328</v>
      </c>
      <c r="F256" s="448">
        <v>306.21666666666664</v>
      </c>
      <c r="G256" s="448">
        <v>304.43333333333328</v>
      </c>
      <c r="H256" s="448">
        <v>312.43333333333328</v>
      </c>
      <c r="I256" s="448">
        <v>314.2166666666667</v>
      </c>
      <c r="J256" s="448">
        <v>316.43333333333328</v>
      </c>
      <c r="K256" s="447">
        <v>312</v>
      </c>
      <c r="L256" s="447">
        <v>308</v>
      </c>
      <c r="M256" s="447">
        <v>2.0666199999999999</v>
      </c>
    </row>
    <row r="257" spans="1:13">
      <c r="A257" s="245">
        <v>247</v>
      </c>
      <c r="B257" s="450" t="s">
        <v>121</v>
      </c>
      <c r="C257" s="447">
        <v>1758.9</v>
      </c>
      <c r="D257" s="448">
        <v>1774.0166666666667</v>
      </c>
      <c r="E257" s="448">
        <v>1716.8833333333332</v>
      </c>
      <c r="F257" s="448">
        <v>1674.8666666666666</v>
      </c>
      <c r="G257" s="448">
        <v>1617.7333333333331</v>
      </c>
      <c r="H257" s="448">
        <v>1816.0333333333333</v>
      </c>
      <c r="I257" s="448">
        <v>1873.166666666667</v>
      </c>
      <c r="J257" s="448">
        <v>1915.1833333333334</v>
      </c>
      <c r="K257" s="447">
        <v>1831.15</v>
      </c>
      <c r="L257" s="447">
        <v>1732</v>
      </c>
      <c r="M257" s="447">
        <v>14.91987</v>
      </c>
    </row>
    <row r="258" spans="1:13">
      <c r="A258" s="245">
        <v>248</v>
      </c>
      <c r="B258" s="450" t="s">
        <v>257</v>
      </c>
      <c r="C258" s="447">
        <v>2070.6</v>
      </c>
      <c r="D258" s="448">
        <v>2060.5333333333333</v>
      </c>
      <c r="E258" s="448">
        <v>2032.0666666666666</v>
      </c>
      <c r="F258" s="448">
        <v>1993.5333333333333</v>
      </c>
      <c r="G258" s="448">
        <v>1965.0666666666666</v>
      </c>
      <c r="H258" s="448">
        <v>2099.0666666666666</v>
      </c>
      <c r="I258" s="448">
        <v>2127.5333333333328</v>
      </c>
      <c r="J258" s="448">
        <v>2166.0666666666666</v>
      </c>
      <c r="K258" s="447">
        <v>2089</v>
      </c>
      <c r="L258" s="447">
        <v>2022</v>
      </c>
      <c r="M258" s="447">
        <v>5.2869400000000004</v>
      </c>
    </row>
    <row r="259" spans="1:13">
      <c r="A259" s="245">
        <v>249</v>
      </c>
      <c r="B259" s="450" t="s">
        <v>401</v>
      </c>
      <c r="C259" s="447">
        <v>1450.8</v>
      </c>
      <c r="D259" s="448">
        <v>1450.2333333333333</v>
      </c>
      <c r="E259" s="448">
        <v>1430.5666666666666</v>
      </c>
      <c r="F259" s="448">
        <v>1410.3333333333333</v>
      </c>
      <c r="G259" s="448">
        <v>1390.6666666666665</v>
      </c>
      <c r="H259" s="448">
        <v>1470.4666666666667</v>
      </c>
      <c r="I259" s="448">
        <v>1490.1333333333332</v>
      </c>
      <c r="J259" s="448">
        <v>1510.3666666666668</v>
      </c>
      <c r="K259" s="447">
        <v>1469.9</v>
      </c>
      <c r="L259" s="447">
        <v>1430</v>
      </c>
      <c r="M259" s="447">
        <v>0.99539999999999995</v>
      </c>
    </row>
    <row r="260" spans="1:13">
      <c r="A260" s="245">
        <v>250</v>
      </c>
      <c r="B260" s="450" t="s">
        <v>402</v>
      </c>
      <c r="C260" s="447">
        <v>2849.45</v>
      </c>
      <c r="D260" s="448">
        <v>2846.3999999999996</v>
      </c>
      <c r="E260" s="448">
        <v>2824.9499999999994</v>
      </c>
      <c r="F260" s="448">
        <v>2800.45</v>
      </c>
      <c r="G260" s="448">
        <v>2778.9999999999995</v>
      </c>
      <c r="H260" s="448">
        <v>2870.8999999999992</v>
      </c>
      <c r="I260" s="448">
        <v>2892.35</v>
      </c>
      <c r="J260" s="448">
        <v>2916.849999999999</v>
      </c>
      <c r="K260" s="447">
        <v>2867.85</v>
      </c>
      <c r="L260" s="447">
        <v>2821.9</v>
      </c>
      <c r="M260" s="447">
        <v>0.24642</v>
      </c>
    </row>
    <row r="261" spans="1:13">
      <c r="A261" s="245">
        <v>251</v>
      </c>
      <c r="B261" s="450" t="s">
        <v>403</v>
      </c>
      <c r="C261" s="447">
        <v>542.65</v>
      </c>
      <c r="D261" s="448">
        <v>546.25</v>
      </c>
      <c r="E261" s="448">
        <v>532.5</v>
      </c>
      <c r="F261" s="448">
        <v>522.35</v>
      </c>
      <c r="G261" s="448">
        <v>508.6</v>
      </c>
      <c r="H261" s="448">
        <v>556.4</v>
      </c>
      <c r="I261" s="448">
        <v>570.15</v>
      </c>
      <c r="J261" s="448">
        <v>580.29999999999995</v>
      </c>
      <c r="K261" s="447">
        <v>560</v>
      </c>
      <c r="L261" s="447">
        <v>536.1</v>
      </c>
      <c r="M261" s="447">
        <v>14.36698</v>
      </c>
    </row>
    <row r="262" spans="1:13">
      <c r="A262" s="245">
        <v>252</v>
      </c>
      <c r="B262" s="450" t="s">
        <v>404</v>
      </c>
      <c r="C262" s="447">
        <v>150.25</v>
      </c>
      <c r="D262" s="448">
        <v>150.75</v>
      </c>
      <c r="E262" s="448">
        <v>148.80000000000001</v>
      </c>
      <c r="F262" s="448">
        <v>147.35000000000002</v>
      </c>
      <c r="G262" s="448">
        <v>145.40000000000003</v>
      </c>
      <c r="H262" s="448">
        <v>152.19999999999999</v>
      </c>
      <c r="I262" s="448">
        <v>154.14999999999998</v>
      </c>
      <c r="J262" s="448">
        <v>155.59999999999997</v>
      </c>
      <c r="K262" s="447">
        <v>152.69999999999999</v>
      </c>
      <c r="L262" s="447">
        <v>149.30000000000001</v>
      </c>
      <c r="M262" s="447">
        <v>11.95749</v>
      </c>
    </row>
    <row r="263" spans="1:13">
      <c r="A263" s="245">
        <v>253</v>
      </c>
      <c r="B263" s="450" t="s">
        <v>405</v>
      </c>
      <c r="C263" s="447">
        <v>130.30000000000001</v>
      </c>
      <c r="D263" s="448">
        <v>129.26666666666668</v>
      </c>
      <c r="E263" s="448">
        <v>126.13333333333335</v>
      </c>
      <c r="F263" s="448">
        <v>121.96666666666667</v>
      </c>
      <c r="G263" s="448">
        <v>118.83333333333334</v>
      </c>
      <c r="H263" s="448">
        <v>133.43333333333337</v>
      </c>
      <c r="I263" s="448">
        <v>136.56666666666669</v>
      </c>
      <c r="J263" s="448">
        <v>140.73333333333338</v>
      </c>
      <c r="K263" s="447">
        <v>132.4</v>
      </c>
      <c r="L263" s="447">
        <v>125.1</v>
      </c>
      <c r="M263" s="447">
        <v>26.561869999999999</v>
      </c>
    </row>
    <row r="264" spans="1:13">
      <c r="A264" s="245">
        <v>254</v>
      </c>
      <c r="B264" s="450" t="s">
        <v>406</v>
      </c>
      <c r="C264" s="447">
        <v>88.05</v>
      </c>
      <c r="D264" s="448">
        <v>88.016666666666666</v>
      </c>
      <c r="E264" s="448">
        <v>86.533333333333331</v>
      </c>
      <c r="F264" s="448">
        <v>85.016666666666666</v>
      </c>
      <c r="G264" s="448">
        <v>83.533333333333331</v>
      </c>
      <c r="H264" s="448">
        <v>89.533333333333331</v>
      </c>
      <c r="I264" s="448">
        <v>91.016666666666652</v>
      </c>
      <c r="J264" s="448">
        <v>92.533333333333331</v>
      </c>
      <c r="K264" s="447">
        <v>89.5</v>
      </c>
      <c r="L264" s="447">
        <v>86.5</v>
      </c>
      <c r="M264" s="447">
        <v>8.8339700000000008</v>
      </c>
    </row>
    <row r="265" spans="1:13">
      <c r="A265" s="245">
        <v>255</v>
      </c>
      <c r="B265" s="450" t="s">
        <v>258</v>
      </c>
      <c r="C265" s="447">
        <v>117.75</v>
      </c>
      <c r="D265" s="448">
        <v>117.81666666666666</v>
      </c>
      <c r="E265" s="448">
        <v>115.98333333333332</v>
      </c>
      <c r="F265" s="448">
        <v>114.21666666666665</v>
      </c>
      <c r="G265" s="448">
        <v>112.38333333333331</v>
      </c>
      <c r="H265" s="448">
        <v>119.58333333333333</v>
      </c>
      <c r="I265" s="448">
        <v>121.41666666666667</v>
      </c>
      <c r="J265" s="448">
        <v>123.18333333333334</v>
      </c>
      <c r="K265" s="447">
        <v>119.65</v>
      </c>
      <c r="L265" s="447">
        <v>116.05</v>
      </c>
      <c r="M265" s="447">
        <v>61.160400000000003</v>
      </c>
    </row>
    <row r="266" spans="1:13">
      <c r="A266" s="245">
        <v>256</v>
      </c>
      <c r="B266" s="450" t="s">
        <v>128</v>
      </c>
      <c r="C266" s="447">
        <v>710.9</v>
      </c>
      <c r="D266" s="448">
        <v>703.68333333333339</v>
      </c>
      <c r="E266" s="448">
        <v>693.16666666666674</v>
      </c>
      <c r="F266" s="448">
        <v>675.43333333333339</v>
      </c>
      <c r="G266" s="448">
        <v>664.91666666666674</v>
      </c>
      <c r="H266" s="448">
        <v>721.41666666666674</v>
      </c>
      <c r="I266" s="448">
        <v>731.93333333333339</v>
      </c>
      <c r="J266" s="448">
        <v>749.66666666666674</v>
      </c>
      <c r="K266" s="447">
        <v>714.2</v>
      </c>
      <c r="L266" s="447">
        <v>685.95</v>
      </c>
      <c r="M266" s="447">
        <v>116.85565</v>
      </c>
    </row>
    <row r="267" spans="1:13">
      <c r="A267" s="245">
        <v>257</v>
      </c>
      <c r="B267" s="450" t="s">
        <v>751</v>
      </c>
      <c r="C267" s="447">
        <v>104.7</v>
      </c>
      <c r="D267" s="448">
        <v>105.88333333333333</v>
      </c>
      <c r="E267" s="448">
        <v>102.06666666666665</v>
      </c>
      <c r="F267" s="448">
        <v>99.433333333333323</v>
      </c>
      <c r="G267" s="448">
        <v>95.616666666666646</v>
      </c>
      <c r="H267" s="448">
        <v>108.51666666666665</v>
      </c>
      <c r="I267" s="448">
        <v>112.33333333333331</v>
      </c>
      <c r="J267" s="448">
        <v>114.96666666666665</v>
      </c>
      <c r="K267" s="447">
        <v>109.7</v>
      </c>
      <c r="L267" s="447">
        <v>103.25</v>
      </c>
      <c r="M267" s="447">
        <v>9.3941499999999998</v>
      </c>
    </row>
    <row r="268" spans="1:13">
      <c r="A268" s="245">
        <v>258</v>
      </c>
      <c r="B268" s="450" t="s">
        <v>407</v>
      </c>
      <c r="C268" s="447">
        <v>57.15</v>
      </c>
      <c r="D268" s="448">
        <v>57.966666666666661</v>
      </c>
      <c r="E268" s="448">
        <v>55.98333333333332</v>
      </c>
      <c r="F268" s="448">
        <v>54.816666666666656</v>
      </c>
      <c r="G268" s="448">
        <v>52.833333333333314</v>
      </c>
      <c r="H268" s="448">
        <v>59.133333333333326</v>
      </c>
      <c r="I268" s="448">
        <v>61.11666666666666</v>
      </c>
      <c r="J268" s="448">
        <v>62.283333333333331</v>
      </c>
      <c r="K268" s="447">
        <v>59.95</v>
      </c>
      <c r="L268" s="447">
        <v>56.8</v>
      </c>
      <c r="M268" s="447">
        <v>6.51546</v>
      </c>
    </row>
    <row r="269" spans="1:13">
      <c r="A269" s="245">
        <v>259</v>
      </c>
      <c r="B269" s="450" t="s">
        <v>408</v>
      </c>
      <c r="C269" s="447">
        <v>112.85</v>
      </c>
      <c r="D269" s="448">
        <v>112.95</v>
      </c>
      <c r="E269" s="448">
        <v>109.15</v>
      </c>
      <c r="F269" s="448">
        <v>105.45</v>
      </c>
      <c r="G269" s="448">
        <v>101.65</v>
      </c>
      <c r="H269" s="448">
        <v>116.65</v>
      </c>
      <c r="I269" s="448">
        <v>120.44999999999999</v>
      </c>
      <c r="J269" s="448">
        <v>124.15</v>
      </c>
      <c r="K269" s="447">
        <v>116.75</v>
      </c>
      <c r="L269" s="447">
        <v>109.25</v>
      </c>
      <c r="M269" s="447">
        <v>66.284840000000003</v>
      </c>
    </row>
    <row r="270" spans="1:13">
      <c r="A270" s="245">
        <v>260</v>
      </c>
      <c r="B270" s="450" t="s">
        <v>409</v>
      </c>
      <c r="C270" s="447">
        <v>28.7</v>
      </c>
      <c r="D270" s="448">
        <v>28.816666666666663</v>
      </c>
      <c r="E270" s="448">
        <v>28.533333333333324</v>
      </c>
      <c r="F270" s="448">
        <v>28.36666666666666</v>
      </c>
      <c r="G270" s="448">
        <v>28.083333333333321</v>
      </c>
      <c r="H270" s="448">
        <v>28.983333333333327</v>
      </c>
      <c r="I270" s="448">
        <v>29.266666666666666</v>
      </c>
      <c r="J270" s="448">
        <v>29.43333333333333</v>
      </c>
      <c r="K270" s="447">
        <v>29.1</v>
      </c>
      <c r="L270" s="447">
        <v>28.65</v>
      </c>
      <c r="M270" s="447">
        <v>16.867159999999998</v>
      </c>
    </row>
    <row r="271" spans="1:13">
      <c r="A271" s="245">
        <v>261</v>
      </c>
      <c r="B271" s="450" t="s">
        <v>410</v>
      </c>
      <c r="C271" s="447">
        <v>83.45</v>
      </c>
      <c r="D271" s="448">
        <v>83.516666666666666</v>
      </c>
      <c r="E271" s="448">
        <v>82.033333333333331</v>
      </c>
      <c r="F271" s="448">
        <v>80.61666666666666</v>
      </c>
      <c r="G271" s="448">
        <v>79.133333333333326</v>
      </c>
      <c r="H271" s="448">
        <v>84.933333333333337</v>
      </c>
      <c r="I271" s="448">
        <v>86.416666666666657</v>
      </c>
      <c r="J271" s="448">
        <v>87.833333333333343</v>
      </c>
      <c r="K271" s="447">
        <v>85</v>
      </c>
      <c r="L271" s="447">
        <v>82.1</v>
      </c>
      <c r="M271" s="447">
        <v>17.530930000000001</v>
      </c>
    </row>
    <row r="272" spans="1:13">
      <c r="A272" s="245">
        <v>262</v>
      </c>
      <c r="B272" s="450" t="s">
        <v>411</v>
      </c>
      <c r="C272" s="447">
        <v>107.85</v>
      </c>
      <c r="D272" s="448">
        <v>106.35000000000001</v>
      </c>
      <c r="E272" s="448">
        <v>102.00000000000001</v>
      </c>
      <c r="F272" s="448">
        <v>96.15</v>
      </c>
      <c r="G272" s="448">
        <v>91.800000000000011</v>
      </c>
      <c r="H272" s="448">
        <v>112.20000000000002</v>
      </c>
      <c r="I272" s="448">
        <v>116.55000000000001</v>
      </c>
      <c r="J272" s="448">
        <v>122.40000000000002</v>
      </c>
      <c r="K272" s="447">
        <v>110.7</v>
      </c>
      <c r="L272" s="447">
        <v>100.5</v>
      </c>
      <c r="M272" s="447">
        <v>227.49870999999999</v>
      </c>
    </row>
    <row r="273" spans="1:13">
      <c r="A273" s="245">
        <v>263</v>
      </c>
      <c r="B273" s="450" t="s">
        <v>412</v>
      </c>
      <c r="C273" s="447">
        <v>179.85</v>
      </c>
      <c r="D273" s="448">
        <v>179.46666666666667</v>
      </c>
      <c r="E273" s="448">
        <v>176.03333333333333</v>
      </c>
      <c r="F273" s="448">
        <v>172.21666666666667</v>
      </c>
      <c r="G273" s="448">
        <v>168.78333333333333</v>
      </c>
      <c r="H273" s="448">
        <v>183.28333333333333</v>
      </c>
      <c r="I273" s="448">
        <v>186.71666666666667</v>
      </c>
      <c r="J273" s="448">
        <v>190.53333333333333</v>
      </c>
      <c r="K273" s="447">
        <v>182.9</v>
      </c>
      <c r="L273" s="447">
        <v>175.65</v>
      </c>
      <c r="M273" s="447">
        <v>8.88931</v>
      </c>
    </row>
    <row r="274" spans="1:13">
      <c r="A274" s="245">
        <v>264</v>
      </c>
      <c r="B274" s="450" t="s">
        <v>413</v>
      </c>
      <c r="C274" s="447">
        <v>92.6</v>
      </c>
      <c r="D274" s="448">
        <v>93.2</v>
      </c>
      <c r="E274" s="448">
        <v>91</v>
      </c>
      <c r="F274" s="448">
        <v>89.399999999999991</v>
      </c>
      <c r="G274" s="448">
        <v>87.199999999999989</v>
      </c>
      <c r="H274" s="448">
        <v>94.800000000000011</v>
      </c>
      <c r="I274" s="448">
        <v>97.000000000000028</v>
      </c>
      <c r="J274" s="448">
        <v>98.600000000000023</v>
      </c>
      <c r="K274" s="447">
        <v>95.4</v>
      </c>
      <c r="L274" s="447">
        <v>91.6</v>
      </c>
      <c r="M274" s="447">
        <v>23.190989999999999</v>
      </c>
    </row>
    <row r="275" spans="1:13">
      <c r="A275" s="245">
        <v>265</v>
      </c>
      <c r="B275" s="450" t="s">
        <v>127</v>
      </c>
      <c r="C275" s="447">
        <v>407.2</v>
      </c>
      <c r="D275" s="448">
        <v>402.7833333333333</v>
      </c>
      <c r="E275" s="448">
        <v>397.16666666666663</v>
      </c>
      <c r="F275" s="448">
        <v>387.13333333333333</v>
      </c>
      <c r="G275" s="448">
        <v>381.51666666666665</v>
      </c>
      <c r="H275" s="448">
        <v>412.81666666666661</v>
      </c>
      <c r="I275" s="448">
        <v>418.43333333333328</v>
      </c>
      <c r="J275" s="448">
        <v>428.46666666666658</v>
      </c>
      <c r="K275" s="447">
        <v>408.4</v>
      </c>
      <c r="L275" s="447">
        <v>392.75</v>
      </c>
      <c r="M275" s="447">
        <v>100.26676</v>
      </c>
    </row>
    <row r="276" spans="1:13">
      <c r="A276" s="245">
        <v>266</v>
      </c>
      <c r="B276" s="450" t="s">
        <v>414</v>
      </c>
      <c r="C276" s="447">
        <v>2254</v>
      </c>
      <c r="D276" s="448">
        <v>2266.4333333333334</v>
      </c>
      <c r="E276" s="448">
        <v>2238.5666666666666</v>
      </c>
      <c r="F276" s="448">
        <v>2223.1333333333332</v>
      </c>
      <c r="G276" s="448">
        <v>2195.2666666666664</v>
      </c>
      <c r="H276" s="448">
        <v>2281.8666666666668</v>
      </c>
      <c r="I276" s="448">
        <v>2309.7333333333336</v>
      </c>
      <c r="J276" s="448">
        <v>2325.166666666667</v>
      </c>
      <c r="K276" s="447">
        <v>2294.3000000000002</v>
      </c>
      <c r="L276" s="447">
        <v>2251</v>
      </c>
      <c r="M276" s="447">
        <v>0.18512999999999999</v>
      </c>
    </row>
    <row r="277" spans="1:13">
      <c r="A277" s="245">
        <v>267</v>
      </c>
      <c r="B277" s="450" t="s">
        <v>129</v>
      </c>
      <c r="C277" s="447">
        <v>3111.2</v>
      </c>
      <c r="D277" s="448">
        <v>3127.85</v>
      </c>
      <c r="E277" s="448">
        <v>3076.0499999999997</v>
      </c>
      <c r="F277" s="448">
        <v>3040.8999999999996</v>
      </c>
      <c r="G277" s="448">
        <v>2989.0999999999995</v>
      </c>
      <c r="H277" s="448">
        <v>3163</v>
      </c>
      <c r="I277" s="448">
        <v>3214.8</v>
      </c>
      <c r="J277" s="448">
        <v>3249.9500000000003</v>
      </c>
      <c r="K277" s="447">
        <v>3179.65</v>
      </c>
      <c r="L277" s="447">
        <v>3092.7</v>
      </c>
      <c r="M277" s="447">
        <v>5.5241100000000003</v>
      </c>
    </row>
    <row r="278" spans="1:13">
      <c r="A278" s="245">
        <v>268</v>
      </c>
      <c r="B278" s="450" t="s">
        <v>130</v>
      </c>
      <c r="C278" s="447">
        <v>944.4</v>
      </c>
      <c r="D278" s="448">
        <v>939.58333333333337</v>
      </c>
      <c r="E278" s="448">
        <v>922.31666666666672</v>
      </c>
      <c r="F278" s="448">
        <v>900.23333333333335</v>
      </c>
      <c r="G278" s="448">
        <v>882.9666666666667</v>
      </c>
      <c r="H278" s="448">
        <v>961.66666666666674</v>
      </c>
      <c r="I278" s="448">
        <v>978.93333333333339</v>
      </c>
      <c r="J278" s="448">
        <v>1001.0166666666668</v>
      </c>
      <c r="K278" s="447">
        <v>956.85</v>
      </c>
      <c r="L278" s="447">
        <v>917.5</v>
      </c>
      <c r="M278" s="447">
        <v>58.20505</v>
      </c>
    </row>
    <row r="279" spans="1:13">
      <c r="A279" s="245">
        <v>269</v>
      </c>
      <c r="B279" s="450" t="s">
        <v>415</v>
      </c>
      <c r="C279" s="447">
        <v>155.05000000000001</v>
      </c>
      <c r="D279" s="448">
        <v>156.35000000000002</v>
      </c>
      <c r="E279" s="448">
        <v>152.80000000000004</v>
      </c>
      <c r="F279" s="448">
        <v>150.55000000000001</v>
      </c>
      <c r="G279" s="448">
        <v>147.00000000000003</v>
      </c>
      <c r="H279" s="448">
        <v>158.60000000000005</v>
      </c>
      <c r="I279" s="448">
        <v>162.15</v>
      </c>
      <c r="J279" s="448">
        <v>164.40000000000006</v>
      </c>
      <c r="K279" s="447">
        <v>159.9</v>
      </c>
      <c r="L279" s="447">
        <v>154.1</v>
      </c>
      <c r="M279" s="447">
        <v>6.4951699999999999</v>
      </c>
    </row>
    <row r="280" spans="1:13">
      <c r="A280" s="245">
        <v>270</v>
      </c>
      <c r="B280" s="450" t="s">
        <v>417</v>
      </c>
      <c r="C280" s="447">
        <v>616.29999999999995</v>
      </c>
      <c r="D280" s="448">
        <v>619.5333333333333</v>
      </c>
      <c r="E280" s="448">
        <v>605.36666666666656</v>
      </c>
      <c r="F280" s="448">
        <v>594.43333333333328</v>
      </c>
      <c r="G280" s="448">
        <v>580.26666666666654</v>
      </c>
      <c r="H280" s="448">
        <v>630.46666666666658</v>
      </c>
      <c r="I280" s="448">
        <v>644.63333333333333</v>
      </c>
      <c r="J280" s="448">
        <v>655.56666666666661</v>
      </c>
      <c r="K280" s="447">
        <v>633.70000000000005</v>
      </c>
      <c r="L280" s="447">
        <v>608.6</v>
      </c>
      <c r="M280" s="447">
        <v>3.59206</v>
      </c>
    </row>
    <row r="281" spans="1:13">
      <c r="A281" s="245">
        <v>271</v>
      </c>
      <c r="B281" s="450" t="s">
        <v>418</v>
      </c>
      <c r="C281" s="447">
        <v>219.7</v>
      </c>
      <c r="D281" s="448">
        <v>220.48333333333335</v>
      </c>
      <c r="E281" s="448">
        <v>216.7166666666667</v>
      </c>
      <c r="F281" s="448">
        <v>213.73333333333335</v>
      </c>
      <c r="G281" s="448">
        <v>209.9666666666667</v>
      </c>
      <c r="H281" s="448">
        <v>223.4666666666667</v>
      </c>
      <c r="I281" s="448">
        <v>227.23333333333335</v>
      </c>
      <c r="J281" s="448">
        <v>230.2166666666667</v>
      </c>
      <c r="K281" s="447">
        <v>224.25</v>
      </c>
      <c r="L281" s="447">
        <v>217.5</v>
      </c>
      <c r="M281" s="447">
        <v>4.3410500000000001</v>
      </c>
    </row>
    <row r="282" spans="1:13">
      <c r="A282" s="245">
        <v>272</v>
      </c>
      <c r="B282" s="450" t="s">
        <v>419</v>
      </c>
      <c r="C282" s="447">
        <v>210.1</v>
      </c>
      <c r="D282" s="448">
        <v>212.1</v>
      </c>
      <c r="E282" s="448">
        <v>206.79999999999998</v>
      </c>
      <c r="F282" s="448">
        <v>203.5</v>
      </c>
      <c r="G282" s="448">
        <v>198.2</v>
      </c>
      <c r="H282" s="448">
        <v>215.39999999999998</v>
      </c>
      <c r="I282" s="448">
        <v>220.7</v>
      </c>
      <c r="J282" s="448">
        <v>223.99999999999997</v>
      </c>
      <c r="K282" s="447">
        <v>217.4</v>
      </c>
      <c r="L282" s="447">
        <v>208.8</v>
      </c>
      <c r="M282" s="447">
        <v>11.7445</v>
      </c>
    </row>
    <row r="283" spans="1:13">
      <c r="A283" s="245">
        <v>273</v>
      </c>
      <c r="B283" s="450" t="s">
        <v>752</v>
      </c>
      <c r="C283" s="447">
        <v>976.65</v>
      </c>
      <c r="D283" s="448">
        <v>984.05000000000007</v>
      </c>
      <c r="E283" s="448">
        <v>963.60000000000014</v>
      </c>
      <c r="F283" s="448">
        <v>950.55000000000007</v>
      </c>
      <c r="G283" s="448">
        <v>930.10000000000014</v>
      </c>
      <c r="H283" s="448">
        <v>997.10000000000014</v>
      </c>
      <c r="I283" s="448">
        <v>1017.5500000000002</v>
      </c>
      <c r="J283" s="448">
        <v>1030.6000000000001</v>
      </c>
      <c r="K283" s="447">
        <v>1004.5</v>
      </c>
      <c r="L283" s="447">
        <v>971</v>
      </c>
      <c r="M283" s="447">
        <v>0.45079000000000002</v>
      </c>
    </row>
    <row r="284" spans="1:13">
      <c r="A284" s="245">
        <v>274</v>
      </c>
      <c r="B284" s="450" t="s">
        <v>420</v>
      </c>
      <c r="C284" s="447">
        <v>965.75</v>
      </c>
      <c r="D284" s="448">
        <v>965.18333333333339</v>
      </c>
      <c r="E284" s="448">
        <v>958.36666666666679</v>
      </c>
      <c r="F284" s="448">
        <v>950.98333333333335</v>
      </c>
      <c r="G284" s="448">
        <v>944.16666666666674</v>
      </c>
      <c r="H284" s="448">
        <v>972.56666666666683</v>
      </c>
      <c r="I284" s="448">
        <v>979.38333333333344</v>
      </c>
      <c r="J284" s="448">
        <v>986.76666666666688</v>
      </c>
      <c r="K284" s="447">
        <v>972</v>
      </c>
      <c r="L284" s="447">
        <v>957.8</v>
      </c>
      <c r="M284" s="447">
        <v>3.6926700000000001</v>
      </c>
    </row>
    <row r="285" spans="1:13">
      <c r="A285" s="245">
        <v>275</v>
      </c>
      <c r="B285" s="450" t="s">
        <v>421</v>
      </c>
      <c r="C285" s="447">
        <v>423.75</v>
      </c>
      <c r="D285" s="448">
        <v>424.31666666666666</v>
      </c>
      <c r="E285" s="448">
        <v>418.63333333333333</v>
      </c>
      <c r="F285" s="448">
        <v>413.51666666666665</v>
      </c>
      <c r="G285" s="448">
        <v>407.83333333333331</v>
      </c>
      <c r="H285" s="448">
        <v>429.43333333333334</v>
      </c>
      <c r="I285" s="448">
        <v>435.11666666666662</v>
      </c>
      <c r="J285" s="448">
        <v>440.23333333333335</v>
      </c>
      <c r="K285" s="447">
        <v>430</v>
      </c>
      <c r="L285" s="447">
        <v>419.2</v>
      </c>
      <c r="M285" s="447">
        <v>3.9754499999999999</v>
      </c>
    </row>
    <row r="286" spans="1:13">
      <c r="A286" s="245">
        <v>276</v>
      </c>
      <c r="B286" s="450" t="s">
        <v>422</v>
      </c>
      <c r="C286" s="447">
        <v>571.85</v>
      </c>
      <c r="D286" s="448">
        <v>570.91666666666663</v>
      </c>
      <c r="E286" s="448">
        <v>563.93333333333328</v>
      </c>
      <c r="F286" s="448">
        <v>556.01666666666665</v>
      </c>
      <c r="G286" s="448">
        <v>549.0333333333333</v>
      </c>
      <c r="H286" s="448">
        <v>578.83333333333326</v>
      </c>
      <c r="I286" s="448">
        <v>585.81666666666661</v>
      </c>
      <c r="J286" s="448">
        <v>593.73333333333323</v>
      </c>
      <c r="K286" s="447">
        <v>577.9</v>
      </c>
      <c r="L286" s="447">
        <v>563</v>
      </c>
      <c r="M286" s="447">
        <v>7.1877300000000002</v>
      </c>
    </row>
    <row r="287" spans="1:13">
      <c r="A287" s="245">
        <v>277</v>
      </c>
      <c r="B287" s="450" t="s">
        <v>423</v>
      </c>
      <c r="C287" s="447">
        <v>64</v>
      </c>
      <c r="D287" s="448">
        <v>64.13333333333334</v>
      </c>
      <c r="E287" s="448">
        <v>63.466666666666683</v>
      </c>
      <c r="F287" s="448">
        <v>62.933333333333344</v>
      </c>
      <c r="G287" s="448">
        <v>62.266666666666687</v>
      </c>
      <c r="H287" s="448">
        <v>64.666666666666686</v>
      </c>
      <c r="I287" s="448">
        <v>65.333333333333343</v>
      </c>
      <c r="J287" s="448">
        <v>65.866666666666674</v>
      </c>
      <c r="K287" s="447">
        <v>64.8</v>
      </c>
      <c r="L287" s="447">
        <v>63.6</v>
      </c>
      <c r="M287" s="447">
        <v>22.38212</v>
      </c>
    </row>
    <row r="288" spans="1:13">
      <c r="A288" s="245">
        <v>278</v>
      </c>
      <c r="B288" s="450" t="s">
        <v>424</v>
      </c>
      <c r="C288" s="447">
        <v>57.2</v>
      </c>
      <c r="D288" s="448">
        <v>57.85</v>
      </c>
      <c r="E288" s="448">
        <v>56.35</v>
      </c>
      <c r="F288" s="448">
        <v>55.5</v>
      </c>
      <c r="G288" s="448">
        <v>54</v>
      </c>
      <c r="H288" s="448">
        <v>58.7</v>
      </c>
      <c r="I288" s="448">
        <v>60.2</v>
      </c>
      <c r="J288" s="448">
        <v>61.050000000000004</v>
      </c>
      <c r="K288" s="447">
        <v>59.35</v>
      </c>
      <c r="L288" s="447">
        <v>57</v>
      </c>
      <c r="M288" s="447">
        <v>15.99221</v>
      </c>
    </row>
    <row r="289" spans="1:13">
      <c r="A289" s="245">
        <v>279</v>
      </c>
      <c r="B289" s="450" t="s">
        <v>425</v>
      </c>
      <c r="C289" s="447">
        <v>719.15</v>
      </c>
      <c r="D289" s="448">
        <v>719.4</v>
      </c>
      <c r="E289" s="448">
        <v>708.8</v>
      </c>
      <c r="F289" s="448">
        <v>698.44999999999993</v>
      </c>
      <c r="G289" s="448">
        <v>687.84999999999991</v>
      </c>
      <c r="H289" s="448">
        <v>729.75</v>
      </c>
      <c r="I289" s="448">
        <v>740.35000000000014</v>
      </c>
      <c r="J289" s="448">
        <v>750.7</v>
      </c>
      <c r="K289" s="447">
        <v>730</v>
      </c>
      <c r="L289" s="447">
        <v>709.05</v>
      </c>
      <c r="M289" s="447">
        <v>5.0298600000000002</v>
      </c>
    </row>
    <row r="290" spans="1:13">
      <c r="A290" s="245">
        <v>280</v>
      </c>
      <c r="B290" s="450" t="s">
        <v>426</v>
      </c>
      <c r="C290" s="447">
        <v>410.9</v>
      </c>
      <c r="D290" s="448">
        <v>412.98333333333335</v>
      </c>
      <c r="E290" s="448">
        <v>406.9666666666667</v>
      </c>
      <c r="F290" s="448">
        <v>403.03333333333336</v>
      </c>
      <c r="G290" s="448">
        <v>397.01666666666671</v>
      </c>
      <c r="H290" s="448">
        <v>416.91666666666669</v>
      </c>
      <c r="I290" s="448">
        <v>422.93333333333334</v>
      </c>
      <c r="J290" s="448">
        <v>426.86666666666667</v>
      </c>
      <c r="K290" s="447">
        <v>419</v>
      </c>
      <c r="L290" s="447">
        <v>409.05</v>
      </c>
      <c r="M290" s="447">
        <v>1.9030800000000001</v>
      </c>
    </row>
    <row r="291" spans="1:13">
      <c r="A291" s="245">
        <v>281</v>
      </c>
      <c r="B291" s="450" t="s">
        <v>427</v>
      </c>
      <c r="C291" s="447">
        <v>225.35</v>
      </c>
      <c r="D291" s="448">
        <v>228.95000000000002</v>
      </c>
      <c r="E291" s="448">
        <v>219.50000000000003</v>
      </c>
      <c r="F291" s="448">
        <v>213.65</v>
      </c>
      <c r="G291" s="448">
        <v>204.20000000000002</v>
      </c>
      <c r="H291" s="448">
        <v>234.80000000000004</v>
      </c>
      <c r="I291" s="448">
        <v>244.25000000000003</v>
      </c>
      <c r="J291" s="448">
        <v>250.10000000000005</v>
      </c>
      <c r="K291" s="447">
        <v>238.4</v>
      </c>
      <c r="L291" s="447">
        <v>223.1</v>
      </c>
      <c r="M291" s="447">
        <v>22.184460000000001</v>
      </c>
    </row>
    <row r="292" spans="1:13">
      <c r="A292" s="245">
        <v>282</v>
      </c>
      <c r="B292" s="450" t="s">
        <v>131</v>
      </c>
      <c r="C292" s="447">
        <v>1807.7</v>
      </c>
      <c r="D292" s="448">
        <v>1801.5</v>
      </c>
      <c r="E292" s="448">
        <v>1791.2</v>
      </c>
      <c r="F292" s="448">
        <v>1774.7</v>
      </c>
      <c r="G292" s="448">
        <v>1764.4</v>
      </c>
      <c r="H292" s="448">
        <v>1818</v>
      </c>
      <c r="I292" s="448">
        <v>1828.3000000000002</v>
      </c>
      <c r="J292" s="448">
        <v>1844.8</v>
      </c>
      <c r="K292" s="447">
        <v>1811.8</v>
      </c>
      <c r="L292" s="447">
        <v>1785</v>
      </c>
      <c r="M292" s="447">
        <v>23.108090000000001</v>
      </c>
    </row>
    <row r="293" spans="1:13">
      <c r="A293" s="245">
        <v>283</v>
      </c>
      <c r="B293" s="450" t="s">
        <v>132</v>
      </c>
      <c r="C293" s="447">
        <v>93.7</v>
      </c>
      <c r="D293" s="448">
        <v>93.466666666666654</v>
      </c>
      <c r="E293" s="448">
        <v>92.333333333333314</v>
      </c>
      <c r="F293" s="448">
        <v>90.966666666666654</v>
      </c>
      <c r="G293" s="448">
        <v>89.833333333333314</v>
      </c>
      <c r="H293" s="448">
        <v>94.833333333333314</v>
      </c>
      <c r="I293" s="448">
        <v>95.966666666666669</v>
      </c>
      <c r="J293" s="448">
        <v>97.333333333333314</v>
      </c>
      <c r="K293" s="447">
        <v>94.6</v>
      </c>
      <c r="L293" s="447">
        <v>92.1</v>
      </c>
      <c r="M293" s="447">
        <v>205.73947000000001</v>
      </c>
    </row>
    <row r="294" spans="1:13">
      <c r="A294" s="245">
        <v>284</v>
      </c>
      <c r="B294" s="450" t="s">
        <v>259</v>
      </c>
      <c r="C294" s="447">
        <v>2710.85</v>
      </c>
      <c r="D294" s="448">
        <v>2716.9666666666667</v>
      </c>
      <c r="E294" s="448">
        <v>2690.2833333333333</v>
      </c>
      <c r="F294" s="448">
        <v>2669.7166666666667</v>
      </c>
      <c r="G294" s="448">
        <v>2643.0333333333333</v>
      </c>
      <c r="H294" s="448">
        <v>2737.5333333333333</v>
      </c>
      <c r="I294" s="448">
        <v>2764.2166666666667</v>
      </c>
      <c r="J294" s="448">
        <v>2784.7833333333333</v>
      </c>
      <c r="K294" s="447">
        <v>2743.65</v>
      </c>
      <c r="L294" s="447">
        <v>2696.4</v>
      </c>
      <c r="M294" s="447">
        <v>1.2182200000000001</v>
      </c>
    </row>
    <row r="295" spans="1:13">
      <c r="A295" s="245">
        <v>285</v>
      </c>
      <c r="B295" s="450" t="s">
        <v>133</v>
      </c>
      <c r="C295" s="447">
        <v>466.25</v>
      </c>
      <c r="D295" s="448">
        <v>469.61666666666662</v>
      </c>
      <c r="E295" s="448">
        <v>449.23333333333323</v>
      </c>
      <c r="F295" s="448">
        <v>432.21666666666664</v>
      </c>
      <c r="G295" s="448">
        <v>411.83333333333326</v>
      </c>
      <c r="H295" s="448">
        <v>486.63333333333321</v>
      </c>
      <c r="I295" s="448">
        <v>507.01666666666654</v>
      </c>
      <c r="J295" s="448">
        <v>524.03333333333319</v>
      </c>
      <c r="K295" s="447">
        <v>490</v>
      </c>
      <c r="L295" s="447">
        <v>452.6</v>
      </c>
      <c r="M295" s="447">
        <v>85.318200000000004</v>
      </c>
    </row>
    <row r="296" spans="1:13">
      <c r="A296" s="245">
        <v>286</v>
      </c>
      <c r="B296" s="450" t="s">
        <v>753</v>
      </c>
      <c r="C296" s="447">
        <v>270.8</v>
      </c>
      <c r="D296" s="448">
        <v>270.89999999999998</v>
      </c>
      <c r="E296" s="448">
        <v>267.29999999999995</v>
      </c>
      <c r="F296" s="448">
        <v>263.79999999999995</v>
      </c>
      <c r="G296" s="448">
        <v>260.19999999999993</v>
      </c>
      <c r="H296" s="448">
        <v>274.39999999999998</v>
      </c>
      <c r="I296" s="448">
        <v>278</v>
      </c>
      <c r="J296" s="448">
        <v>281.5</v>
      </c>
      <c r="K296" s="447">
        <v>274.5</v>
      </c>
      <c r="L296" s="447">
        <v>267.39999999999998</v>
      </c>
      <c r="M296" s="447">
        <v>2.8848199999999999</v>
      </c>
    </row>
    <row r="297" spans="1:13">
      <c r="A297" s="245">
        <v>287</v>
      </c>
      <c r="B297" s="450" t="s">
        <v>428</v>
      </c>
      <c r="C297" s="447">
        <v>6676.35</v>
      </c>
      <c r="D297" s="448">
        <v>6959.9000000000005</v>
      </c>
      <c r="E297" s="448">
        <v>6166.4500000000007</v>
      </c>
      <c r="F297" s="448">
        <v>5656.55</v>
      </c>
      <c r="G297" s="448">
        <v>4863.1000000000004</v>
      </c>
      <c r="H297" s="448">
        <v>7469.8000000000011</v>
      </c>
      <c r="I297" s="448">
        <v>8263.25</v>
      </c>
      <c r="J297" s="448">
        <v>8773.1500000000015</v>
      </c>
      <c r="K297" s="447">
        <v>7753.35</v>
      </c>
      <c r="L297" s="447">
        <v>6450</v>
      </c>
      <c r="M297" s="447">
        <v>0.17280999999999999</v>
      </c>
    </row>
    <row r="298" spans="1:13">
      <c r="A298" s="245">
        <v>288</v>
      </c>
      <c r="B298" s="450" t="s">
        <v>260</v>
      </c>
      <c r="C298" s="447">
        <v>3942.4</v>
      </c>
      <c r="D298" s="448">
        <v>3941.1666666666665</v>
      </c>
      <c r="E298" s="448">
        <v>3912.333333333333</v>
      </c>
      <c r="F298" s="448">
        <v>3882.2666666666664</v>
      </c>
      <c r="G298" s="448">
        <v>3853.4333333333329</v>
      </c>
      <c r="H298" s="448">
        <v>3971.2333333333331</v>
      </c>
      <c r="I298" s="448">
        <v>4000.0666666666662</v>
      </c>
      <c r="J298" s="448">
        <v>4030.1333333333332</v>
      </c>
      <c r="K298" s="447">
        <v>3970</v>
      </c>
      <c r="L298" s="447">
        <v>3911.1</v>
      </c>
      <c r="M298" s="447">
        <v>1.8609899999999999</v>
      </c>
    </row>
    <row r="299" spans="1:13">
      <c r="A299" s="245">
        <v>289</v>
      </c>
      <c r="B299" s="450" t="s">
        <v>134</v>
      </c>
      <c r="C299" s="447">
        <v>1467.7</v>
      </c>
      <c r="D299" s="448">
        <v>1467.0833333333333</v>
      </c>
      <c r="E299" s="448">
        <v>1458.1666666666665</v>
      </c>
      <c r="F299" s="448">
        <v>1448.6333333333332</v>
      </c>
      <c r="G299" s="448">
        <v>1439.7166666666665</v>
      </c>
      <c r="H299" s="448">
        <v>1476.6166666666666</v>
      </c>
      <c r="I299" s="448">
        <v>1485.5333333333331</v>
      </c>
      <c r="J299" s="448">
        <v>1495.0666666666666</v>
      </c>
      <c r="K299" s="447">
        <v>1476</v>
      </c>
      <c r="L299" s="447">
        <v>1457.55</v>
      </c>
      <c r="M299" s="447">
        <v>24.053180000000001</v>
      </c>
    </row>
    <row r="300" spans="1:13">
      <c r="A300" s="245">
        <v>290</v>
      </c>
      <c r="B300" s="450" t="s">
        <v>429</v>
      </c>
      <c r="C300" s="447">
        <v>523.75</v>
      </c>
      <c r="D300" s="448">
        <v>522.30000000000007</v>
      </c>
      <c r="E300" s="448">
        <v>518.10000000000014</v>
      </c>
      <c r="F300" s="448">
        <v>512.45000000000005</v>
      </c>
      <c r="G300" s="448">
        <v>508.25000000000011</v>
      </c>
      <c r="H300" s="448">
        <v>527.95000000000016</v>
      </c>
      <c r="I300" s="448">
        <v>532.1500000000002</v>
      </c>
      <c r="J300" s="448">
        <v>537.80000000000018</v>
      </c>
      <c r="K300" s="447">
        <v>526.5</v>
      </c>
      <c r="L300" s="447">
        <v>516.65</v>
      </c>
      <c r="M300" s="447">
        <v>15.32185</v>
      </c>
    </row>
    <row r="301" spans="1:13">
      <c r="A301" s="245">
        <v>291</v>
      </c>
      <c r="B301" s="450" t="s">
        <v>430</v>
      </c>
      <c r="C301" s="447">
        <v>41.8</v>
      </c>
      <c r="D301" s="448">
        <v>41.833333333333336</v>
      </c>
      <c r="E301" s="448">
        <v>41.06666666666667</v>
      </c>
      <c r="F301" s="448">
        <v>40.333333333333336</v>
      </c>
      <c r="G301" s="448">
        <v>39.56666666666667</v>
      </c>
      <c r="H301" s="448">
        <v>42.56666666666667</v>
      </c>
      <c r="I301" s="448">
        <v>43.333333333333336</v>
      </c>
      <c r="J301" s="448">
        <v>44.06666666666667</v>
      </c>
      <c r="K301" s="447">
        <v>42.6</v>
      </c>
      <c r="L301" s="447">
        <v>41.1</v>
      </c>
      <c r="M301" s="447">
        <v>27.757549999999998</v>
      </c>
    </row>
    <row r="302" spans="1:13">
      <c r="A302" s="245">
        <v>292</v>
      </c>
      <c r="B302" s="450" t="s">
        <v>431</v>
      </c>
      <c r="C302" s="447">
        <v>1598.6</v>
      </c>
      <c r="D302" s="448">
        <v>1605.7666666666667</v>
      </c>
      <c r="E302" s="448">
        <v>1585.3833333333332</v>
      </c>
      <c r="F302" s="448">
        <v>1572.1666666666665</v>
      </c>
      <c r="G302" s="448">
        <v>1551.7833333333331</v>
      </c>
      <c r="H302" s="448">
        <v>1618.9833333333333</v>
      </c>
      <c r="I302" s="448">
        <v>1639.366666666667</v>
      </c>
      <c r="J302" s="448">
        <v>1652.5833333333335</v>
      </c>
      <c r="K302" s="447">
        <v>1626.15</v>
      </c>
      <c r="L302" s="447">
        <v>1592.55</v>
      </c>
      <c r="M302" s="447">
        <v>0.62217999999999996</v>
      </c>
    </row>
    <row r="303" spans="1:13">
      <c r="A303" s="245">
        <v>293</v>
      </c>
      <c r="B303" s="450" t="s">
        <v>135</v>
      </c>
      <c r="C303" s="447">
        <v>1219.5</v>
      </c>
      <c r="D303" s="448">
        <v>1212.9833333333333</v>
      </c>
      <c r="E303" s="448">
        <v>1201.0666666666666</v>
      </c>
      <c r="F303" s="448">
        <v>1182.6333333333332</v>
      </c>
      <c r="G303" s="448">
        <v>1170.7166666666665</v>
      </c>
      <c r="H303" s="448">
        <v>1231.4166666666667</v>
      </c>
      <c r="I303" s="448">
        <v>1243.3333333333333</v>
      </c>
      <c r="J303" s="448">
        <v>1261.7666666666669</v>
      </c>
      <c r="K303" s="447">
        <v>1224.9000000000001</v>
      </c>
      <c r="L303" s="447">
        <v>1194.55</v>
      </c>
      <c r="M303" s="447">
        <v>19.834700000000002</v>
      </c>
    </row>
    <row r="304" spans="1:13">
      <c r="A304" s="245">
        <v>294</v>
      </c>
      <c r="B304" s="450" t="s">
        <v>432</v>
      </c>
      <c r="C304" s="447">
        <v>3105.85</v>
      </c>
      <c r="D304" s="448">
        <v>3156.3833333333332</v>
      </c>
      <c r="E304" s="448">
        <v>3044.4666666666662</v>
      </c>
      <c r="F304" s="448">
        <v>2983.083333333333</v>
      </c>
      <c r="G304" s="448">
        <v>2871.1666666666661</v>
      </c>
      <c r="H304" s="448">
        <v>3217.7666666666664</v>
      </c>
      <c r="I304" s="448">
        <v>3329.6833333333334</v>
      </c>
      <c r="J304" s="448">
        <v>3391.0666666666666</v>
      </c>
      <c r="K304" s="447">
        <v>3268.3</v>
      </c>
      <c r="L304" s="447">
        <v>3095</v>
      </c>
      <c r="M304" s="447">
        <v>2.27908</v>
      </c>
    </row>
    <row r="305" spans="1:13">
      <c r="A305" s="245">
        <v>295</v>
      </c>
      <c r="B305" s="450" t="s">
        <v>433</v>
      </c>
      <c r="C305" s="447">
        <v>930.85</v>
      </c>
      <c r="D305" s="448">
        <v>933.71666666666658</v>
      </c>
      <c r="E305" s="448">
        <v>921.18333333333317</v>
      </c>
      <c r="F305" s="448">
        <v>911.51666666666654</v>
      </c>
      <c r="G305" s="448">
        <v>898.98333333333312</v>
      </c>
      <c r="H305" s="448">
        <v>943.38333333333321</v>
      </c>
      <c r="I305" s="448">
        <v>955.91666666666674</v>
      </c>
      <c r="J305" s="448">
        <v>965.58333333333326</v>
      </c>
      <c r="K305" s="447">
        <v>946.25</v>
      </c>
      <c r="L305" s="447">
        <v>924.05</v>
      </c>
      <c r="M305" s="447">
        <v>0.24851000000000001</v>
      </c>
    </row>
    <row r="306" spans="1:13">
      <c r="A306" s="245">
        <v>296</v>
      </c>
      <c r="B306" s="450" t="s">
        <v>434</v>
      </c>
      <c r="C306" s="447">
        <v>60.1</v>
      </c>
      <c r="D306" s="448">
        <v>58.449999999999996</v>
      </c>
      <c r="E306" s="448">
        <v>55.899999999999991</v>
      </c>
      <c r="F306" s="448">
        <v>51.699999999999996</v>
      </c>
      <c r="G306" s="448">
        <v>49.149999999999991</v>
      </c>
      <c r="H306" s="448">
        <v>62.649999999999991</v>
      </c>
      <c r="I306" s="448">
        <v>65.199999999999989</v>
      </c>
      <c r="J306" s="448">
        <v>69.399999999999991</v>
      </c>
      <c r="K306" s="447">
        <v>61</v>
      </c>
      <c r="L306" s="447">
        <v>54.25</v>
      </c>
      <c r="M306" s="447">
        <v>175.09544</v>
      </c>
    </row>
    <row r="307" spans="1:13">
      <c r="A307" s="245">
        <v>297</v>
      </c>
      <c r="B307" s="450" t="s">
        <v>435</v>
      </c>
      <c r="C307" s="447">
        <v>180.65</v>
      </c>
      <c r="D307" s="448">
        <v>178.75</v>
      </c>
      <c r="E307" s="448">
        <v>175.6</v>
      </c>
      <c r="F307" s="448">
        <v>170.54999999999998</v>
      </c>
      <c r="G307" s="448">
        <v>167.39999999999998</v>
      </c>
      <c r="H307" s="448">
        <v>183.8</v>
      </c>
      <c r="I307" s="448">
        <v>186.95</v>
      </c>
      <c r="J307" s="448">
        <v>192.00000000000003</v>
      </c>
      <c r="K307" s="447">
        <v>181.9</v>
      </c>
      <c r="L307" s="447">
        <v>173.7</v>
      </c>
      <c r="M307" s="447">
        <v>25.553850000000001</v>
      </c>
    </row>
    <row r="308" spans="1:13">
      <c r="A308" s="245">
        <v>298</v>
      </c>
      <c r="B308" s="450" t="s">
        <v>146</v>
      </c>
      <c r="C308" s="447">
        <v>83641.399999999994</v>
      </c>
      <c r="D308" s="448">
        <v>83535.46666666666</v>
      </c>
      <c r="E308" s="448">
        <v>83105.93333333332</v>
      </c>
      <c r="F308" s="448">
        <v>82570.46666666666</v>
      </c>
      <c r="G308" s="448">
        <v>82140.93333333332</v>
      </c>
      <c r="H308" s="448">
        <v>84070.93333333332</v>
      </c>
      <c r="I308" s="448">
        <v>84500.466666666674</v>
      </c>
      <c r="J308" s="448">
        <v>85035.93333333332</v>
      </c>
      <c r="K308" s="447">
        <v>83965</v>
      </c>
      <c r="L308" s="447">
        <v>83000</v>
      </c>
      <c r="M308" s="447">
        <v>0.10281999999999999</v>
      </c>
    </row>
    <row r="309" spans="1:13">
      <c r="A309" s="245">
        <v>299</v>
      </c>
      <c r="B309" s="450" t="s">
        <v>143</v>
      </c>
      <c r="C309" s="447">
        <v>1191.1500000000001</v>
      </c>
      <c r="D309" s="448">
        <v>1183.8999999999999</v>
      </c>
      <c r="E309" s="448">
        <v>1170.2499999999998</v>
      </c>
      <c r="F309" s="448">
        <v>1149.3499999999999</v>
      </c>
      <c r="G309" s="448">
        <v>1135.6999999999998</v>
      </c>
      <c r="H309" s="448">
        <v>1204.7999999999997</v>
      </c>
      <c r="I309" s="448">
        <v>1218.4499999999998</v>
      </c>
      <c r="J309" s="448">
        <v>1239.3499999999997</v>
      </c>
      <c r="K309" s="447">
        <v>1197.55</v>
      </c>
      <c r="L309" s="447">
        <v>1163</v>
      </c>
      <c r="M309" s="447">
        <v>5.3914</v>
      </c>
    </row>
    <row r="310" spans="1:13">
      <c r="A310" s="245">
        <v>300</v>
      </c>
      <c r="B310" s="450" t="s">
        <v>436</v>
      </c>
      <c r="C310" s="447">
        <v>3734.65</v>
      </c>
      <c r="D310" s="448">
        <v>3750.8833333333332</v>
      </c>
      <c r="E310" s="448">
        <v>3701.7666666666664</v>
      </c>
      <c r="F310" s="448">
        <v>3668.8833333333332</v>
      </c>
      <c r="G310" s="448">
        <v>3619.7666666666664</v>
      </c>
      <c r="H310" s="448">
        <v>3783.7666666666664</v>
      </c>
      <c r="I310" s="448">
        <v>3832.8833333333332</v>
      </c>
      <c r="J310" s="448">
        <v>3865.7666666666664</v>
      </c>
      <c r="K310" s="447">
        <v>3800</v>
      </c>
      <c r="L310" s="447">
        <v>3718</v>
      </c>
      <c r="M310" s="447">
        <v>6.8690000000000001E-2</v>
      </c>
    </row>
    <row r="311" spans="1:13">
      <c r="A311" s="245">
        <v>301</v>
      </c>
      <c r="B311" s="450" t="s">
        <v>437</v>
      </c>
      <c r="C311" s="447">
        <v>296.10000000000002</v>
      </c>
      <c r="D311" s="448">
        <v>296.7</v>
      </c>
      <c r="E311" s="448">
        <v>293.5</v>
      </c>
      <c r="F311" s="448">
        <v>290.90000000000003</v>
      </c>
      <c r="G311" s="448">
        <v>287.70000000000005</v>
      </c>
      <c r="H311" s="448">
        <v>299.29999999999995</v>
      </c>
      <c r="I311" s="448">
        <v>302.49999999999989</v>
      </c>
      <c r="J311" s="448">
        <v>305.09999999999991</v>
      </c>
      <c r="K311" s="447">
        <v>299.89999999999998</v>
      </c>
      <c r="L311" s="447">
        <v>294.10000000000002</v>
      </c>
      <c r="M311" s="447">
        <v>0.49525999999999998</v>
      </c>
    </row>
    <row r="312" spans="1:13">
      <c r="A312" s="245">
        <v>302</v>
      </c>
      <c r="B312" s="450" t="s">
        <v>137</v>
      </c>
      <c r="C312" s="447">
        <v>163</v>
      </c>
      <c r="D312" s="448">
        <v>162.23333333333332</v>
      </c>
      <c r="E312" s="448">
        <v>159.46666666666664</v>
      </c>
      <c r="F312" s="448">
        <v>155.93333333333331</v>
      </c>
      <c r="G312" s="448">
        <v>153.16666666666663</v>
      </c>
      <c r="H312" s="448">
        <v>165.76666666666665</v>
      </c>
      <c r="I312" s="448">
        <v>168.53333333333336</v>
      </c>
      <c r="J312" s="448">
        <v>172.06666666666666</v>
      </c>
      <c r="K312" s="447">
        <v>165</v>
      </c>
      <c r="L312" s="447">
        <v>158.69999999999999</v>
      </c>
      <c r="M312" s="447">
        <v>154.49348000000001</v>
      </c>
    </row>
    <row r="313" spans="1:13">
      <c r="A313" s="245">
        <v>303</v>
      </c>
      <c r="B313" s="450" t="s">
        <v>136</v>
      </c>
      <c r="C313" s="447">
        <v>807.95</v>
      </c>
      <c r="D313" s="448">
        <v>807.31666666666661</v>
      </c>
      <c r="E313" s="448">
        <v>790.63333333333321</v>
      </c>
      <c r="F313" s="448">
        <v>773.31666666666661</v>
      </c>
      <c r="G313" s="448">
        <v>756.63333333333321</v>
      </c>
      <c r="H313" s="448">
        <v>824.63333333333321</v>
      </c>
      <c r="I313" s="448">
        <v>841.31666666666661</v>
      </c>
      <c r="J313" s="448">
        <v>858.63333333333321</v>
      </c>
      <c r="K313" s="447">
        <v>824</v>
      </c>
      <c r="L313" s="447">
        <v>790</v>
      </c>
      <c r="M313" s="447">
        <v>175.96018000000001</v>
      </c>
    </row>
    <row r="314" spans="1:13">
      <c r="A314" s="245">
        <v>304</v>
      </c>
      <c r="B314" s="450" t="s">
        <v>438</v>
      </c>
      <c r="C314" s="447">
        <v>201.25</v>
      </c>
      <c r="D314" s="448">
        <v>197.51666666666665</v>
      </c>
      <c r="E314" s="448">
        <v>192.23333333333329</v>
      </c>
      <c r="F314" s="448">
        <v>183.21666666666664</v>
      </c>
      <c r="G314" s="448">
        <v>177.93333333333328</v>
      </c>
      <c r="H314" s="448">
        <v>206.5333333333333</v>
      </c>
      <c r="I314" s="448">
        <v>211.81666666666666</v>
      </c>
      <c r="J314" s="448">
        <v>220.83333333333331</v>
      </c>
      <c r="K314" s="447">
        <v>202.8</v>
      </c>
      <c r="L314" s="447">
        <v>188.5</v>
      </c>
      <c r="M314" s="447">
        <v>6.5363499999999997</v>
      </c>
    </row>
    <row r="315" spans="1:13">
      <c r="A315" s="245">
        <v>305</v>
      </c>
      <c r="B315" s="450" t="s">
        <v>439</v>
      </c>
      <c r="C315" s="447">
        <v>260.45</v>
      </c>
      <c r="D315" s="448">
        <v>260.85000000000002</v>
      </c>
      <c r="E315" s="448">
        <v>253.70000000000005</v>
      </c>
      <c r="F315" s="448">
        <v>246.95000000000002</v>
      </c>
      <c r="G315" s="448">
        <v>239.80000000000004</v>
      </c>
      <c r="H315" s="448">
        <v>267.60000000000002</v>
      </c>
      <c r="I315" s="448">
        <v>274.75</v>
      </c>
      <c r="J315" s="448">
        <v>281.50000000000006</v>
      </c>
      <c r="K315" s="447">
        <v>268</v>
      </c>
      <c r="L315" s="447">
        <v>254.1</v>
      </c>
      <c r="M315" s="447">
        <v>9.0848399999999998</v>
      </c>
    </row>
    <row r="316" spans="1:13">
      <c r="A316" s="245">
        <v>306</v>
      </c>
      <c r="B316" s="450" t="s">
        <v>440</v>
      </c>
      <c r="C316" s="447">
        <v>548.4</v>
      </c>
      <c r="D316" s="448">
        <v>542.19999999999993</v>
      </c>
      <c r="E316" s="448">
        <v>530.54999999999984</v>
      </c>
      <c r="F316" s="448">
        <v>512.69999999999993</v>
      </c>
      <c r="G316" s="448">
        <v>501.04999999999984</v>
      </c>
      <c r="H316" s="448">
        <v>560.04999999999984</v>
      </c>
      <c r="I316" s="448">
        <v>571.69999999999993</v>
      </c>
      <c r="J316" s="448">
        <v>589.54999999999984</v>
      </c>
      <c r="K316" s="447">
        <v>553.85</v>
      </c>
      <c r="L316" s="447">
        <v>524.35</v>
      </c>
      <c r="M316" s="447">
        <v>2.6698599999999999</v>
      </c>
    </row>
    <row r="317" spans="1:13">
      <c r="A317" s="245">
        <v>307</v>
      </c>
      <c r="B317" s="450" t="s">
        <v>138</v>
      </c>
      <c r="C317" s="447">
        <v>162.9</v>
      </c>
      <c r="D317" s="448">
        <v>160.91666666666666</v>
      </c>
      <c r="E317" s="448">
        <v>158.33333333333331</v>
      </c>
      <c r="F317" s="448">
        <v>153.76666666666665</v>
      </c>
      <c r="G317" s="448">
        <v>151.18333333333331</v>
      </c>
      <c r="H317" s="448">
        <v>165.48333333333332</v>
      </c>
      <c r="I317" s="448">
        <v>168.06666666666663</v>
      </c>
      <c r="J317" s="448">
        <v>172.63333333333333</v>
      </c>
      <c r="K317" s="447">
        <v>163.5</v>
      </c>
      <c r="L317" s="447">
        <v>156.35</v>
      </c>
      <c r="M317" s="447">
        <v>115.14738</v>
      </c>
    </row>
    <row r="318" spans="1:13">
      <c r="A318" s="245">
        <v>308</v>
      </c>
      <c r="B318" s="450" t="s">
        <v>261</v>
      </c>
      <c r="C318" s="447">
        <v>49.25</v>
      </c>
      <c r="D318" s="448">
        <v>49.483333333333327</v>
      </c>
      <c r="E318" s="448">
        <v>48.566666666666656</v>
      </c>
      <c r="F318" s="448">
        <v>47.883333333333326</v>
      </c>
      <c r="G318" s="448">
        <v>46.966666666666654</v>
      </c>
      <c r="H318" s="448">
        <v>50.166666666666657</v>
      </c>
      <c r="I318" s="448">
        <v>51.083333333333329</v>
      </c>
      <c r="J318" s="448">
        <v>51.766666666666659</v>
      </c>
      <c r="K318" s="447">
        <v>50.4</v>
      </c>
      <c r="L318" s="447">
        <v>48.8</v>
      </c>
      <c r="M318" s="447">
        <v>24.875219999999999</v>
      </c>
    </row>
    <row r="319" spans="1:13">
      <c r="A319" s="245">
        <v>309</v>
      </c>
      <c r="B319" s="450" t="s">
        <v>139</v>
      </c>
      <c r="C319" s="447">
        <v>475.2</v>
      </c>
      <c r="D319" s="448">
        <v>475.45</v>
      </c>
      <c r="E319" s="448">
        <v>470.9</v>
      </c>
      <c r="F319" s="448">
        <v>466.59999999999997</v>
      </c>
      <c r="G319" s="448">
        <v>462.04999999999995</v>
      </c>
      <c r="H319" s="448">
        <v>479.75</v>
      </c>
      <c r="I319" s="448">
        <v>484.30000000000007</v>
      </c>
      <c r="J319" s="448">
        <v>488.6</v>
      </c>
      <c r="K319" s="447">
        <v>480</v>
      </c>
      <c r="L319" s="447">
        <v>471.15</v>
      </c>
      <c r="M319" s="447">
        <v>22.55039</v>
      </c>
    </row>
    <row r="320" spans="1:13">
      <c r="A320" s="245">
        <v>310</v>
      </c>
      <c r="B320" s="450" t="s">
        <v>140</v>
      </c>
      <c r="C320" s="447">
        <v>7086.3</v>
      </c>
      <c r="D320" s="448">
        <v>7036.7833333333328</v>
      </c>
      <c r="E320" s="448">
        <v>6973.5666666666657</v>
      </c>
      <c r="F320" s="448">
        <v>6860.833333333333</v>
      </c>
      <c r="G320" s="448">
        <v>6797.6166666666659</v>
      </c>
      <c r="H320" s="448">
        <v>7149.5166666666655</v>
      </c>
      <c r="I320" s="448">
        <v>7212.7333333333327</v>
      </c>
      <c r="J320" s="448">
        <v>7325.4666666666653</v>
      </c>
      <c r="K320" s="447">
        <v>7100</v>
      </c>
      <c r="L320" s="447">
        <v>6924.05</v>
      </c>
      <c r="M320" s="447">
        <v>7.1827699999999997</v>
      </c>
    </row>
    <row r="321" spans="1:13">
      <c r="A321" s="245">
        <v>311</v>
      </c>
      <c r="B321" s="450" t="s">
        <v>142</v>
      </c>
      <c r="C321" s="447">
        <v>933.1</v>
      </c>
      <c r="D321" s="448">
        <v>936.61666666666679</v>
      </c>
      <c r="E321" s="448">
        <v>924.43333333333362</v>
      </c>
      <c r="F321" s="448">
        <v>915.76666666666688</v>
      </c>
      <c r="G321" s="448">
        <v>903.58333333333371</v>
      </c>
      <c r="H321" s="448">
        <v>945.28333333333353</v>
      </c>
      <c r="I321" s="448">
        <v>957.4666666666667</v>
      </c>
      <c r="J321" s="448">
        <v>966.13333333333344</v>
      </c>
      <c r="K321" s="447">
        <v>948.8</v>
      </c>
      <c r="L321" s="447">
        <v>927.95</v>
      </c>
      <c r="M321" s="447">
        <v>5.6910499999999997</v>
      </c>
    </row>
    <row r="322" spans="1:13">
      <c r="A322" s="245">
        <v>312</v>
      </c>
      <c r="B322" s="450" t="s">
        <v>441</v>
      </c>
      <c r="C322" s="447">
        <v>2584.0500000000002</v>
      </c>
      <c r="D322" s="448">
        <v>2579.0166666666669</v>
      </c>
      <c r="E322" s="448">
        <v>2483.0333333333338</v>
      </c>
      <c r="F322" s="448">
        <v>2382.0166666666669</v>
      </c>
      <c r="G322" s="448">
        <v>2286.0333333333338</v>
      </c>
      <c r="H322" s="448">
        <v>2680.0333333333338</v>
      </c>
      <c r="I322" s="448">
        <v>2776.0166666666664</v>
      </c>
      <c r="J322" s="448">
        <v>2877.0333333333338</v>
      </c>
      <c r="K322" s="447">
        <v>2675</v>
      </c>
      <c r="L322" s="447">
        <v>2478</v>
      </c>
      <c r="M322" s="447">
        <v>6.3086399999999996</v>
      </c>
    </row>
    <row r="323" spans="1:13">
      <c r="A323" s="245">
        <v>313</v>
      </c>
      <c r="B323" s="450" t="s">
        <v>144</v>
      </c>
      <c r="C323" s="447">
        <v>2394.35</v>
      </c>
      <c r="D323" s="448">
        <v>2381.8000000000002</v>
      </c>
      <c r="E323" s="448">
        <v>2358.6000000000004</v>
      </c>
      <c r="F323" s="448">
        <v>2322.8500000000004</v>
      </c>
      <c r="G323" s="448">
        <v>2299.6500000000005</v>
      </c>
      <c r="H323" s="448">
        <v>2417.5500000000002</v>
      </c>
      <c r="I323" s="448">
        <v>2440.75</v>
      </c>
      <c r="J323" s="448">
        <v>2476.5</v>
      </c>
      <c r="K323" s="447">
        <v>2405</v>
      </c>
      <c r="L323" s="447">
        <v>2346.0500000000002</v>
      </c>
      <c r="M323" s="447">
        <v>15.907579999999999</v>
      </c>
    </row>
    <row r="324" spans="1:13">
      <c r="A324" s="245">
        <v>314</v>
      </c>
      <c r="B324" s="450" t="s">
        <v>442</v>
      </c>
      <c r="C324" s="447">
        <v>125.6</v>
      </c>
      <c r="D324" s="448">
        <v>122.89999999999999</v>
      </c>
      <c r="E324" s="448">
        <v>116.24999999999997</v>
      </c>
      <c r="F324" s="448">
        <v>106.89999999999998</v>
      </c>
      <c r="G324" s="448">
        <v>100.24999999999996</v>
      </c>
      <c r="H324" s="448">
        <v>132.25</v>
      </c>
      <c r="I324" s="448">
        <v>138.89999999999998</v>
      </c>
      <c r="J324" s="448">
        <v>148.25</v>
      </c>
      <c r="K324" s="447">
        <v>129.55000000000001</v>
      </c>
      <c r="L324" s="447">
        <v>113.55</v>
      </c>
      <c r="M324" s="447">
        <v>89.197239999999994</v>
      </c>
    </row>
    <row r="325" spans="1:13">
      <c r="A325" s="245">
        <v>315</v>
      </c>
      <c r="B325" s="450" t="s">
        <v>443</v>
      </c>
      <c r="C325" s="447">
        <v>605.04999999999995</v>
      </c>
      <c r="D325" s="448">
        <v>603.63333333333333</v>
      </c>
      <c r="E325" s="448">
        <v>582.26666666666665</v>
      </c>
      <c r="F325" s="448">
        <v>559.48333333333335</v>
      </c>
      <c r="G325" s="448">
        <v>538.11666666666667</v>
      </c>
      <c r="H325" s="448">
        <v>626.41666666666663</v>
      </c>
      <c r="I325" s="448">
        <v>647.78333333333319</v>
      </c>
      <c r="J325" s="448">
        <v>670.56666666666661</v>
      </c>
      <c r="K325" s="447">
        <v>625</v>
      </c>
      <c r="L325" s="447">
        <v>580.85</v>
      </c>
      <c r="M325" s="447">
        <v>11.24747</v>
      </c>
    </row>
    <row r="326" spans="1:13">
      <c r="A326" s="245">
        <v>316</v>
      </c>
      <c r="B326" s="450" t="s">
        <v>754</v>
      </c>
      <c r="C326" s="447">
        <v>191.7</v>
      </c>
      <c r="D326" s="448">
        <v>192.1</v>
      </c>
      <c r="E326" s="448">
        <v>189.79999999999998</v>
      </c>
      <c r="F326" s="448">
        <v>187.89999999999998</v>
      </c>
      <c r="G326" s="448">
        <v>185.59999999999997</v>
      </c>
      <c r="H326" s="448">
        <v>194</v>
      </c>
      <c r="I326" s="448">
        <v>196.3</v>
      </c>
      <c r="J326" s="448">
        <v>198.20000000000002</v>
      </c>
      <c r="K326" s="447">
        <v>194.4</v>
      </c>
      <c r="L326" s="447">
        <v>190.2</v>
      </c>
      <c r="M326" s="447">
        <v>3.8610000000000002</v>
      </c>
    </row>
    <row r="327" spans="1:13">
      <c r="A327" s="245">
        <v>317</v>
      </c>
      <c r="B327" s="450" t="s">
        <v>145</v>
      </c>
      <c r="C327" s="447">
        <v>240.2</v>
      </c>
      <c r="D327" s="448">
        <v>238.7166666666667</v>
      </c>
      <c r="E327" s="448">
        <v>236.53333333333339</v>
      </c>
      <c r="F327" s="448">
        <v>232.8666666666667</v>
      </c>
      <c r="G327" s="448">
        <v>230.68333333333339</v>
      </c>
      <c r="H327" s="448">
        <v>242.38333333333338</v>
      </c>
      <c r="I327" s="448">
        <v>244.56666666666666</v>
      </c>
      <c r="J327" s="448">
        <v>248.23333333333338</v>
      </c>
      <c r="K327" s="447">
        <v>240.9</v>
      </c>
      <c r="L327" s="447">
        <v>235.05</v>
      </c>
      <c r="M327" s="447">
        <v>93.038560000000004</v>
      </c>
    </row>
    <row r="328" spans="1:13">
      <c r="A328" s="245">
        <v>318</v>
      </c>
      <c r="B328" s="450" t="s">
        <v>444</v>
      </c>
      <c r="C328" s="447">
        <v>811.1</v>
      </c>
      <c r="D328" s="448">
        <v>815.83333333333337</v>
      </c>
      <c r="E328" s="448">
        <v>798.66666666666674</v>
      </c>
      <c r="F328" s="448">
        <v>786.23333333333335</v>
      </c>
      <c r="G328" s="448">
        <v>769.06666666666672</v>
      </c>
      <c r="H328" s="448">
        <v>828.26666666666677</v>
      </c>
      <c r="I328" s="448">
        <v>845.43333333333351</v>
      </c>
      <c r="J328" s="448">
        <v>857.86666666666679</v>
      </c>
      <c r="K328" s="447">
        <v>833</v>
      </c>
      <c r="L328" s="447">
        <v>803.4</v>
      </c>
      <c r="M328" s="447">
        <v>2.8420200000000002</v>
      </c>
    </row>
    <row r="329" spans="1:13">
      <c r="A329" s="245">
        <v>319</v>
      </c>
      <c r="B329" s="450" t="s">
        <v>262</v>
      </c>
      <c r="C329" s="447">
        <v>1944.35</v>
      </c>
      <c r="D329" s="448">
        <v>1948.2166666666665</v>
      </c>
      <c r="E329" s="448">
        <v>1931.4333333333329</v>
      </c>
      <c r="F329" s="448">
        <v>1918.5166666666664</v>
      </c>
      <c r="G329" s="448">
        <v>1901.7333333333329</v>
      </c>
      <c r="H329" s="448">
        <v>1961.133333333333</v>
      </c>
      <c r="I329" s="448">
        <v>1977.9166666666663</v>
      </c>
      <c r="J329" s="448">
        <v>1990.833333333333</v>
      </c>
      <c r="K329" s="447">
        <v>1965</v>
      </c>
      <c r="L329" s="447">
        <v>1935.3</v>
      </c>
      <c r="M329" s="447">
        <v>2.6938499999999999</v>
      </c>
    </row>
    <row r="330" spans="1:13">
      <c r="A330" s="245">
        <v>320</v>
      </c>
      <c r="B330" s="450" t="s">
        <v>445</v>
      </c>
      <c r="C330" s="447">
        <v>1549</v>
      </c>
      <c r="D330" s="448">
        <v>1544.6166666666668</v>
      </c>
      <c r="E330" s="448">
        <v>1534.4333333333336</v>
      </c>
      <c r="F330" s="448">
        <v>1519.8666666666668</v>
      </c>
      <c r="G330" s="448">
        <v>1509.6833333333336</v>
      </c>
      <c r="H330" s="448">
        <v>1559.1833333333336</v>
      </c>
      <c r="I330" s="448">
        <v>1569.366666666667</v>
      </c>
      <c r="J330" s="448">
        <v>1583.9333333333336</v>
      </c>
      <c r="K330" s="447">
        <v>1554.8</v>
      </c>
      <c r="L330" s="447">
        <v>1530.05</v>
      </c>
      <c r="M330" s="447">
        <v>1.57433</v>
      </c>
    </row>
    <row r="331" spans="1:13">
      <c r="A331" s="245">
        <v>321</v>
      </c>
      <c r="B331" s="450" t="s">
        <v>147</v>
      </c>
      <c r="C331" s="447">
        <v>1311.6</v>
      </c>
      <c r="D331" s="448">
        <v>1297.6666666666667</v>
      </c>
      <c r="E331" s="448">
        <v>1276.3333333333335</v>
      </c>
      <c r="F331" s="448">
        <v>1241.0666666666668</v>
      </c>
      <c r="G331" s="448">
        <v>1219.7333333333336</v>
      </c>
      <c r="H331" s="448">
        <v>1332.9333333333334</v>
      </c>
      <c r="I331" s="448">
        <v>1354.2666666666669</v>
      </c>
      <c r="J331" s="448">
        <v>1389.5333333333333</v>
      </c>
      <c r="K331" s="447">
        <v>1319</v>
      </c>
      <c r="L331" s="447">
        <v>1262.4000000000001</v>
      </c>
      <c r="M331" s="447">
        <v>19.893899999999999</v>
      </c>
    </row>
    <row r="332" spans="1:13">
      <c r="A332" s="245">
        <v>322</v>
      </c>
      <c r="B332" s="450" t="s">
        <v>263</v>
      </c>
      <c r="C332" s="447">
        <v>1051</v>
      </c>
      <c r="D332" s="448">
        <v>1055.0166666666667</v>
      </c>
      <c r="E332" s="448">
        <v>1033.8333333333333</v>
      </c>
      <c r="F332" s="448">
        <v>1016.6666666666665</v>
      </c>
      <c r="G332" s="448">
        <v>995.48333333333312</v>
      </c>
      <c r="H332" s="448">
        <v>1072.1833333333334</v>
      </c>
      <c r="I332" s="448">
        <v>1093.3666666666668</v>
      </c>
      <c r="J332" s="448">
        <v>1110.5333333333335</v>
      </c>
      <c r="K332" s="447">
        <v>1076.2</v>
      </c>
      <c r="L332" s="447">
        <v>1037.8499999999999</v>
      </c>
      <c r="M332" s="447">
        <v>5.5136799999999999</v>
      </c>
    </row>
    <row r="333" spans="1:13">
      <c r="A333" s="245">
        <v>323</v>
      </c>
      <c r="B333" s="450" t="s">
        <v>149</v>
      </c>
      <c r="C333" s="447">
        <v>47.6</v>
      </c>
      <c r="D333" s="448">
        <v>47.533333333333339</v>
      </c>
      <c r="E333" s="448">
        <v>46.01666666666668</v>
      </c>
      <c r="F333" s="448">
        <v>44.433333333333344</v>
      </c>
      <c r="G333" s="448">
        <v>42.916666666666686</v>
      </c>
      <c r="H333" s="448">
        <v>49.116666666666674</v>
      </c>
      <c r="I333" s="448">
        <v>50.63333333333334</v>
      </c>
      <c r="J333" s="448">
        <v>52.216666666666669</v>
      </c>
      <c r="K333" s="447">
        <v>49.05</v>
      </c>
      <c r="L333" s="447">
        <v>45.95</v>
      </c>
      <c r="M333" s="447">
        <v>117.13312999999999</v>
      </c>
    </row>
    <row r="334" spans="1:13">
      <c r="A334" s="245">
        <v>324</v>
      </c>
      <c r="B334" s="450" t="s">
        <v>150</v>
      </c>
      <c r="C334" s="447">
        <v>80.95</v>
      </c>
      <c r="D334" s="448">
        <v>82.366666666666674</v>
      </c>
      <c r="E334" s="448">
        <v>78.333333333333343</v>
      </c>
      <c r="F334" s="448">
        <v>75.716666666666669</v>
      </c>
      <c r="G334" s="448">
        <v>71.683333333333337</v>
      </c>
      <c r="H334" s="448">
        <v>84.983333333333348</v>
      </c>
      <c r="I334" s="448">
        <v>89.01666666666668</v>
      </c>
      <c r="J334" s="448">
        <v>91.633333333333354</v>
      </c>
      <c r="K334" s="447">
        <v>86.4</v>
      </c>
      <c r="L334" s="447">
        <v>79.75</v>
      </c>
      <c r="M334" s="447">
        <v>107.57057</v>
      </c>
    </row>
    <row r="335" spans="1:13">
      <c r="A335" s="245">
        <v>325</v>
      </c>
      <c r="B335" s="450" t="s">
        <v>446</v>
      </c>
      <c r="C335" s="447">
        <v>545.29999999999995</v>
      </c>
      <c r="D335" s="448">
        <v>546.76666666666665</v>
      </c>
      <c r="E335" s="448">
        <v>538.5333333333333</v>
      </c>
      <c r="F335" s="448">
        <v>531.76666666666665</v>
      </c>
      <c r="G335" s="448">
        <v>523.5333333333333</v>
      </c>
      <c r="H335" s="448">
        <v>553.5333333333333</v>
      </c>
      <c r="I335" s="448">
        <v>561.76666666666665</v>
      </c>
      <c r="J335" s="448">
        <v>568.5333333333333</v>
      </c>
      <c r="K335" s="447">
        <v>555</v>
      </c>
      <c r="L335" s="447">
        <v>540</v>
      </c>
      <c r="M335" s="447">
        <v>0.71916999999999998</v>
      </c>
    </row>
    <row r="336" spans="1:13">
      <c r="A336" s="245">
        <v>326</v>
      </c>
      <c r="B336" s="450" t="s">
        <v>264</v>
      </c>
      <c r="C336" s="447">
        <v>26</v>
      </c>
      <c r="D336" s="448">
        <v>26.116666666666664</v>
      </c>
      <c r="E336" s="448">
        <v>25.733333333333327</v>
      </c>
      <c r="F336" s="448">
        <v>25.466666666666665</v>
      </c>
      <c r="G336" s="448">
        <v>25.083333333333329</v>
      </c>
      <c r="H336" s="448">
        <v>26.383333333333326</v>
      </c>
      <c r="I336" s="448">
        <v>26.766666666666659</v>
      </c>
      <c r="J336" s="448">
        <v>27.033333333333324</v>
      </c>
      <c r="K336" s="447">
        <v>26.5</v>
      </c>
      <c r="L336" s="447">
        <v>25.85</v>
      </c>
      <c r="M336" s="447">
        <v>55.087130000000002</v>
      </c>
    </row>
    <row r="337" spans="1:13">
      <c r="A337" s="245">
        <v>327</v>
      </c>
      <c r="B337" s="450" t="s">
        <v>447</v>
      </c>
      <c r="C337" s="447">
        <v>60.15</v>
      </c>
      <c r="D337" s="448">
        <v>60.300000000000004</v>
      </c>
      <c r="E337" s="448">
        <v>59.850000000000009</v>
      </c>
      <c r="F337" s="448">
        <v>59.550000000000004</v>
      </c>
      <c r="G337" s="448">
        <v>59.100000000000009</v>
      </c>
      <c r="H337" s="448">
        <v>60.600000000000009</v>
      </c>
      <c r="I337" s="448">
        <v>61.050000000000011</v>
      </c>
      <c r="J337" s="448">
        <v>61.350000000000009</v>
      </c>
      <c r="K337" s="447">
        <v>60.75</v>
      </c>
      <c r="L337" s="447">
        <v>60</v>
      </c>
      <c r="M337" s="447">
        <v>21.525300000000001</v>
      </c>
    </row>
    <row r="338" spans="1:13">
      <c r="A338" s="245">
        <v>328</v>
      </c>
      <c r="B338" s="450" t="s">
        <v>152</v>
      </c>
      <c r="C338" s="447">
        <v>182.15</v>
      </c>
      <c r="D338" s="448">
        <v>180.86666666666667</v>
      </c>
      <c r="E338" s="448">
        <v>178.93333333333334</v>
      </c>
      <c r="F338" s="448">
        <v>175.71666666666667</v>
      </c>
      <c r="G338" s="448">
        <v>173.78333333333333</v>
      </c>
      <c r="H338" s="448">
        <v>184.08333333333334</v>
      </c>
      <c r="I338" s="448">
        <v>186.01666666666668</v>
      </c>
      <c r="J338" s="448">
        <v>189.23333333333335</v>
      </c>
      <c r="K338" s="447">
        <v>182.8</v>
      </c>
      <c r="L338" s="447">
        <v>177.65</v>
      </c>
      <c r="M338" s="447">
        <v>86.333920000000006</v>
      </c>
    </row>
    <row r="339" spans="1:13">
      <c r="A339" s="245">
        <v>329</v>
      </c>
      <c r="B339" s="450" t="s">
        <v>694</v>
      </c>
      <c r="C339" s="447">
        <v>206.6</v>
      </c>
      <c r="D339" s="448">
        <v>206.16666666666666</v>
      </c>
      <c r="E339" s="448">
        <v>203.33333333333331</v>
      </c>
      <c r="F339" s="448">
        <v>200.06666666666666</v>
      </c>
      <c r="G339" s="448">
        <v>197.23333333333332</v>
      </c>
      <c r="H339" s="448">
        <v>209.43333333333331</v>
      </c>
      <c r="I339" s="448">
        <v>212.26666666666662</v>
      </c>
      <c r="J339" s="448">
        <v>215.5333333333333</v>
      </c>
      <c r="K339" s="447">
        <v>209</v>
      </c>
      <c r="L339" s="447">
        <v>202.9</v>
      </c>
      <c r="M339" s="447">
        <v>6.8956200000000001</v>
      </c>
    </row>
    <row r="340" spans="1:13">
      <c r="A340" s="245">
        <v>330</v>
      </c>
      <c r="B340" s="450" t="s">
        <v>153</v>
      </c>
      <c r="C340" s="447">
        <v>110.5</v>
      </c>
      <c r="D340" s="448">
        <v>109.88333333333333</v>
      </c>
      <c r="E340" s="448">
        <v>108.41666666666666</v>
      </c>
      <c r="F340" s="448">
        <v>106.33333333333333</v>
      </c>
      <c r="G340" s="448">
        <v>104.86666666666666</v>
      </c>
      <c r="H340" s="448">
        <v>111.96666666666665</v>
      </c>
      <c r="I340" s="448">
        <v>113.43333333333332</v>
      </c>
      <c r="J340" s="448">
        <v>115.51666666666665</v>
      </c>
      <c r="K340" s="447">
        <v>111.35</v>
      </c>
      <c r="L340" s="447">
        <v>107.8</v>
      </c>
      <c r="M340" s="447">
        <v>147.54293000000001</v>
      </c>
    </row>
    <row r="341" spans="1:13">
      <c r="A341" s="245">
        <v>331</v>
      </c>
      <c r="B341" s="450" t="s">
        <v>448</v>
      </c>
      <c r="C341" s="447">
        <v>438.4</v>
      </c>
      <c r="D341" s="448">
        <v>441.23333333333329</v>
      </c>
      <c r="E341" s="448">
        <v>432.06666666666661</v>
      </c>
      <c r="F341" s="448">
        <v>425.73333333333329</v>
      </c>
      <c r="G341" s="448">
        <v>416.56666666666661</v>
      </c>
      <c r="H341" s="448">
        <v>447.56666666666661</v>
      </c>
      <c r="I341" s="448">
        <v>456.73333333333323</v>
      </c>
      <c r="J341" s="448">
        <v>463.06666666666661</v>
      </c>
      <c r="K341" s="447">
        <v>450.4</v>
      </c>
      <c r="L341" s="447">
        <v>434.9</v>
      </c>
      <c r="M341" s="447">
        <v>7.9027700000000003</v>
      </c>
    </row>
    <row r="342" spans="1:13">
      <c r="A342" s="245">
        <v>332</v>
      </c>
      <c r="B342" s="450" t="s">
        <v>148</v>
      </c>
      <c r="C342" s="447">
        <v>73.8</v>
      </c>
      <c r="D342" s="448">
        <v>73.100000000000009</v>
      </c>
      <c r="E342" s="448">
        <v>71.90000000000002</v>
      </c>
      <c r="F342" s="448">
        <v>70.000000000000014</v>
      </c>
      <c r="G342" s="448">
        <v>68.800000000000026</v>
      </c>
      <c r="H342" s="448">
        <v>75.000000000000014</v>
      </c>
      <c r="I342" s="448">
        <v>76.2</v>
      </c>
      <c r="J342" s="448">
        <v>78.100000000000009</v>
      </c>
      <c r="K342" s="447">
        <v>74.3</v>
      </c>
      <c r="L342" s="447">
        <v>71.2</v>
      </c>
      <c r="M342" s="447">
        <v>368.54635000000002</v>
      </c>
    </row>
    <row r="343" spans="1:13">
      <c r="A343" s="245">
        <v>333</v>
      </c>
      <c r="B343" s="450" t="s">
        <v>449</v>
      </c>
      <c r="C343" s="447">
        <v>70.05</v>
      </c>
      <c r="D343" s="448">
        <v>70.55</v>
      </c>
      <c r="E343" s="448">
        <v>68.8</v>
      </c>
      <c r="F343" s="448">
        <v>67.55</v>
      </c>
      <c r="G343" s="448">
        <v>65.8</v>
      </c>
      <c r="H343" s="448">
        <v>71.8</v>
      </c>
      <c r="I343" s="448">
        <v>73.55</v>
      </c>
      <c r="J343" s="448">
        <v>74.8</v>
      </c>
      <c r="K343" s="447">
        <v>72.3</v>
      </c>
      <c r="L343" s="447">
        <v>69.3</v>
      </c>
      <c r="M343" s="447">
        <v>43.497990000000001</v>
      </c>
    </row>
    <row r="344" spans="1:13">
      <c r="A344" s="245">
        <v>334</v>
      </c>
      <c r="B344" s="450" t="s">
        <v>450</v>
      </c>
      <c r="C344" s="447">
        <v>3224.8</v>
      </c>
      <c r="D344" s="448">
        <v>3225.8333333333335</v>
      </c>
      <c r="E344" s="448">
        <v>3201.666666666667</v>
      </c>
      <c r="F344" s="448">
        <v>3178.5333333333333</v>
      </c>
      <c r="G344" s="448">
        <v>3154.3666666666668</v>
      </c>
      <c r="H344" s="448">
        <v>3248.9666666666672</v>
      </c>
      <c r="I344" s="448">
        <v>3273.1333333333341</v>
      </c>
      <c r="J344" s="448">
        <v>3296.2666666666673</v>
      </c>
      <c r="K344" s="447">
        <v>3250</v>
      </c>
      <c r="L344" s="447">
        <v>3202.7</v>
      </c>
      <c r="M344" s="447">
        <v>1.06812</v>
      </c>
    </row>
    <row r="345" spans="1:13">
      <c r="A345" s="245">
        <v>335</v>
      </c>
      <c r="B345" s="450" t="s">
        <v>755</v>
      </c>
      <c r="C345" s="447">
        <v>84.85</v>
      </c>
      <c r="D345" s="448">
        <v>84.616666666666674</v>
      </c>
      <c r="E345" s="448">
        <v>82.283333333333346</v>
      </c>
      <c r="F345" s="448">
        <v>79.716666666666669</v>
      </c>
      <c r="G345" s="448">
        <v>77.38333333333334</v>
      </c>
      <c r="H345" s="448">
        <v>87.183333333333351</v>
      </c>
      <c r="I345" s="448">
        <v>89.516666666666666</v>
      </c>
      <c r="J345" s="448">
        <v>92.083333333333357</v>
      </c>
      <c r="K345" s="447">
        <v>86.95</v>
      </c>
      <c r="L345" s="447">
        <v>82.05</v>
      </c>
      <c r="M345" s="447">
        <v>4.0060200000000004</v>
      </c>
    </row>
    <row r="346" spans="1:13">
      <c r="A346" s="245">
        <v>336</v>
      </c>
      <c r="B346" s="450" t="s">
        <v>151</v>
      </c>
      <c r="C346" s="447">
        <v>17695.55</v>
      </c>
      <c r="D346" s="448">
        <v>17618.683333333334</v>
      </c>
      <c r="E346" s="448">
        <v>17492.116666666669</v>
      </c>
      <c r="F346" s="448">
        <v>17288.683333333334</v>
      </c>
      <c r="G346" s="448">
        <v>17162.116666666669</v>
      </c>
      <c r="H346" s="448">
        <v>17822.116666666669</v>
      </c>
      <c r="I346" s="448">
        <v>17948.683333333334</v>
      </c>
      <c r="J346" s="448">
        <v>18152.116666666669</v>
      </c>
      <c r="K346" s="447">
        <v>17745.25</v>
      </c>
      <c r="L346" s="447">
        <v>17415.25</v>
      </c>
      <c r="M346" s="447">
        <v>0.57023000000000001</v>
      </c>
    </row>
    <row r="347" spans="1:13">
      <c r="A347" s="245">
        <v>337</v>
      </c>
      <c r="B347" s="450" t="s">
        <v>791</v>
      </c>
      <c r="C347" s="447">
        <v>40.6</v>
      </c>
      <c r="D347" s="448">
        <v>40.716666666666669</v>
      </c>
      <c r="E347" s="448">
        <v>40.38333333333334</v>
      </c>
      <c r="F347" s="448">
        <v>40.166666666666671</v>
      </c>
      <c r="G347" s="448">
        <v>39.833333333333343</v>
      </c>
      <c r="H347" s="448">
        <v>40.933333333333337</v>
      </c>
      <c r="I347" s="448">
        <v>41.266666666666666</v>
      </c>
      <c r="J347" s="448">
        <v>41.483333333333334</v>
      </c>
      <c r="K347" s="447">
        <v>41.05</v>
      </c>
      <c r="L347" s="447">
        <v>40.5</v>
      </c>
      <c r="M347" s="447">
        <v>8.0226100000000002</v>
      </c>
    </row>
    <row r="348" spans="1:13">
      <c r="A348" s="245">
        <v>338</v>
      </c>
      <c r="B348" s="450" t="s">
        <v>451</v>
      </c>
      <c r="C348" s="447">
        <v>2225.15</v>
      </c>
      <c r="D348" s="448">
        <v>2223.0499999999997</v>
      </c>
      <c r="E348" s="448">
        <v>2196.0999999999995</v>
      </c>
      <c r="F348" s="448">
        <v>2167.0499999999997</v>
      </c>
      <c r="G348" s="448">
        <v>2140.0999999999995</v>
      </c>
      <c r="H348" s="448">
        <v>2252.0999999999995</v>
      </c>
      <c r="I348" s="448">
        <v>2279.0499999999993</v>
      </c>
      <c r="J348" s="448">
        <v>2308.0999999999995</v>
      </c>
      <c r="K348" s="447">
        <v>2250</v>
      </c>
      <c r="L348" s="447">
        <v>2194</v>
      </c>
      <c r="M348" s="447">
        <v>0.12556999999999999</v>
      </c>
    </row>
    <row r="349" spans="1:13">
      <c r="A349" s="245">
        <v>339</v>
      </c>
      <c r="B349" s="450" t="s">
        <v>790</v>
      </c>
      <c r="C349" s="447">
        <v>370.5</v>
      </c>
      <c r="D349" s="448">
        <v>365.68333333333334</v>
      </c>
      <c r="E349" s="448">
        <v>355.86666666666667</v>
      </c>
      <c r="F349" s="448">
        <v>341.23333333333335</v>
      </c>
      <c r="G349" s="448">
        <v>331.41666666666669</v>
      </c>
      <c r="H349" s="448">
        <v>380.31666666666666</v>
      </c>
      <c r="I349" s="448">
        <v>390.13333333333338</v>
      </c>
      <c r="J349" s="448">
        <v>404.76666666666665</v>
      </c>
      <c r="K349" s="447">
        <v>375.5</v>
      </c>
      <c r="L349" s="447">
        <v>351.05</v>
      </c>
      <c r="M349" s="447">
        <v>71.277699999999996</v>
      </c>
    </row>
    <row r="350" spans="1:13">
      <c r="A350" s="245">
        <v>340</v>
      </c>
      <c r="B350" s="450" t="s">
        <v>265</v>
      </c>
      <c r="C350" s="447">
        <v>605.45000000000005</v>
      </c>
      <c r="D350" s="448">
        <v>600.15</v>
      </c>
      <c r="E350" s="448">
        <v>588.29999999999995</v>
      </c>
      <c r="F350" s="448">
        <v>571.15</v>
      </c>
      <c r="G350" s="448">
        <v>559.29999999999995</v>
      </c>
      <c r="H350" s="448">
        <v>617.29999999999995</v>
      </c>
      <c r="I350" s="448">
        <v>629.15000000000009</v>
      </c>
      <c r="J350" s="448">
        <v>646.29999999999995</v>
      </c>
      <c r="K350" s="447">
        <v>612</v>
      </c>
      <c r="L350" s="447">
        <v>583</v>
      </c>
      <c r="M350" s="447">
        <v>11.4894</v>
      </c>
    </row>
    <row r="351" spans="1:13">
      <c r="A351" s="245">
        <v>341</v>
      </c>
      <c r="B351" s="450" t="s">
        <v>155</v>
      </c>
      <c r="C351" s="447">
        <v>113.65</v>
      </c>
      <c r="D351" s="448">
        <v>113.13333333333333</v>
      </c>
      <c r="E351" s="448">
        <v>111.91666666666666</v>
      </c>
      <c r="F351" s="448">
        <v>110.18333333333334</v>
      </c>
      <c r="G351" s="448">
        <v>108.96666666666667</v>
      </c>
      <c r="H351" s="448">
        <v>114.86666666666665</v>
      </c>
      <c r="I351" s="448">
        <v>116.08333333333331</v>
      </c>
      <c r="J351" s="448">
        <v>117.81666666666663</v>
      </c>
      <c r="K351" s="447">
        <v>114.35</v>
      </c>
      <c r="L351" s="447">
        <v>111.4</v>
      </c>
      <c r="M351" s="447">
        <v>164.30925999999999</v>
      </c>
    </row>
    <row r="352" spans="1:13">
      <c r="A352" s="245">
        <v>342</v>
      </c>
      <c r="B352" s="450" t="s">
        <v>154</v>
      </c>
      <c r="C352" s="447">
        <v>132.5</v>
      </c>
      <c r="D352" s="448">
        <v>132.56666666666666</v>
      </c>
      <c r="E352" s="448">
        <v>131.43333333333334</v>
      </c>
      <c r="F352" s="448">
        <v>130.36666666666667</v>
      </c>
      <c r="G352" s="448">
        <v>129.23333333333335</v>
      </c>
      <c r="H352" s="448">
        <v>133.63333333333333</v>
      </c>
      <c r="I352" s="448">
        <v>134.76666666666665</v>
      </c>
      <c r="J352" s="448">
        <v>135.83333333333331</v>
      </c>
      <c r="K352" s="447">
        <v>133.69999999999999</v>
      </c>
      <c r="L352" s="447">
        <v>131.5</v>
      </c>
      <c r="M352" s="447">
        <v>4.9074999999999998</v>
      </c>
    </row>
    <row r="353" spans="1:13">
      <c r="A353" s="245">
        <v>343</v>
      </c>
      <c r="B353" s="450" t="s">
        <v>452</v>
      </c>
      <c r="C353" s="447">
        <v>79.3</v>
      </c>
      <c r="D353" s="448">
        <v>79.233333333333334</v>
      </c>
      <c r="E353" s="448">
        <v>78.066666666666663</v>
      </c>
      <c r="F353" s="448">
        <v>76.833333333333329</v>
      </c>
      <c r="G353" s="448">
        <v>75.666666666666657</v>
      </c>
      <c r="H353" s="448">
        <v>80.466666666666669</v>
      </c>
      <c r="I353" s="448">
        <v>81.633333333333326</v>
      </c>
      <c r="J353" s="448">
        <v>82.866666666666674</v>
      </c>
      <c r="K353" s="447">
        <v>80.400000000000006</v>
      </c>
      <c r="L353" s="447">
        <v>78</v>
      </c>
      <c r="M353" s="447">
        <v>0.85163999999999995</v>
      </c>
    </row>
    <row r="354" spans="1:13">
      <c r="A354" s="245">
        <v>344</v>
      </c>
      <c r="B354" s="450" t="s">
        <v>266</v>
      </c>
      <c r="C354" s="447">
        <v>3473.1</v>
      </c>
      <c r="D354" s="448">
        <v>3500.8833333333332</v>
      </c>
      <c r="E354" s="448">
        <v>3432.2166666666662</v>
      </c>
      <c r="F354" s="448">
        <v>3391.333333333333</v>
      </c>
      <c r="G354" s="448">
        <v>3322.6666666666661</v>
      </c>
      <c r="H354" s="448">
        <v>3541.7666666666664</v>
      </c>
      <c r="I354" s="448">
        <v>3610.4333333333334</v>
      </c>
      <c r="J354" s="448">
        <v>3651.3166666666666</v>
      </c>
      <c r="K354" s="447">
        <v>3569.55</v>
      </c>
      <c r="L354" s="447">
        <v>3460</v>
      </c>
      <c r="M354" s="447">
        <v>0.80167999999999995</v>
      </c>
    </row>
    <row r="355" spans="1:13">
      <c r="A355" s="245">
        <v>345</v>
      </c>
      <c r="B355" s="450" t="s">
        <v>453</v>
      </c>
      <c r="C355" s="447">
        <v>138.44999999999999</v>
      </c>
      <c r="D355" s="448">
        <v>140.53333333333333</v>
      </c>
      <c r="E355" s="448">
        <v>135.46666666666667</v>
      </c>
      <c r="F355" s="448">
        <v>132.48333333333335</v>
      </c>
      <c r="G355" s="448">
        <v>127.41666666666669</v>
      </c>
      <c r="H355" s="448">
        <v>143.51666666666665</v>
      </c>
      <c r="I355" s="448">
        <v>148.58333333333331</v>
      </c>
      <c r="J355" s="448">
        <v>151.56666666666663</v>
      </c>
      <c r="K355" s="447">
        <v>145.6</v>
      </c>
      <c r="L355" s="447">
        <v>137.55000000000001</v>
      </c>
      <c r="M355" s="447">
        <v>6.2218799999999996</v>
      </c>
    </row>
    <row r="356" spans="1:13">
      <c r="A356" s="245">
        <v>346</v>
      </c>
      <c r="B356" s="450" t="s">
        <v>454</v>
      </c>
      <c r="C356" s="447">
        <v>304.60000000000002</v>
      </c>
      <c r="D356" s="448">
        <v>303.16666666666669</v>
      </c>
      <c r="E356" s="448">
        <v>298.53333333333336</v>
      </c>
      <c r="F356" s="448">
        <v>292.4666666666667</v>
      </c>
      <c r="G356" s="448">
        <v>287.83333333333337</v>
      </c>
      <c r="H356" s="448">
        <v>309.23333333333335</v>
      </c>
      <c r="I356" s="448">
        <v>313.86666666666667</v>
      </c>
      <c r="J356" s="448">
        <v>319.93333333333334</v>
      </c>
      <c r="K356" s="447">
        <v>307.8</v>
      </c>
      <c r="L356" s="447">
        <v>297.10000000000002</v>
      </c>
      <c r="M356" s="447">
        <v>3.1468799999999999</v>
      </c>
    </row>
    <row r="357" spans="1:13">
      <c r="A357" s="245">
        <v>347</v>
      </c>
      <c r="B357" s="450" t="s">
        <v>455</v>
      </c>
      <c r="C357" s="447">
        <v>313.60000000000002</v>
      </c>
      <c r="D357" s="448">
        <v>310.3</v>
      </c>
      <c r="E357" s="448">
        <v>305.60000000000002</v>
      </c>
      <c r="F357" s="448">
        <v>297.60000000000002</v>
      </c>
      <c r="G357" s="448">
        <v>292.90000000000003</v>
      </c>
      <c r="H357" s="448">
        <v>318.3</v>
      </c>
      <c r="I357" s="448">
        <v>322.99999999999994</v>
      </c>
      <c r="J357" s="448">
        <v>331</v>
      </c>
      <c r="K357" s="447">
        <v>315</v>
      </c>
      <c r="L357" s="447">
        <v>302.3</v>
      </c>
      <c r="M357" s="447">
        <v>1.8491</v>
      </c>
    </row>
    <row r="358" spans="1:13">
      <c r="A358" s="245">
        <v>348</v>
      </c>
      <c r="B358" s="450" t="s">
        <v>267</v>
      </c>
      <c r="C358" s="447">
        <v>2614.9499999999998</v>
      </c>
      <c r="D358" s="448">
        <v>2607.65</v>
      </c>
      <c r="E358" s="448">
        <v>2587.3000000000002</v>
      </c>
      <c r="F358" s="448">
        <v>2559.65</v>
      </c>
      <c r="G358" s="448">
        <v>2539.3000000000002</v>
      </c>
      <c r="H358" s="448">
        <v>2635.3</v>
      </c>
      <c r="I358" s="448">
        <v>2655.6499999999996</v>
      </c>
      <c r="J358" s="448">
        <v>2683.3</v>
      </c>
      <c r="K358" s="447">
        <v>2628</v>
      </c>
      <c r="L358" s="447">
        <v>2580</v>
      </c>
      <c r="M358" s="447">
        <v>2.4334199999999999</v>
      </c>
    </row>
    <row r="359" spans="1:13">
      <c r="A359" s="245">
        <v>349</v>
      </c>
      <c r="B359" s="450" t="s">
        <v>268</v>
      </c>
      <c r="C359" s="447">
        <v>525.65</v>
      </c>
      <c r="D359" s="448">
        <v>497.76666666666665</v>
      </c>
      <c r="E359" s="448">
        <v>469.88333333333333</v>
      </c>
      <c r="F359" s="448">
        <v>414.11666666666667</v>
      </c>
      <c r="G359" s="448">
        <v>386.23333333333335</v>
      </c>
      <c r="H359" s="448">
        <v>553.5333333333333</v>
      </c>
      <c r="I359" s="448">
        <v>581.41666666666663</v>
      </c>
      <c r="J359" s="448">
        <v>637.18333333333328</v>
      </c>
      <c r="K359" s="447">
        <v>525.65</v>
      </c>
      <c r="L359" s="447">
        <v>442</v>
      </c>
      <c r="M359" s="447">
        <v>23.86983</v>
      </c>
    </row>
    <row r="360" spans="1:13">
      <c r="A360" s="245">
        <v>350</v>
      </c>
      <c r="B360" s="450" t="s">
        <v>456</v>
      </c>
      <c r="C360" s="447">
        <v>258.39999999999998</v>
      </c>
      <c r="D360" s="448">
        <v>258.36666666666662</v>
      </c>
      <c r="E360" s="448">
        <v>256.23333333333323</v>
      </c>
      <c r="F360" s="448">
        <v>254.06666666666661</v>
      </c>
      <c r="G360" s="448">
        <v>251.93333333333322</v>
      </c>
      <c r="H360" s="448">
        <v>260.53333333333325</v>
      </c>
      <c r="I360" s="448">
        <v>262.66666666666657</v>
      </c>
      <c r="J360" s="448">
        <v>264.83333333333326</v>
      </c>
      <c r="K360" s="447">
        <v>260.5</v>
      </c>
      <c r="L360" s="447">
        <v>256.2</v>
      </c>
      <c r="M360" s="447">
        <v>3.6437400000000002</v>
      </c>
    </row>
    <row r="361" spans="1:13">
      <c r="A361" s="245">
        <v>351</v>
      </c>
      <c r="B361" s="450" t="s">
        <v>758</v>
      </c>
      <c r="C361" s="447">
        <v>400.05</v>
      </c>
      <c r="D361" s="448">
        <v>402.3</v>
      </c>
      <c r="E361" s="448">
        <v>397.05</v>
      </c>
      <c r="F361" s="448">
        <v>394.05</v>
      </c>
      <c r="G361" s="448">
        <v>388.8</v>
      </c>
      <c r="H361" s="448">
        <v>405.3</v>
      </c>
      <c r="I361" s="448">
        <v>410.55</v>
      </c>
      <c r="J361" s="448">
        <v>413.55</v>
      </c>
      <c r="K361" s="447">
        <v>407.55</v>
      </c>
      <c r="L361" s="447">
        <v>399.3</v>
      </c>
      <c r="M361" s="447">
        <v>1.4713499999999999</v>
      </c>
    </row>
    <row r="362" spans="1:13">
      <c r="A362" s="245">
        <v>352</v>
      </c>
      <c r="B362" s="450" t="s">
        <v>457</v>
      </c>
      <c r="C362" s="447">
        <v>88.45</v>
      </c>
      <c r="D362" s="448">
        <v>89.216666666666654</v>
      </c>
      <c r="E362" s="448">
        <v>87.433333333333309</v>
      </c>
      <c r="F362" s="448">
        <v>86.416666666666657</v>
      </c>
      <c r="G362" s="448">
        <v>84.633333333333312</v>
      </c>
      <c r="H362" s="448">
        <v>90.233333333333306</v>
      </c>
      <c r="I362" s="448">
        <v>92.016666666666637</v>
      </c>
      <c r="J362" s="448">
        <v>93.033333333333303</v>
      </c>
      <c r="K362" s="447">
        <v>91</v>
      </c>
      <c r="L362" s="447">
        <v>88.2</v>
      </c>
      <c r="M362" s="447">
        <v>8.7492300000000007</v>
      </c>
    </row>
    <row r="363" spans="1:13">
      <c r="A363" s="245">
        <v>353</v>
      </c>
      <c r="B363" s="450" t="s">
        <v>163</v>
      </c>
      <c r="C363" s="447">
        <v>1310.0999999999999</v>
      </c>
      <c r="D363" s="448">
        <v>1305.1666666666667</v>
      </c>
      <c r="E363" s="448">
        <v>1291.3333333333335</v>
      </c>
      <c r="F363" s="448">
        <v>1272.5666666666668</v>
      </c>
      <c r="G363" s="448">
        <v>1258.7333333333336</v>
      </c>
      <c r="H363" s="448">
        <v>1323.9333333333334</v>
      </c>
      <c r="I363" s="448">
        <v>1337.7666666666669</v>
      </c>
      <c r="J363" s="448">
        <v>1356.5333333333333</v>
      </c>
      <c r="K363" s="447">
        <v>1319</v>
      </c>
      <c r="L363" s="447">
        <v>1286.4000000000001</v>
      </c>
      <c r="M363" s="447">
        <v>7.9258300000000004</v>
      </c>
    </row>
    <row r="364" spans="1:13">
      <c r="A364" s="245">
        <v>354</v>
      </c>
      <c r="B364" s="450" t="s">
        <v>156</v>
      </c>
      <c r="C364" s="447">
        <v>30665.5</v>
      </c>
      <c r="D364" s="448">
        <v>30883.833333333332</v>
      </c>
      <c r="E364" s="448">
        <v>30242.666666666664</v>
      </c>
      <c r="F364" s="448">
        <v>29819.833333333332</v>
      </c>
      <c r="G364" s="448">
        <v>29178.666666666664</v>
      </c>
      <c r="H364" s="448">
        <v>31306.666666666664</v>
      </c>
      <c r="I364" s="448">
        <v>31947.833333333328</v>
      </c>
      <c r="J364" s="448">
        <v>32370.666666666664</v>
      </c>
      <c r="K364" s="447">
        <v>31525</v>
      </c>
      <c r="L364" s="447">
        <v>30461</v>
      </c>
      <c r="M364" s="447">
        <v>0.43081000000000003</v>
      </c>
    </row>
    <row r="365" spans="1:13">
      <c r="A365" s="245">
        <v>355</v>
      </c>
      <c r="B365" s="450" t="s">
        <v>458</v>
      </c>
      <c r="C365" s="447">
        <v>2542.9499999999998</v>
      </c>
      <c r="D365" s="448">
        <v>2518.85</v>
      </c>
      <c r="E365" s="448">
        <v>2482.6999999999998</v>
      </c>
      <c r="F365" s="448">
        <v>2422.4499999999998</v>
      </c>
      <c r="G365" s="448">
        <v>2386.2999999999997</v>
      </c>
      <c r="H365" s="448">
        <v>2579.1</v>
      </c>
      <c r="I365" s="448">
        <v>2615.2500000000005</v>
      </c>
      <c r="J365" s="448">
        <v>2675.5</v>
      </c>
      <c r="K365" s="447">
        <v>2555</v>
      </c>
      <c r="L365" s="447">
        <v>2458.6</v>
      </c>
      <c r="M365" s="447">
        <v>2.1734100000000001</v>
      </c>
    </row>
    <row r="366" spans="1:13">
      <c r="A366" s="245">
        <v>356</v>
      </c>
      <c r="B366" s="450" t="s">
        <v>158</v>
      </c>
      <c r="C366" s="447">
        <v>241.45</v>
      </c>
      <c r="D366" s="448">
        <v>240.89999999999998</v>
      </c>
      <c r="E366" s="448">
        <v>238.94999999999996</v>
      </c>
      <c r="F366" s="448">
        <v>236.45</v>
      </c>
      <c r="G366" s="448">
        <v>234.49999999999997</v>
      </c>
      <c r="H366" s="448">
        <v>243.39999999999995</v>
      </c>
      <c r="I366" s="448">
        <v>245.35</v>
      </c>
      <c r="J366" s="448">
        <v>247.84999999999994</v>
      </c>
      <c r="K366" s="447">
        <v>242.85</v>
      </c>
      <c r="L366" s="447">
        <v>238.4</v>
      </c>
      <c r="M366" s="447">
        <v>67.958290000000005</v>
      </c>
    </row>
    <row r="367" spans="1:13">
      <c r="A367" s="245">
        <v>357</v>
      </c>
      <c r="B367" s="450" t="s">
        <v>269</v>
      </c>
      <c r="C367" s="447">
        <v>5136.05</v>
      </c>
      <c r="D367" s="448">
        <v>5130.0166666666664</v>
      </c>
      <c r="E367" s="448">
        <v>5095.0333333333328</v>
      </c>
      <c r="F367" s="448">
        <v>5054.0166666666664</v>
      </c>
      <c r="G367" s="448">
        <v>5019.0333333333328</v>
      </c>
      <c r="H367" s="448">
        <v>5171.0333333333328</v>
      </c>
      <c r="I367" s="448">
        <v>5206.0166666666664</v>
      </c>
      <c r="J367" s="448">
        <v>5247.0333333333328</v>
      </c>
      <c r="K367" s="447">
        <v>5165</v>
      </c>
      <c r="L367" s="447">
        <v>5089</v>
      </c>
      <c r="M367" s="447">
        <v>0.56015999999999999</v>
      </c>
    </row>
    <row r="368" spans="1:13">
      <c r="A368" s="245">
        <v>358</v>
      </c>
      <c r="B368" s="450" t="s">
        <v>459</v>
      </c>
      <c r="C368" s="447">
        <v>218.1</v>
      </c>
      <c r="D368" s="448">
        <v>220.15</v>
      </c>
      <c r="E368" s="448">
        <v>215.45000000000002</v>
      </c>
      <c r="F368" s="448">
        <v>212.8</v>
      </c>
      <c r="G368" s="448">
        <v>208.10000000000002</v>
      </c>
      <c r="H368" s="448">
        <v>222.8</v>
      </c>
      <c r="I368" s="448">
        <v>227.5</v>
      </c>
      <c r="J368" s="448">
        <v>230.15</v>
      </c>
      <c r="K368" s="447">
        <v>224.85</v>
      </c>
      <c r="L368" s="447">
        <v>217.5</v>
      </c>
      <c r="M368" s="447">
        <v>20.765830000000001</v>
      </c>
    </row>
    <row r="369" spans="1:13">
      <c r="A369" s="245">
        <v>359</v>
      </c>
      <c r="B369" s="450" t="s">
        <v>460</v>
      </c>
      <c r="C369" s="447">
        <v>791.2</v>
      </c>
      <c r="D369" s="448">
        <v>794.11666666666667</v>
      </c>
      <c r="E369" s="448">
        <v>769.23333333333335</v>
      </c>
      <c r="F369" s="448">
        <v>747.26666666666665</v>
      </c>
      <c r="G369" s="448">
        <v>722.38333333333333</v>
      </c>
      <c r="H369" s="448">
        <v>816.08333333333337</v>
      </c>
      <c r="I369" s="448">
        <v>840.96666666666681</v>
      </c>
      <c r="J369" s="448">
        <v>862.93333333333339</v>
      </c>
      <c r="K369" s="447">
        <v>819</v>
      </c>
      <c r="L369" s="447">
        <v>772.15</v>
      </c>
      <c r="M369" s="447">
        <v>5.6545699999999997</v>
      </c>
    </row>
    <row r="370" spans="1:13">
      <c r="A370" s="245">
        <v>360</v>
      </c>
      <c r="B370" s="450" t="s">
        <v>160</v>
      </c>
      <c r="C370" s="447">
        <v>2090.5500000000002</v>
      </c>
      <c r="D370" s="448">
        <v>2082.25</v>
      </c>
      <c r="E370" s="448">
        <v>2066.5</v>
      </c>
      <c r="F370" s="448">
        <v>2042.4499999999998</v>
      </c>
      <c r="G370" s="448">
        <v>2026.6999999999998</v>
      </c>
      <c r="H370" s="448">
        <v>2106.3000000000002</v>
      </c>
      <c r="I370" s="448">
        <v>2122.0500000000002</v>
      </c>
      <c r="J370" s="448">
        <v>2146.1000000000004</v>
      </c>
      <c r="K370" s="447">
        <v>2098</v>
      </c>
      <c r="L370" s="447">
        <v>2058.1999999999998</v>
      </c>
      <c r="M370" s="447">
        <v>4.74946</v>
      </c>
    </row>
    <row r="371" spans="1:13">
      <c r="A371" s="245">
        <v>361</v>
      </c>
      <c r="B371" s="450" t="s">
        <v>157</v>
      </c>
      <c r="C371" s="447">
        <v>1816.2</v>
      </c>
      <c r="D371" s="448">
        <v>1815.2833333333335</v>
      </c>
      <c r="E371" s="448">
        <v>1788.116666666667</v>
      </c>
      <c r="F371" s="448">
        <v>1760.0333333333335</v>
      </c>
      <c r="G371" s="448">
        <v>1732.866666666667</v>
      </c>
      <c r="H371" s="448">
        <v>1843.366666666667</v>
      </c>
      <c r="I371" s="448">
        <v>1870.5333333333335</v>
      </c>
      <c r="J371" s="448">
        <v>1898.616666666667</v>
      </c>
      <c r="K371" s="447">
        <v>1842.45</v>
      </c>
      <c r="L371" s="447">
        <v>1787.2</v>
      </c>
      <c r="M371" s="447">
        <v>11.755710000000001</v>
      </c>
    </row>
    <row r="372" spans="1:13">
      <c r="A372" s="245">
        <v>362</v>
      </c>
      <c r="B372" s="450" t="s">
        <v>756</v>
      </c>
      <c r="C372" s="447">
        <v>1018.15</v>
      </c>
      <c r="D372" s="448">
        <v>1027.4666666666667</v>
      </c>
      <c r="E372" s="448">
        <v>1001.6833333333334</v>
      </c>
      <c r="F372" s="448">
        <v>985.2166666666667</v>
      </c>
      <c r="G372" s="448">
        <v>959.43333333333339</v>
      </c>
      <c r="H372" s="448">
        <v>1043.9333333333334</v>
      </c>
      <c r="I372" s="448">
        <v>1069.7166666666667</v>
      </c>
      <c r="J372" s="448">
        <v>1086.1833333333334</v>
      </c>
      <c r="K372" s="447">
        <v>1053.25</v>
      </c>
      <c r="L372" s="447">
        <v>1011</v>
      </c>
      <c r="M372" s="447">
        <v>1.34812</v>
      </c>
    </row>
    <row r="373" spans="1:13">
      <c r="A373" s="245">
        <v>363</v>
      </c>
      <c r="B373" s="450" t="s">
        <v>461</v>
      </c>
      <c r="C373" s="447">
        <v>1674.25</v>
      </c>
      <c r="D373" s="448">
        <v>1679.7833333333335</v>
      </c>
      <c r="E373" s="448">
        <v>1659.5666666666671</v>
      </c>
      <c r="F373" s="448">
        <v>1644.8833333333334</v>
      </c>
      <c r="G373" s="448">
        <v>1624.666666666667</v>
      </c>
      <c r="H373" s="448">
        <v>1694.4666666666672</v>
      </c>
      <c r="I373" s="448">
        <v>1714.6833333333338</v>
      </c>
      <c r="J373" s="448">
        <v>1729.3666666666672</v>
      </c>
      <c r="K373" s="447">
        <v>1700</v>
      </c>
      <c r="L373" s="447">
        <v>1665.1</v>
      </c>
      <c r="M373" s="447">
        <v>2.1676000000000002</v>
      </c>
    </row>
    <row r="374" spans="1:13">
      <c r="A374" s="245">
        <v>364</v>
      </c>
      <c r="B374" s="450" t="s">
        <v>757</v>
      </c>
      <c r="C374" s="447">
        <v>1124.8</v>
      </c>
      <c r="D374" s="448">
        <v>1131.6000000000001</v>
      </c>
      <c r="E374" s="448">
        <v>1113.2000000000003</v>
      </c>
      <c r="F374" s="448">
        <v>1101.6000000000001</v>
      </c>
      <c r="G374" s="448">
        <v>1083.2000000000003</v>
      </c>
      <c r="H374" s="448">
        <v>1143.2000000000003</v>
      </c>
      <c r="I374" s="448">
        <v>1161.6000000000004</v>
      </c>
      <c r="J374" s="448">
        <v>1173.2000000000003</v>
      </c>
      <c r="K374" s="447">
        <v>1150</v>
      </c>
      <c r="L374" s="447">
        <v>1120</v>
      </c>
      <c r="M374" s="447">
        <v>0.81094999999999995</v>
      </c>
    </row>
    <row r="375" spans="1:13">
      <c r="A375" s="245">
        <v>365</v>
      </c>
      <c r="B375" s="450" t="s">
        <v>159</v>
      </c>
      <c r="C375" s="447">
        <v>120.3</v>
      </c>
      <c r="D375" s="448">
        <v>120.68333333333334</v>
      </c>
      <c r="E375" s="448">
        <v>119.61666666666667</v>
      </c>
      <c r="F375" s="448">
        <v>118.93333333333334</v>
      </c>
      <c r="G375" s="448">
        <v>117.86666666666667</v>
      </c>
      <c r="H375" s="448">
        <v>121.36666666666667</v>
      </c>
      <c r="I375" s="448">
        <v>122.43333333333334</v>
      </c>
      <c r="J375" s="448">
        <v>123.11666666666667</v>
      </c>
      <c r="K375" s="447">
        <v>121.75</v>
      </c>
      <c r="L375" s="447">
        <v>120</v>
      </c>
      <c r="M375" s="447">
        <v>47.184910000000002</v>
      </c>
    </row>
    <row r="376" spans="1:13">
      <c r="A376" s="245">
        <v>366</v>
      </c>
      <c r="B376" s="450" t="s">
        <v>162</v>
      </c>
      <c r="C376" s="447">
        <v>225.65</v>
      </c>
      <c r="D376" s="448">
        <v>225.33333333333334</v>
      </c>
      <c r="E376" s="448">
        <v>224.06666666666669</v>
      </c>
      <c r="F376" s="448">
        <v>222.48333333333335</v>
      </c>
      <c r="G376" s="448">
        <v>221.2166666666667</v>
      </c>
      <c r="H376" s="448">
        <v>226.91666666666669</v>
      </c>
      <c r="I376" s="448">
        <v>228.18333333333334</v>
      </c>
      <c r="J376" s="448">
        <v>229.76666666666668</v>
      </c>
      <c r="K376" s="447">
        <v>226.6</v>
      </c>
      <c r="L376" s="447">
        <v>223.75</v>
      </c>
      <c r="M376" s="447">
        <v>73.700239999999994</v>
      </c>
    </row>
    <row r="377" spans="1:13">
      <c r="A377" s="245">
        <v>367</v>
      </c>
      <c r="B377" s="450" t="s">
        <v>462</v>
      </c>
      <c r="C377" s="447">
        <v>337.85</v>
      </c>
      <c r="D377" s="448">
        <v>339.21666666666664</v>
      </c>
      <c r="E377" s="448">
        <v>333.98333333333329</v>
      </c>
      <c r="F377" s="448">
        <v>330.11666666666667</v>
      </c>
      <c r="G377" s="448">
        <v>324.88333333333333</v>
      </c>
      <c r="H377" s="448">
        <v>343.08333333333326</v>
      </c>
      <c r="I377" s="448">
        <v>348.31666666666661</v>
      </c>
      <c r="J377" s="448">
        <v>352.18333333333322</v>
      </c>
      <c r="K377" s="447">
        <v>344.45</v>
      </c>
      <c r="L377" s="447">
        <v>335.35</v>
      </c>
      <c r="M377" s="447">
        <v>14.231490000000001</v>
      </c>
    </row>
    <row r="378" spans="1:13">
      <c r="A378" s="245">
        <v>368</v>
      </c>
      <c r="B378" s="450" t="s">
        <v>270</v>
      </c>
      <c r="C378" s="447">
        <v>273.2</v>
      </c>
      <c r="D378" s="448">
        <v>273.21666666666664</v>
      </c>
      <c r="E378" s="448">
        <v>270.63333333333327</v>
      </c>
      <c r="F378" s="448">
        <v>268.06666666666661</v>
      </c>
      <c r="G378" s="448">
        <v>265.48333333333323</v>
      </c>
      <c r="H378" s="448">
        <v>275.7833333333333</v>
      </c>
      <c r="I378" s="448">
        <v>278.36666666666667</v>
      </c>
      <c r="J378" s="448">
        <v>280.93333333333334</v>
      </c>
      <c r="K378" s="447">
        <v>275.8</v>
      </c>
      <c r="L378" s="447">
        <v>270.64999999999998</v>
      </c>
      <c r="M378" s="447">
        <v>7.78606</v>
      </c>
    </row>
    <row r="379" spans="1:13">
      <c r="A379" s="245">
        <v>369</v>
      </c>
      <c r="B379" s="450" t="s">
        <v>463</v>
      </c>
      <c r="C379" s="447">
        <v>128.1</v>
      </c>
      <c r="D379" s="448">
        <v>129.29999999999998</v>
      </c>
      <c r="E379" s="448">
        <v>125.79999999999995</v>
      </c>
      <c r="F379" s="448">
        <v>123.49999999999997</v>
      </c>
      <c r="G379" s="448">
        <v>119.99999999999994</v>
      </c>
      <c r="H379" s="448">
        <v>131.59999999999997</v>
      </c>
      <c r="I379" s="448">
        <v>135.10000000000002</v>
      </c>
      <c r="J379" s="448">
        <v>137.39999999999998</v>
      </c>
      <c r="K379" s="447">
        <v>132.80000000000001</v>
      </c>
      <c r="L379" s="447">
        <v>127</v>
      </c>
      <c r="M379" s="447">
        <v>3.6207699999999998</v>
      </c>
    </row>
    <row r="380" spans="1:13">
      <c r="A380" s="245">
        <v>370</v>
      </c>
      <c r="B380" s="450" t="s">
        <v>464</v>
      </c>
      <c r="C380" s="447">
        <v>5919.95</v>
      </c>
      <c r="D380" s="448">
        <v>5930.6000000000013</v>
      </c>
      <c r="E380" s="448">
        <v>5861.2000000000025</v>
      </c>
      <c r="F380" s="448">
        <v>5802.4500000000016</v>
      </c>
      <c r="G380" s="448">
        <v>5733.0500000000029</v>
      </c>
      <c r="H380" s="448">
        <v>5989.3500000000022</v>
      </c>
      <c r="I380" s="448">
        <v>6058.7500000000018</v>
      </c>
      <c r="J380" s="448">
        <v>6117.5000000000018</v>
      </c>
      <c r="K380" s="447">
        <v>6000</v>
      </c>
      <c r="L380" s="447">
        <v>5871.85</v>
      </c>
      <c r="M380" s="447">
        <v>0.12911</v>
      </c>
    </row>
    <row r="381" spans="1:13">
      <c r="A381" s="245">
        <v>371</v>
      </c>
      <c r="B381" s="450" t="s">
        <v>271</v>
      </c>
      <c r="C381" s="447">
        <v>13127.45</v>
      </c>
      <c r="D381" s="448">
        <v>13115.85</v>
      </c>
      <c r="E381" s="448">
        <v>13061.7</v>
      </c>
      <c r="F381" s="448">
        <v>12995.95</v>
      </c>
      <c r="G381" s="448">
        <v>12941.800000000001</v>
      </c>
      <c r="H381" s="448">
        <v>13181.6</v>
      </c>
      <c r="I381" s="448">
        <v>13235.749999999998</v>
      </c>
      <c r="J381" s="448">
        <v>13301.5</v>
      </c>
      <c r="K381" s="447">
        <v>13170</v>
      </c>
      <c r="L381" s="447">
        <v>13050.1</v>
      </c>
      <c r="M381" s="447">
        <v>3.5310000000000001E-2</v>
      </c>
    </row>
    <row r="382" spans="1:13">
      <c r="A382" s="245">
        <v>372</v>
      </c>
      <c r="B382" s="450" t="s">
        <v>161</v>
      </c>
      <c r="C382" s="447">
        <v>42.4</v>
      </c>
      <c r="D382" s="448">
        <v>42.4</v>
      </c>
      <c r="E382" s="448">
        <v>41.599999999999994</v>
      </c>
      <c r="F382" s="448">
        <v>40.799999999999997</v>
      </c>
      <c r="G382" s="448">
        <v>39.999999999999993</v>
      </c>
      <c r="H382" s="448">
        <v>43.199999999999996</v>
      </c>
      <c r="I382" s="448">
        <v>43.999999999999993</v>
      </c>
      <c r="J382" s="448">
        <v>44.8</v>
      </c>
      <c r="K382" s="447">
        <v>43.2</v>
      </c>
      <c r="L382" s="447">
        <v>41.6</v>
      </c>
      <c r="M382" s="447">
        <v>2403.9404300000001</v>
      </c>
    </row>
    <row r="383" spans="1:13">
      <c r="A383" s="245">
        <v>373</v>
      </c>
      <c r="B383" s="450" t="s">
        <v>272</v>
      </c>
      <c r="C383" s="447">
        <v>683.1</v>
      </c>
      <c r="D383" s="448">
        <v>676.43333333333328</v>
      </c>
      <c r="E383" s="448">
        <v>663.86666666666656</v>
      </c>
      <c r="F383" s="448">
        <v>644.63333333333333</v>
      </c>
      <c r="G383" s="448">
        <v>632.06666666666661</v>
      </c>
      <c r="H383" s="448">
        <v>695.66666666666652</v>
      </c>
      <c r="I383" s="448">
        <v>708.23333333333335</v>
      </c>
      <c r="J383" s="448">
        <v>727.46666666666647</v>
      </c>
      <c r="K383" s="447">
        <v>689</v>
      </c>
      <c r="L383" s="447">
        <v>657.2</v>
      </c>
      <c r="M383" s="447">
        <v>4.2455499999999997</v>
      </c>
    </row>
    <row r="384" spans="1:13">
      <c r="A384" s="245">
        <v>374</v>
      </c>
      <c r="B384" s="450" t="s">
        <v>165</v>
      </c>
      <c r="C384" s="447">
        <v>214.2</v>
      </c>
      <c r="D384" s="448">
        <v>214.4666666666667</v>
      </c>
      <c r="E384" s="448">
        <v>212.53333333333339</v>
      </c>
      <c r="F384" s="448">
        <v>210.8666666666667</v>
      </c>
      <c r="G384" s="448">
        <v>208.93333333333339</v>
      </c>
      <c r="H384" s="448">
        <v>216.13333333333338</v>
      </c>
      <c r="I384" s="448">
        <v>218.06666666666666</v>
      </c>
      <c r="J384" s="448">
        <v>219.73333333333338</v>
      </c>
      <c r="K384" s="447">
        <v>216.4</v>
      </c>
      <c r="L384" s="447">
        <v>212.8</v>
      </c>
      <c r="M384" s="447">
        <v>71.264759999999995</v>
      </c>
    </row>
    <row r="385" spans="1:13">
      <c r="A385" s="245">
        <v>375</v>
      </c>
      <c r="B385" s="450" t="s">
        <v>166</v>
      </c>
      <c r="C385" s="447">
        <v>145.9</v>
      </c>
      <c r="D385" s="448">
        <v>146.06666666666666</v>
      </c>
      <c r="E385" s="448">
        <v>144.13333333333333</v>
      </c>
      <c r="F385" s="448">
        <v>142.36666666666667</v>
      </c>
      <c r="G385" s="448">
        <v>140.43333333333334</v>
      </c>
      <c r="H385" s="448">
        <v>147.83333333333331</v>
      </c>
      <c r="I385" s="448">
        <v>149.76666666666665</v>
      </c>
      <c r="J385" s="448">
        <v>151.5333333333333</v>
      </c>
      <c r="K385" s="447">
        <v>148</v>
      </c>
      <c r="L385" s="447">
        <v>144.30000000000001</v>
      </c>
      <c r="M385" s="447">
        <v>71.843959999999996</v>
      </c>
    </row>
    <row r="386" spans="1:13">
      <c r="A386" s="245">
        <v>376</v>
      </c>
      <c r="B386" s="450" t="s">
        <v>465</v>
      </c>
      <c r="C386" s="447">
        <v>244.75</v>
      </c>
      <c r="D386" s="448">
        <v>245.91666666666666</v>
      </c>
      <c r="E386" s="448">
        <v>241.93333333333331</v>
      </c>
      <c r="F386" s="448">
        <v>239.11666666666665</v>
      </c>
      <c r="G386" s="448">
        <v>235.1333333333333</v>
      </c>
      <c r="H386" s="448">
        <v>248.73333333333332</v>
      </c>
      <c r="I386" s="448">
        <v>252.71666666666667</v>
      </c>
      <c r="J386" s="448">
        <v>255.53333333333333</v>
      </c>
      <c r="K386" s="447">
        <v>249.9</v>
      </c>
      <c r="L386" s="447">
        <v>243.1</v>
      </c>
      <c r="M386" s="447">
        <v>3.7015400000000001</v>
      </c>
    </row>
    <row r="387" spans="1:13">
      <c r="A387" s="245">
        <v>377</v>
      </c>
      <c r="B387" s="450" t="s">
        <v>466</v>
      </c>
      <c r="C387" s="447">
        <v>610.25</v>
      </c>
      <c r="D387" s="448">
        <v>616.63333333333333</v>
      </c>
      <c r="E387" s="448">
        <v>601.61666666666667</v>
      </c>
      <c r="F387" s="448">
        <v>592.98333333333335</v>
      </c>
      <c r="G387" s="448">
        <v>577.9666666666667</v>
      </c>
      <c r="H387" s="448">
        <v>625.26666666666665</v>
      </c>
      <c r="I387" s="448">
        <v>640.2833333333333</v>
      </c>
      <c r="J387" s="448">
        <v>648.91666666666663</v>
      </c>
      <c r="K387" s="447">
        <v>631.65</v>
      </c>
      <c r="L387" s="447">
        <v>608</v>
      </c>
      <c r="M387" s="447">
        <v>5.2898100000000001</v>
      </c>
    </row>
    <row r="388" spans="1:13">
      <c r="A388" s="245">
        <v>378</v>
      </c>
      <c r="B388" s="450" t="s">
        <v>467</v>
      </c>
      <c r="C388" s="447">
        <v>29.5</v>
      </c>
      <c r="D388" s="448">
        <v>29.433333333333334</v>
      </c>
      <c r="E388" s="448">
        <v>29.216666666666669</v>
      </c>
      <c r="F388" s="448">
        <v>28.933333333333334</v>
      </c>
      <c r="G388" s="448">
        <v>28.716666666666669</v>
      </c>
      <c r="H388" s="448">
        <v>29.716666666666669</v>
      </c>
      <c r="I388" s="448">
        <v>29.93333333333333</v>
      </c>
      <c r="J388" s="448">
        <v>30.216666666666669</v>
      </c>
      <c r="K388" s="447">
        <v>29.65</v>
      </c>
      <c r="L388" s="447">
        <v>29.15</v>
      </c>
      <c r="M388" s="447">
        <v>33.636710000000001</v>
      </c>
    </row>
    <row r="389" spans="1:13">
      <c r="A389" s="245">
        <v>379</v>
      </c>
      <c r="B389" s="450" t="s">
        <v>468</v>
      </c>
      <c r="C389" s="447">
        <v>176</v>
      </c>
      <c r="D389" s="448">
        <v>176.91666666666666</v>
      </c>
      <c r="E389" s="448">
        <v>174.23333333333332</v>
      </c>
      <c r="F389" s="448">
        <v>172.46666666666667</v>
      </c>
      <c r="G389" s="448">
        <v>169.78333333333333</v>
      </c>
      <c r="H389" s="448">
        <v>178.68333333333331</v>
      </c>
      <c r="I389" s="448">
        <v>181.36666666666665</v>
      </c>
      <c r="J389" s="448">
        <v>183.1333333333333</v>
      </c>
      <c r="K389" s="447">
        <v>179.6</v>
      </c>
      <c r="L389" s="447">
        <v>175.15</v>
      </c>
      <c r="M389" s="447">
        <v>20.19144</v>
      </c>
    </row>
    <row r="390" spans="1:13">
      <c r="A390" s="245">
        <v>380</v>
      </c>
      <c r="B390" s="450" t="s">
        <v>273</v>
      </c>
      <c r="C390" s="447">
        <v>517.85</v>
      </c>
      <c r="D390" s="448">
        <v>519.01666666666677</v>
      </c>
      <c r="E390" s="448">
        <v>515.33333333333348</v>
      </c>
      <c r="F390" s="448">
        <v>512.81666666666672</v>
      </c>
      <c r="G390" s="448">
        <v>509.13333333333344</v>
      </c>
      <c r="H390" s="448">
        <v>521.53333333333353</v>
      </c>
      <c r="I390" s="448">
        <v>525.2166666666667</v>
      </c>
      <c r="J390" s="448">
        <v>527.73333333333358</v>
      </c>
      <c r="K390" s="447">
        <v>522.70000000000005</v>
      </c>
      <c r="L390" s="447">
        <v>516.5</v>
      </c>
      <c r="M390" s="447">
        <v>3.00814</v>
      </c>
    </row>
    <row r="391" spans="1:13">
      <c r="A391" s="245">
        <v>381</v>
      </c>
      <c r="B391" s="450" t="s">
        <v>469</v>
      </c>
      <c r="C391" s="447">
        <v>313.25</v>
      </c>
      <c r="D391" s="448">
        <v>313.53333333333336</v>
      </c>
      <c r="E391" s="448">
        <v>306.7166666666667</v>
      </c>
      <c r="F391" s="448">
        <v>300.18333333333334</v>
      </c>
      <c r="G391" s="448">
        <v>293.36666666666667</v>
      </c>
      <c r="H391" s="448">
        <v>320.06666666666672</v>
      </c>
      <c r="I391" s="448">
        <v>326.88333333333344</v>
      </c>
      <c r="J391" s="448">
        <v>333.41666666666674</v>
      </c>
      <c r="K391" s="447">
        <v>320.35000000000002</v>
      </c>
      <c r="L391" s="447">
        <v>307</v>
      </c>
      <c r="M391" s="447">
        <v>9.8472500000000007</v>
      </c>
    </row>
    <row r="392" spans="1:13">
      <c r="A392" s="245">
        <v>382</v>
      </c>
      <c r="B392" s="450" t="s">
        <v>470</v>
      </c>
      <c r="C392" s="447">
        <v>83</v>
      </c>
      <c r="D392" s="448">
        <v>83.283333333333346</v>
      </c>
      <c r="E392" s="448">
        <v>82.266666666666694</v>
      </c>
      <c r="F392" s="448">
        <v>81.533333333333346</v>
      </c>
      <c r="G392" s="448">
        <v>80.516666666666694</v>
      </c>
      <c r="H392" s="448">
        <v>84.016666666666694</v>
      </c>
      <c r="I392" s="448">
        <v>85.033333333333346</v>
      </c>
      <c r="J392" s="448">
        <v>85.766666666666694</v>
      </c>
      <c r="K392" s="447">
        <v>84.3</v>
      </c>
      <c r="L392" s="447">
        <v>82.55</v>
      </c>
      <c r="M392" s="447">
        <v>33.249409999999997</v>
      </c>
    </row>
    <row r="393" spans="1:13">
      <c r="A393" s="245">
        <v>383</v>
      </c>
      <c r="B393" s="450" t="s">
        <v>471</v>
      </c>
      <c r="C393" s="447">
        <v>1975.7</v>
      </c>
      <c r="D393" s="448">
        <v>1965.8999999999999</v>
      </c>
      <c r="E393" s="448">
        <v>1944.7999999999997</v>
      </c>
      <c r="F393" s="448">
        <v>1913.8999999999999</v>
      </c>
      <c r="G393" s="448">
        <v>1892.7999999999997</v>
      </c>
      <c r="H393" s="448">
        <v>1996.7999999999997</v>
      </c>
      <c r="I393" s="448">
        <v>2017.8999999999996</v>
      </c>
      <c r="J393" s="448">
        <v>2048.7999999999997</v>
      </c>
      <c r="K393" s="447">
        <v>1987</v>
      </c>
      <c r="L393" s="447">
        <v>1935</v>
      </c>
      <c r="M393" s="447">
        <v>0.44552999999999998</v>
      </c>
    </row>
    <row r="394" spans="1:13">
      <c r="A394" s="245">
        <v>384</v>
      </c>
      <c r="B394" s="450" t="s">
        <v>472</v>
      </c>
      <c r="C394" s="447">
        <v>368.4</v>
      </c>
      <c r="D394" s="448">
        <v>370.45</v>
      </c>
      <c r="E394" s="448">
        <v>364.95</v>
      </c>
      <c r="F394" s="448">
        <v>361.5</v>
      </c>
      <c r="G394" s="448">
        <v>356</v>
      </c>
      <c r="H394" s="448">
        <v>373.9</v>
      </c>
      <c r="I394" s="448">
        <v>379.4</v>
      </c>
      <c r="J394" s="448">
        <v>382.84999999999997</v>
      </c>
      <c r="K394" s="447">
        <v>375.95</v>
      </c>
      <c r="L394" s="447">
        <v>367</v>
      </c>
      <c r="M394" s="447">
        <v>5.4722299999999997</v>
      </c>
    </row>
    <row r="395" spans="1:13">
      <c r="A395" s="245">
        <v>385</v>
      </c>
      <c r="B395" s="450" t="s">
        <v>473</v>
      </c>
      <c r="C395" s="447">
        <v>262.60000000000002</v>
      </c>
      <c r="D395" s="448">
        <v>255.5333333333333</v>
      </c>
      <c r="E395" s="448">
        <v>247.36666666666662</v>
      </c>
      <c r="F395" s="448">
        <v>232.13333333333333</v>
      </c>
      <c r="G395" s="448">
        <v>223.96666666666664</v>
      </c>
      <c r="H395" s="448">
        <v>270.76666666666659</v>
      </c>
      <c r="I395" s="448">
        <v>278.93333333333334</v>
      </c>
      <c r="J395" s="448">
        <v>294.16666666666657</v>
      </c>
      <c r="K395" s="447">
        <v>263.7</v>
      </c>
      <c r="L395" s="447">
        <v>240.3</v>
      </c>
      <c r="M395" s="447">
        <v>102.06543000000001</v>
      </c>
    </row>
    <row r="396" spans="1:13">
      <c r="A396" s="245">
        <v>386</v>
      </c>
      <c r="B396" s="450" t="s">
        <v>474</v>
      </c>
      <c r="C396" s="447">
        <v>1135.45</v>
      </c>
      <c r="D396" s="448">
        <v>1129.1499999999999</v>
      </c>
      <c r="E396" s="448">
        <v>1111.2999999999997</v>
      </c>
      <c r="F396" s="448">
        <v>1087.1499999999999</v>
      </c>
      <c r="G396" s="448">
        <v>1069.2999999999997</v>
      </c>
      <c r="H396" s="448">
        <v>1153.2999999999997</v>
      </c>
      <c r="I396" s="448">
        <v>1171.1499999999996</v>
      </c>
      <c r="J396" s="448">
        <v>1195.2999999999997</v>
      </c>
      <c r="K396" s="447">
        <v>1147</v>
      </c>
      <c r="L396" s="447">
        <v>1105</v>
      </c>
      <c r="M396" s="447">
        <v>2.5311300000000001</v>
      </c>
    </row>
    <row r="397" spans="1:13">
      <c r="A397" s="245">
        <v>387</v>
      </c>
      <c r="B397" s="450" t="s">
        <v>167</v>
      </c>
      <c r="C397" s="447">
        <v>2160.3000000000002</v>
      </c>
      <c r="D397" s="448">
        <v>2145.6833333333334</v>
      </c>
      <c r="E397" s="448">
        <v>2099.666666666667</v>
      </c>
      <c r="F397" s="448">
        <v>2039.0333333333338</v>
      </c>
      <c r="G397" s="448">
        <v>1993.0166666666673</v>
      </c>
      <c r="H397" s="448">
        <v>2206.3166666666666</v>
      </c>
      <c r="I397" s="448">
        <v>2252.333333333333</v>
      </c>
      <c r="J397" s="448">
        <v>2312.9666666666662</v>
      </c>
      <c r="K397" s="447">
        <v>2191.6999999999998</v>
      </c>
      <c r="L397" s="447">
        <v>2085.0500000000002</v>
      </c>
      <c r="M397" s="447">
        <v>272.85782</v>
      </c>
    </row>
    <row r="398" spans="1:13">
      <c r="A398" s="245">
        <v>388</v>
      </c>
      <c r="B398" s="450" t="s">
        <v>814</v>
      </c>
      <c r="C398" s="447">
        <v>1045</v>
      </c>
      <c r="D398" s="448">
        <v>1046.3333333333333</v>
      </c>
      <c r="E398" s="448">
        <v>1035.6666666666665</v>
      </c>
      <c r="F398" s="448">
        <v>1026.3333333333333</v>
      </c>
      <c r="G398" s="448">
        <v>1015.6666666666665</v>
      </c>
      <c r="H398" s="448">
        <v>1055.6666666666665</v>
      </c>
      <c r="I398" s="448">
        <v>1066.333333333333</v>
      </c>
      <c r="J398" s="448">
        <v>1075.6666666666665</v>
      </c>
      <c r="K398" s="447">
        <v>1057</v>
      </c>
      <c r="L398" s="447">
        <v>1037</v>
      </c>
      <c r="M398" s="447">
        <v>7.7750599999999999</v>
      </c>
    </row>
    <row r="399" spans="1:13">
      <c r="A399" s="245">
        <v>389</v>
      </c>
      <c r="B399" s="450" t="s">
        <v>274</v>
      </c>
      <c r="C399" s="447">
        <v>975.65</v>
      </c>
      <c r="D399" s="448">
        <v>976.36666666666667</v>
      </c>
      <c r="E399" s="448">
        <v>969.93333333333339</v>
      </c>
      <c r="F399" s="448">
        <v>964.2166666666667</v>
      </c>
      <c r="G399" s="448">
        <v>957.78333333333342</v>
      </c>
      <c r="H399" s="448">
        <v>982.08333333333337</v>
      </c>
      <c r="I399" s="448">
        <v>988.51666666666654</v>
      </c>
      <c r="J399" s="448">
        <v>994.23333333333335</v>
      </c>
      <c r="K399" s="447">
        <v>982.8</v>
      </c>
      <c r="L399" s="447">
        <v>970.65</v>
      </c>
      <c r="M399" s="447">
        <v>7.8566900000000004</v>
      </c>
    </row>
    <row r="400" spans="1:13">
      <c r="A400" s="245">
        <v>390</v>
      </c>
      <c r="B400" s="450" t="s">
        <v>476</v>
      </c>
      <c r="C400" s="447">
        <v>27.95</v>
      </c>
      <c r="D400" s="448">
        <v>27.816666666666666</v>
      </c>
      <c r="E400" s="448">
        <v>27.183333333333334</v>
      </c>
      <c r="F400" s="448">
        <v>26.416666666666668</v>
      </c>
      <c r="G400" s="448">
        <v>25.783333333333335</v>
      </c>
      <c r="H400" s="448">
        <v>28.583333333333332</v>
      </c>
      <c r="I400" s="448">
        <v>29.216666666666665</v>
      </c>
      <c r="J400" s="448">
        <v>29.983333333333331</v>
      </c>
      <c r="K400" s="447">
        <v>28.45</v>
      </c>
      <c r="L400" s="447">
        <v>27.05</v>
      </c>
      <c r="M400" s="447">
        <v>107.49592</v>
      </c>
    </row>
    <row r="401" spans="1:13">
      <c r="A401" s="245">
        <v>391</v>
      </c>
      <c r="B401" s="450" t="s">
        <v>477</v>
      </c>
      <c r="C401" s="447">
        <v>2318.3000000000002</v>
      </c>
      <c r="D401" s="448">
        <v>2327.85</v>
      </c>
      <c r="E401" s="448">
        <v>2296.8999999999996</v>
      </c>
      <c r="F401" s="448">
        <v>2275.4999999999995</v>
      </c>
      <c r="G401" s="448">
        <v>2244.5499999999993</v>
      </c>
      <c r="H401" s="448">
        <v>2349.25</v>
      </c>
      <c r="I401" s="448">
        <v>2380.1999999999998</v>
      </c>
      <c r="J401" s="448">
        <v>2401.6000000000004</v>
      </c>
      <c r="K401" s="447">
        <v>2358.8000000000002</v>
      </c>
      <c r="L401" s="447">
        <v>2306.4499999999998</v>
      </c>
      <c r="M401" s="447">
        <v>0.25553999999999999</v>
      </c>
    </row>
    <row r="402" spans="1:13">
      <c r="A402" s="245">
        <v>392</v>
      </c>
      <c r="B402" s="450" t="s">
        <v>172</v>
      </c>
      <c r="C402" s="447">
        <v>6513.15</v>
      </c>
      <c r="D402" s="448">
        <v>6533.0166666666664</v>
      </c>
      <c r="E402" s="448">
        <v>6475.1333333333332</v>
      </c>
      <c r="F402" s="448">
        <v>6437.1166666666668</v>
      </c>
      <c r="G402" s="448">
        <v>6379.2333333333336</v>
      </c>
      <c r="H402" s="448">
        <v>6571.0333333333328</v>
      </c>
      <c r="I402" s="448">
        <v>6628.9166666666661</v>
      </c>
      <c r="J402" s="448">
        <v>6666.9333333333325</v>
      </c>
      <c r="K402" s="447">
        <v>6590.9</v>
      </c>
      <c r="L402" s="447">
        <v>6495</v>
      </c>
      <c r="M402" s="447">
        <v>0.90430999999999995</v>
      </c>
    </row>
    <row r="403" spans="1:13">
      <c r="A403" s="245">
        <v>393</v>
      </c>
      <c r="B403" s="450" t="s">
        <v>478</v>
      </c>
      <c r="C403" s="447">
        <v>7721.05</v>
      </c>
      <c r="D403" s="448">
        <v>7728.0333333333328</v>
      </c>
      <c r="E403" s="448">
        <v>7696.0666666666657</v>
      </c>
      <c r="F403" s="448">
        <v>7671.083333333333</v>
      </c>
      <c r="G403" s="448">
        <v>7639.1166666666659</v>
      </c>
      <c r="H403" s="448">
        <v>7753.0166666666655</v>
      </c>
      <c r="I403" s="448">
        <v>7784.9833333333327</v>
      </c>
      <c r="J403" s="448">
        <v>7809.9666666666653</v>
      </c>
      <c r="K403" s="447">
        <v>7760</v>
      </c>
      <c r="L403" s="447">
        <v>7703.05</v>
      </c>
      <c r="M403" s="447">
        <v>8.5830000000000004E-2</v>
      </c>
    </row>
    <row r="404" spans="1:13">
      <c r="A404" s="245">
        <v>394</v>
      </c>
      <c r="B404" s="450" t="s">
        <v>479</v>
      </c>
      <c r="C404" s="447">
        <v>5288.25</v>
      </c>
      <c r="D404" s="448">
        <v>5270.0999999999995</v>
      </c>
      <c r="E404" s="448">
        <v>5223.1999999999989</v>
      </c>
      <c r="F404" s="448">
        <v>5158.1499999999996</v>
      </c>
      <c r="G404" s="448">
        <v>5111.2499999999991</v>
      </c>
      <c r="H404" s="448">
        <v>5335.1499999999987</v>
      </c>
      <c r="I404" s="448">
        <v>5382.0499999999984</v>
      </c>
      <c r="J404" s="448">
        <v>5447.0999999999985</v>
      </c>
      <c r="K404" s="447">
        <v>5317</v>
      </c>
      <c r="L404" s="447">
        <v>5205.05</v>
      </c>
      <c r="M404" s="447">
        <v>0.20175000000000001</v>
      </c>
    </row>
    <row r="405" spans="1:13">
      <c r="A405" s="245">
        <v>395</v>
      </c>
      <c r="B405" s="450" t="s">
        <v>759</v>
      </c>
      <c r="C405" s="447">
        <v>132.05000000000001</v>
      </c>
      <c r="D405" s="448">
        <v>132.80000000000001</v>
      </c>
      <c r="E405" s="448">
        <v>129.80000000000001</v>
      </c>
      <c r="F405" s="448">
        <v>127.55000000000001</v>
      </c>
      <c r="G405" s="448">
        <v>124.55000000000001</v>
      </c>
      <c r="H405" s="448">
        <v>135.05000000000001</v>
      </c>
      <c r="I405" s="448">
        <v>138.05000000000001</v>
      </c>
      <c r="J405" s="448">
        <v>140.30000000000001</v>
      </c>
      <c r="K405" s="447">
        <v>135.80000000000001</v>
      </c>
      <c r="L405" s="447">
        <v>130.55000000000001</v>
      </c>
      <c r="M405" s="447">
        <v>20.116620000000001</v>
      </c>
    </row>
    <row r="406" spans="1:13">
      <c r="A406" s="245">
        <v>396</v>
      </c>
      <c r="B406" s="450" t="s">
        <v>480</v>
      </c>
      <c r="C406" s="447">
        <v>449.1</v>
      </c>
      <c r="D406" s="448">
        <v>445.09999999999997</v>
      </c>
      <c r="E406" s="448">
        <v>435.19999999999993</v>
      </c>
      <c r="F406" s="448">
        <v>421.29999999999995</v>
      </c>
      <c r="G406" s="448">
        <v>411.39999999999992</v>
      </c>
      <c r="H406" s="448">
        <v>458.99999999999994</v>
      </c>
      <c r="I406" s="448">
        <v>468.89999999999992</v>
      </c>
      <c r="J406" s="448">
        <v>482.79999999999995</v>
      </c>
      <c r="K406" s="447">
        <v>455</v>
      </c>
      <c r="L406" s="447">
        <v>431.2</v>
      </c>
      <c r="M406" s="447">
        <v>9.4217200000000005</v>
      </c>
    </row>
    <row r="407" spans="1:13">
      <c r="A407" s="245">
        <v>397</v>
      </c>
      <c r="B407" s="450" t="s">
        <v>761</v>
      </c>
      <c r="C407" s="447">
        <v>277.3</v>
      </c>
      <c r="D407" s="448">
        <v>276.5</v>
      </c>
      <c r="E407" s="448">
        <v>270.85000000000002</v>
      </c>
      <c r="F407" s="448">
        <v>264.40000000000003</v>
      </c>
      <c r="G407" s="448">
        <v>258.75000000000006</v>
      </c>
      <c r="H407" s="448">
        <v>282.95</v>
      </c>
      <c r="I407" s="448">
        <v>288.59999999999997</v>
      </c>
      <c r="J407" s="448">
        <v>295.04999999999995</v>
      </c>
      <c r="K407" s="447">
        <v>282.14999999999998</v>
      </c>
      <c r="L407" s="447">
        <v>270.05</v>
      </c>
      <c r="M407" s="447">
        <v>6.36639</v>
      </c>
    </row>
    <row r="408" spans="1:13">
      <c r="A408" s="245">
        <v>398</v>
      </c>
      <c r="B408" s="450" t="s">
        <v>481</v>
      </c>
      <c r="C408" s="447">
        <v>2059.4499999999998</v>
      </c>
      <c r="D408" s="448">
        <v>2042</v>
      </c>
      <c r="E408" s="448">
        <v>1986</v>
      </c>
      <c r="F408" s="448">
        <v>1912.55</v>
      </c>
      <c r="G408" s="448">
        <v>1856.55</v>
      </c>
      <c r="H408" s="448">
        <v>2115.4499999999998</v>
      </c>
      <c r="I408" s="448">
        <v>2171.4499999999998</v>
      </c>
      <c r="J408" s="448">
        <v>2244.9</v>
      </c>
      <c r="K408" s="447">
        <v>2098</v>
      </c>
      <c r="L408" s="447">
        <v>1968.55</v>
      </c>
      <c r="M408" s="447">
        <v>0.85879000000000005</v>
      </c>
    </row>
    <row r="409" spans="1:13">
      <c r="A409" s="245">
        <v>399</v>
      </c>
      <c r="B409" s="450" t="s">
        <v>482</v>
      </c>
      <c r="C409" s="447">
        <v>517.75</v>
      </c>
      <c r="D409" s="448">
        <v>522.2833333333333</v>
      </c>
      <c r="E409" s="448">
        <v>500.56666666666661</v>
      </c>
      <c r="F409" s="448">
        <v>483.38333333333333</v>
      </c>
      <c r="G409" s="448">
        <v>461.66666666666663</v>
      </c>
      <c r="H409" s="448">
        <v>539.46666666666658</v>
      </c>
      <c r="I409" s="448">
        <v>561.18333333333328</v>
      </c>
      <c r="J409" s="448">
        <v>578.36666666666656</v>
      </c>
      <c r="K409" s="447">
        <v>544</v>
      </c>
      <c r="L409" s="447">
        <v>505.1</v>
      </c>
      <c r="M409" s="447">
        <v>14.362690000000001</v>
      </c>
    </row>
    <row r="410" spans="1:13">
      <c r="A410" s="245">
        <v>400</v>
      </c>
      <c r="B410" s="450" t="s">
        <v>760</v>
      </c>
      <c r="C410" s="447">
        <v>114.15</v>
      </c>
      <c r="D410" s="448">
        <v>114.71666666666665</v>
      </c>
      <c r="E410" s="448">
        <v>113.43333333333331</v>
      </c>
      <c r="F410" s="448">
        <v>112.71666666666665</v>
      </c>
      <c r="G410" s="448">
        <v>111.43333333333331</v>
      </c>
      <c r="H410" s="448">
        <v>115.43333333333331</v>
      </c>
      <c r="I410" s="448">
        <v>116.71666666666664</v>
      </c>
      <c r="J410" s="448">
        <v>117.43333333333331</v>
      </c>
      <c r="K410" s="447">
        <v>116</v>
      </c>
      <c r="L410" s="447">
        <v>114</v>
      </c>
      <c r="M410" s="447">
        <v>15.552580000000001</v>
      </c>
    </row>
    <row r="411" spans="1:13">
      <c r="A411" s="245">
        <v>401</v>
      </c>
      <c r="B411" s="450" t="s">
        <v>483</v>
      </c>
      <c r="C411" s="447">
        <v>227.8</v>
      </c>
      <c r="D411" s="448">
        <v>225.76666666666665</v>
      </c>
      <c r="E411" s="448">
        <v>222.0333333333333</v>
      </c>
      <c r="F411" s="448">
        <v>216.26666666666665</v>
      </c>
      <c r="G411" s="448">
        <v>212.5333333333333</v>
      </c>
      <c r="H411" s="448">
        <v>231.5333333333333</v>
      </c>
      <c r="I411" s="448">
        <v>235.26666666666665</v>
      </c>
      <c r="J411" s="448">
        <v>241.0333333333333</v>
      </c>
      <c r="K411" s="447">
        <v>229.5</v>
      </c>
      <c r="L411" s="447">
        <v>220</v>
      </c>
      <c r="M411" s="447">
        <v>2.69238</v>
      </c>
    </row>
    <row r="412" spans="1:13">
      <c r="A412" s="245">
        <v>402</v>
      </c>
      <c r="B412" s="450" t="s">
        <v>170</v>
      </c>
      <c r="C412" s="447">
        <v>27578</v>
      </c>
      <c r="D412" s="448">
        <v>27781</v>
      </c>
      <c r="E412" s="448">
        <v>27047</v>
      </c>
      <c r="F412" s="448">
        <v>26516</v>
      </c>
      <c r="G412" s="448">
        <v>25782</v>
      </c>
      <c r="H412" s="448">
        <v>28312</v>
      </c>
      <c r="I412" s="448">
        <v>29046</v>
      </c>
      <c r="J412" s="448">
        <v>29577</v>
      </c>
      <c r="K412" s="447">
        <v>28515</v>
      </c>
      <c r="L412" s="447">
        <v>27250</v>
      </c>
      <c r="M412" s="447">
        <v>1.34138</v>
      </c>
    </row>
    <row r="413" spans="1:13">
      <c r="A413" s="245">
        <v>403</v>
      </c>
      <c r="B413" s="450" t="s">
        <v>484</v>
      </c>
      <c r="C413" s="447">
        <v>1679.65</v>
      </c>
      <c r="D413" s="448">
        <v>1687.5833333333333</v>
      </c>
      <c r="E413" s="448">
        <v>1655.0666666666666</v>
      </c>
      <c r="F413" s="448">
        <v>1630.4833333333333</v>
      </c>
      <c r="G413" s="448">
        <v>1597.9666666666667</v>
      </c>
      <c r="H413" s="448">
        <v>1712.1666666666665</v>
      </c>
      <c r="I413" s="448">
        <v>1744.6833333333334</v>
      </c>
      <c r="J413" s="448">
        <v>1769.2666666666664</v>
      </c>
      <c r="K413" s="447">
        <v>1720.1</v>
      </c>
      <c r="L413" s="447">
        <v>1663</v>
      </c>
      <c r="M413" s="447">
        <v>0.62907999999999997</v>
      </c>
    </row>
    <row r="414" spans="1:13">
      <c r="A414" s="245">
        <v>404</v>
      </c>
      <c r="B414" s="450" t="s">
        <v>173</v>
      </c>
      <c r="C414" s="447">
        <v>1429.8</v>
      </c>
      <c r="D414" s="448">
        <v>1438.2666666666667</v>
      </c>
      <c r="E414" s="448">
        <v>1410.5333333333333</v>
      </c>
      <c r="F414" s="448">
        <v>1391.2666666666667</v>
      </c>
      <c r="G414" s="448">
        <v>1363.5333333333333</v>
      </c>
      <c r="H414" s="448">
        <v>1457.5333333333333</v>
      </c>
      <c r="I414" s="448">
        <v>1485.2666666666664</v>
      </c>
      <c r="J414" s="448">
        <v>1504.5333333333333</v>
      </c>
      <c r="K414" s="447">
        <v>1466</v>
      </c>
      <c r="L414" s="447">
        <v>1419</v>
      </c>
      <c r="M414" s="447">
        <v>15.26873</v>
      </c>
    </row>
    <row r="415" spans="1:13">
      <c r="A415" s="245">
        <v>405</v>
      </c>
      <c r="B415" s="450" t="s">
        <v>171</v>
      </c>
      <c r="C415" s="447">
        <v>2086.3000000000002</v>
      </c>
      <c r="D415" s="448">
        <v>2073.4333333333334</v>
      </c>
      <c r="E415" s="448">
        <v>2042.8666666666668</v>
      </c>
      <c r="F415" s="448">
        <v>1999.4333333333334</v>
      </c>
      <c r="G415" s="448">
        <v>1968.8666666666668</v>
      </c>
      <c r="H415" s="448">
        <v>2116.8666666666668</v>
      </c>
      <c r="I415" s="448">
        <v>2147.4333333333334</v>
      </c>
      <c r="J415" s="448">
        <v>2190.8666666666668</v>
      </c>
      <c r="K415" s="447">
        <v>2104</v>
      </c>
      <c r="L415" s="447">
        <v>2030</v>
      </c>
      <c r="M415" s="447">
        <v>5.5695499999999996</v>
      </c>
    </row>
    <row r="416" spans="1:13">
      <c r="A416" s="245">
        <v>406</v>
      </c>
      <c r="B416" s="450" t="s">
        <v>485</v>
      </c>
      <c r="C416" s="447">
        <v>491.25</v>
      </c>
      <c r="D416" s="448">
        <v>486.25</v>
      </c>
      <c r="E416" s="448">
        <v>477.5</v>
      </c>
      <c r="F416" s="448">
        <v>463.75</v>
      </c>
      <c r="G416" s="448">
        <v>455</v>
      </c>
      <c r="H416" s="448">
        <v>500</v>
      </c>
      <c r="I416" s="448">
        <v>508.75</v>
      </c>
      <c r="J416" s="448">
        <v>522.5</v>
      </c>
      <c r="K416" s="447">
        <v>495</v>
      </c>
      <c r="L416" s="447">
        <v>472.5</v>
      </c>
      <c r="M416" s="447">
        <v>4.2142400000000002</v>
      </c>
    </row>
    <row r="417" spans="1:13">
      <c r="A417" s="245">
        <v>407</v>
      </c>
      <c r="B417" s="450" t="s">
        <v>486</v>
      </c>
      <c r="C417" s="447">
        <v>1554.4</v>
      </c>
      <c r="D417" s="448">
        <v>1521.7166666666665</v>
      </c>
      <c r="E417" s="448">
        <v>1444.4333333333329</v>
      </c>
      <c r="F417" s="448">
        <v>1334.4666666666665</v>
      </c>
      <c r="G417" s="448">
        <v>1257.1833333333329</v>
      </c>
      <c r="H417" s="448">
        <v>1631.6833333333329</v>
      </c>
      <c r="I417" s="448">
        <v>1708.9666666666662</v>
      </c>
      <c r="J417" s="448">
        <v>1818.9333333333329</v>
      </c>
      <c r="K417" s="447">
        <v>1599</v>
      </c>
      <c r="L417" s="447">
        <v>1411.75</v>
      </c>
      <c r="M417" s="447">
        <v>12.98995</v>
      </c>
    </row>
    <row r="418" spans="1:13">
      <c r="A418" s="245">
        <v>408</v>
      </c>
      <c r="B418" s="450" t="s">
        <v>762</v>
      </c>
      <c r="C418" s="447">
        <v>1757.65</v>
      </c>
      <c r="D418" s="448">
        <v>1758.6833333333332</v>
      </c>
      <c r="E418" s="448">
        <v>1732.3166666666664</v>
      </c>
      <c r="F418" s="448">
        <v>1706.9833333333331</v>
      </c>
      <c r="G418" s="448">
        <v>1680.6166666666663</v>
      </c>
      <c r="H418" s="448">
        <v>1784.0166666666664</v>
      </c>
      <c r="I418" s="448">
        <v>1810.3833333333332</v>
      </c>
      <c r="J418" s="448">
        <v>1835.7166666666665</v>
      </c>
      <c r="K418" s="447">
        <v>1785.05</v>
      </c>
      <c r="L418" s="447">
        <v>1733.35</v>
      </c>
      <c r="M418" s="447">
        <v>0.88749999999999996</v>
      </c>
    </row>
    <row r="419" spans="1:13">
      <c r="A419" s="245">
        <v>409</v>
      </c>
      <c r="B419" s="450" t="s">
        <v>487</v>
      </c>
      <c r="C419" s="447">
        <v>672.55</v>
      </c>
      <c r="D419" s="448">
        <v>669.5333333333333</v>
      </c>
      <c r="E419" s="448">
        <v>654.81666666666661</v>
      </c>
      <c r="F419" s="448">
        <v>637.08333333333326</v>
      </c>
      <c r="G419" s="448">
        <v>622.36666666666656</v>
      </c>
      <c r="H419" s="448">
        <v>687.26666666666665</v>
      </c>
      <c r="I419" s="448">
        <v>701.98333333333335</v>
      </c>
      <c r="J419" s="448">
        <v>719.7166666666667</v>
      </c>
      <c r="K419" s="447">
        <v>684.25</v>
      </c>
      <c r="L419" s="447">
        <v>651.79999999999995</v>
      </c>
      <c r="M419" s="447">
        <v>2.5652499999999998</v>
      </c>
    </row>
    <row r="420" spans="1:13">
      <c r="A420" s="245">
        <v>410</v>
      </c>
      <c r="B420" s="450" t="s">
        <v>488</v>
      </c>
      <c r="C420" s="447">
        <v>10.4</v>
      </c>
      <c r="D420" s="448">
        <v>10.450000000000001</v>
      </c>
      <c r="E420" s="448">
        <v>10.300000000000002</v>
      </c>
      <c r="F420" s="448">
        <v>10.200000000000001</v>
      </c>
      <c r="G420" s="448">
        <v>10.050000000000002</v>
      </c>
      <c r="H420" s="448">
        <v>10.550000000000002</v>
      </c>
      <c r="I420" s="448">
        <v>10.700000000000001</v>
      </c>
      <c r="J420" s="448">
        <v>10.800000000000002</v>
      </c>
      <c r="K420" s="447">
        <v>10.6</v>
      </c>
      <c r="L420" s="447">
        <v>10.35</v>
      </c>
      <c r="M420" s="447">
        <v>179.33642</v>
      </c>
    </row>
    <row r="421" spans="1:13">
      <c r="A421" s="245">
        <v>411</v>
      </c>
      <c r="B421" s="450" t="s">
        <v>763</v>
      </c>
      <c r="C421" s="447">
        <v>79.599999999999994</v>
      </c>
      <c r="D421" s="448">
        <v>80.033333333333331</v>
      </c>
      <c r="E421" s="448">
        <v>78.216666666666669</v>
      </c>
      <c r="F421" s="448">
        <v>76.833333333333343</v>
      </c>
      <c r="G421" s="448">
        <v>75.01666666666668</v>
      </c>
      <c r="H421" s="448">
        <v>81.416666666666657</v>
      </c>
      <c r="I421" s="448">
        <v>83.23333333333332</v>
      </c>
      <c r="J421" s="448">
        <v>84.616666666666646</v>
      </c>
      <c r="K421" s="447">
        <v>81.849999999999994</v>
      </c>
      <c r="L421" s="447">
        <v>78.650000000000006</v>
      </c>
      <c r="M421" s="447">
        <v>51.772129999999997</v>
      </c>
    </row>
    <row r="422" spans="1:13">
      <c r="A422" s="245">
        <v>412</v>
      </c>
      <c r="B422" s="450" t="s">
        <v>489</v>
      </c>
      <c r="C422" s="447">
        <v>111</v>
      </c>
      <c r="D422" s="448">
        <v>112.10000000000001</v>
      </c>
      <c r="E422" s="448">
        <v>108.90000000000002</v>
      </c>
      <c r="F422" s="448">
        <v>106.80000000000001</v>
      </c>
      <c r="G422" s="448">
        <v>103.60000000000002</v>
      </c>
      <c r="H422" s="448">
        <v>114.20000000000002</v>
      </c>
      <c r="I422" s="448">
        <v>117.4</v>
      </c>
      <c r="J422" s="448">
        <v>119.50000000000001</v>
      </c>
      <c r="K422" s="447">
        <v>115.3</v>
      </c>
      <c r="L422" s="447">
        <v>110</v>
      </c>
      <c r="M422" s="447">
        <v>12.16291</v>
      </c>
    </row>
    <row r="423" spans="1:13">
      <c r="A423" s="245">
        <v>413</v>
      </c>
      <c r="B423" s="450" t="s">
        <v>169</v>
      </c>
      <c r="C423" s="447">
        <v>424.35</v>
      </c>
      <c r="D423" s="448">
        <v>422.7833333333333</v>
      </c>
      <c r="E423" s="448">
        <v>419.56666666666661</v>
      </c>
      <c r="F423" s="448">
        <v>414.7833333333333</v>
      </c>
      <c r="G423" s="448">
        <v>411.56666666666661</v>
      </c>
      <c r="H423" s="448">
        <v>427.56666666666661</v>
      </c>
      <c r="I423" s="448">
        <v>430.7833333333333</v>
      </c>
      <c r="J423" s="448">
        <v>435.56666666666661</v>
      </c>
      <c r="K423" s="447">
        <v>426</v>
      </c>
      <c r="L423" s="447">
        <v>418</v>
      </c>
      <c r="M423" s="447">
        <v>382.91043000000002</v>
      </c>
    </row>
    <row r="424" spans="1:13">
      <c r="A424" s="245">
        <v>414</v>
      </c>
      <c r="B424" s="450" t="s">
        <v>168</v>
      </c>
      <c r="C424" s="447">
        <v>126.6</v>
      </c>
      <c r="D424" s="448">
        <v>124.63333333333333</v>
      </c>
      <c r="E424" s="448">
        <v>121.61666666666665</v>
      </c>
      <c r="F424" s="448">
        <v>116.63333333333333</v>
      </c>
      <c r="G424" s="448">
        <v>113.61666666666665</v>
      </c>
      <c r="H424" s="448">
        <v>129.61666666666665</v>
      </c>
      <c r="I424" s="448">
        <v>132.63333333333333</v>
      </c>
      <c r="J424" s="448">
        <v>137.61666666666665</v>
      </c>
      <c r="K424" s="447">
        <v>127.65</v>
      </c>
      <c r="L424" s="447">
        <v>119.65</v>
      </c>
      <c r="M424" s="447">
        <v>883.16813000000002</v>
      </c>
    </row>
    <row r="425" spans="1:13">
      <c r="A425" s="245">
        <v>415</v>
      </c>
      <c r="B425" s="450" t="s">
        <v>766</v>
      </c>
      <c r="C425" s="447">
        <v>226.5</v>
      </c>
      <c r="D425" s="448">
        <v>227.85</v>
      </c>
      <c r="E425" s="448">
        <v>224.04999999999998</v>
      </c>
      <c r="F425" s="448">
        <v>221.6</v>
      </c>
      <c r="G425" s="448">
        <v>217.79999999999998</v>
      </c>
      <c r="H425" s="448">
        <v>230.29999999999998</v>
      </c>
      <c r="I425" s="448">
        <v>234.1</v>
      </c>
      <c r="J425" s="448">
        <v>236.54999999999998</v>
      </c>
      <c r="K425" s="447">
        <v>231.65</v>
      </c>
      <c r="L425" s="447">
        <v>225.4</v>
      </c>
      <c r="M425" s="447">
        <v>8.3136799999999997</v>
      </c>
    </row>
    <row r="426" spans="1:13">
      <c r="A426" s="245">
        <v>416</v>
      </c>
      <c r="B426" s="450" t="s">
        <v>833</v>
      </c>
      <c r="C426" s="447">
        <v>250.4</v>
      </c>
      <c r="D426" s="448">
        <v>250.28333333333333</v>
      </c>
      <c r="E426" s="448">
        <v>248.36666666666667</v>
      </c>
      <c r="F426" s="448">
        <v>246.33333333333334</v>
      </c>
      <c r="G426" s="448">
        <v>244.41666666666669</v>
      </c>
      <c r="H426" s="448">
        <v>252.31666666666666</v>
      </c>
      <c r="I426" s="448">
        <v>254.23333333333335</v>
      </c>
      <c r="J426" s="448">
        <v>256.26666666666665</v>
      </c>
      <c r="K426" s="447">
        <v>252.2</v>
      </c>
      <c r="L426" s="447">
        <v>248.25</v>
      </c>
      <c r="M426" s="447">
        <v>4.1013599999999997</v>
      </c>
    </row>
    <row r="427" spans="1:13">
      <c r="A427" s="245">
        <v>417</v>
      </c>
      <c r="B427" s="450" t="s">
        <v>174</v>
      </c>
      <c r="C427" s="447">
        <v>765.7</v>
      </c>
      <c r="D427" s="448">
        <v>775.5333333333333</v>
      </c>
      <c r="E427" s="448">
        <v>747.06666666666661</v>
      </c>
      <c r="F427" s="448">
        <v>728.43333333333328</v>
      </c>
      <c r="G427" s="448">
        <v>699.96666666666658</v>
      </c>
      <c r="H427" s="448">
        <v>794.16666666666663</v>
      </c>
      <c r="I427" s="448">
        <v>822.63333333333333</v>
      </c>
      <c r="J427" s="448">
        <v>841.26666666666665</v>
      </c>
      <c r="K427" s="447">
        <v>804</v>
      </c>
      <c r="L427" s="447">
        <v>756.9</v>
      </c>
      <c r="M427" s="447">
        <v>8.10642</v>
      </c>
    </row>
    <row r="428" spans="1:13">
      <c r="A428" s="245">
        <v>418</v>
      </c>
      <c r="B428" s="450" t="s">
        <v>490</v>
      </c>
      <c r="C428" s="447">
        <v>669.3</v>
      </c>
      <c r="D428" s="448">
        <v>672.11666666666667</v>
      </c>
      <c r="E428" s="448">
        <v>652.23333333333335</v>
      </c>
      <c r="F428" s="448">
        <v>635.16666666666663</v>
      </c>
      <c r="G428" s="448">
        <v>615.2833333333333</v>
      </c>
      <c r="H428" s="448">
        <v>689.18333333333339</v>
      </c>
      <c r="I428" s="448">
        <v>709.06666666666683</v>
      </c>
      <c r="J428" s="448">
        <v>726.13333333333344</v>
      </c>
      <c r="K428" s="447">
        <v>692</v>
      </c>
      <c r="L428" s="447">
        <v>655.04999999999995</v>
      </c>
      <c r="M428" s="447">
        <v>8.6735199999999999</v>
      </c>
    </row>
    <row r="429" spans="1:13">
      <c r="A429" s="245">
        <v>419</v>
      </c>
      <c r="B429" s="450" t="s">
        <v>793</v>
      </c>
      <c r="C429" s="447">
        <v>323.55</v>
      </c>
      <c r="D429" s="448">
        <v>321.5</v>
      </c>
      <c r="E429" s="448">
        <v>312.05</v>
      </c>
      <c r="F429" s="448">
        <v>300.55</v>
      </c>
      <c r="G429" s="448">
        <v>291.10000000000002</v>
      </c>
      <c r="H429" s="448">
        <v>333</v>
      </c>
      <c r="I429" s="448">
        <v>342.45000000000005</v>
      </c>
      <c r="J429" s="448">
        <v>353.95</v>
      </c>
      <c r="K429" s="447">
        <v>330.95</v>
      </c>
      <c r="L429" s="447">
        <v>310</v>
      </c>
      <c r="M429" s="447">
        <v>20.929590000000001</v>
      </c>
    </row>
    <row r="430" spans="1:13">
      <c r="A430" s="245">
        <v>420</v>
      </c>
      <c r="B430" s="450" t="s">
        <v>491</v>
      </c>
      <c r="C430" s="447">
        <v>224.25</v>
      </c>
      <c r="D430" s="448">
        <v>225.45000000000002</v>
      </c>
      <c r="E430" s="448">
        <v>222.10000000000002</v>
      </c>
      <c r="F430" s="448">
        <v>219.95000000000002</v>
      </c>
      <c r="G430" s="448">
        <v>216.60000000000002</v>
      </c>
      <c r="H430" s="448">
        <v>227.60000000000002</v>
      </c>
      <c r="I430" s="448">
        <v>230.95</v>
      </c>
      <c r="J430" s="448">
        <v>233.10000000000002</v>
      </c>
      <c r="K430" s="447">
        <v>228.8</v>
      </c>
      <c r="L430" s="447">
        <v>223.3</v>
      </c>
      <c r="M430" s="447">
        <v>8.1162500000000009</v>
      </c>
    </row>
    <row r="431" spans="1:13">
      <c r="A431" s="245">
        <v>421</v>
      </c>
      <c r="B431" s="450" t="s">
        <v>175</v>
      </c>
      <c r="C431" s="447">
        <v>668.3</v>
      </c>
      <c r="D431" s="448">
        <v>667.66666666666663</v>
      </c>
      <c r="E431" s="448">
        <v>659.63333333333321</v>
      </c>
      <c r="F431" s="448">
        <v>650.96666666666658</v>
      </c>
      <c r="G431" s="448">
        <v>642.93333333333317</v>
      </c>
      <c r="H431" s="448">
        <v>676.33333333333326</v>
      </c>
      <c r="I431" s="448">
        <v>684.36666666666679</v>
      </c>
      <c r="J431" s="448">
        <v>693.0333333333333</v>
      </c>
      <c r="K431" s="447">
        <v>675.7</v>
      </c>
      <c r="L431" s="447">
        <v>659</v>
      </c>
      <c r="M431" s="447">
        <v>139.47126</v>
      </c>
    </row>
    <row r="432" spans="1:13">
      <c r="A432" s="245">
        <v>422</v>
      </c>
      <c r="B432" s="450" t="s">
        <v>176</v>
      </c>
      <c r="C432" s="447">
        <v>541.65</v>
      </c>
      <c r="D432" s="448">
        <v>542.56666666666661</v>
      </c>
      <c r="E432" s="448">
        <v>537.08333333333326</v>
      </c>
      <c r="F432" s="448">
        <v>532.51666666666665</v>
      </c>
      <c r="G432" s="448">
        <v>527.0333333333333</v>
      </c>
      <c r="H432" s="448">
        <v>547.13333333333321</v>
      </c>
      <c r="I432" s="448">
        <v>552.61666666666656</v>
      </c>
      <c r="J432" s="448">
        <v>557.18333333333317</v>
      </c>
      <c r="K432" s="447">
        <v>548.04999999999995</v>
      </c>
      <c r="L432" s="447">
        <v>538</v>
      </c>
      <c r="M432" s="447">
        <v>13.59295</v>
      </c>
    </row>
    <row r="433" spans="1:13">
      <c r="A433" s="245">
        <v>423</v>
      </c>
      <c r="B433" s="450" t="s">
        <v>492</v>
      </c>
      <c r="C433" s="447">
        <v>2499.6</v>
      </c>
      <c r="D433" s="448">
        <v>2511.1</v>
      </c>
      <c r="E433" s="448">
        <v>2468.6</v>
      </c>
      <c r="F433" s="448">
        <v>2437.6</v>
      </c>
      <c r="G433" s="448">
        <v>2395.1</v>
      </c>
      <c r="H433" s="448">
        <v>2542.1</v>
      </c>
      <c r="I433" s="448">
        <v>2584.6</v>
      </c>
      <c r="J433" s="448">
        <v>2615.6</v>
      </c>
      <c r="K433" s="447">
        <v>2553.6</v>
      </c>
      <c r="L433" s="447">
        <v>2480.1</v>
      </c>
      <c r="M433" s="447">
        <v>0.41914000000000001</v>
      </c>
    </row>
    <row r="434" spans="1:13">
      <c r="A434" s="245">
        <v>424</v>
      </c>
      <c r="B434" s="450" t="s">
        <v>493</v>
      </c>
      <c r="C434" s="447">
        <v>790.6</v>
      </c>
      <c r="D434" s="448">
        <v>793.86666666666679</v>
      </c>
      <c r="E434" s="448">
        <v>780.03333333333353</v>
      </c>
      <c r="F434" s="448">
        <v>769.4666666666667</v>
      </c>
      <c r="G434" s="448">
        <v>755.63333333333344</v>
      </c>
      <c r="H434" s="448">
        <v>804.43333333333362</v>
      </c>
      <c r="I434" s="448">
        <v>818.26666666666688</v>
      </c>
      <c r="J434" s="448">
        <v>828.83333333333371</v>
      </c>
      <c r="K434" s="447">
        <v>807.7</v>
      </c>
      <c r="L434" s="447">
        <v>783.3</v>
      </c>
      <c r="M434" s="447">
        <v>0.90395000000000003</v>
      </c>
    </row>
    <row r="435" spans="1:13">
      <c r="A435" s="245">
        <v>425</v>
      </c>
      <c r="B435" s="450" t="s">
        <v>494</v>
      </c>
      <c r="C435" s="447">
        <v>286.85000000000002</v>
      </c>
      <c r="D435" s="448">
        <v>286.86666666666667</v>
      </c>
      <c r="E435" s="448">
        <v>281.83333333333337</v>
      </c>
      <c r="F435" s="448">
        <v>276.81666666666672</v>
      </c>
      <c r="G435" s="448">
        <v>271.78333333333342</v>
      </c>
      <c r="H435" s="448">
        <v>291.88333333333333</v>
      </c>
      <c r="I435" s="448">
        <v>296.91666666666663</v>
      </c>
      <c r="J435" s="448">
        <v>301.93333333333328</v>
      </c>
      <c r="K435" s="447">
        <v>291.89999999999998</v>
      </c>
      <c r="L435" s="447">
        <v>281.85000000000002</v>
      </c>
      <c r="M435" s="447">
        <v>6.8189599999999997</v>
      </c>
    </row>
    <row r="436" spans="1:13">
      <c r="A436" s="245">
        <v>426</v>
      </c>
      <c r="B436" s="450" t="s">
        <v>495</v>
      </c>
      <c r="C436" s="447">
        <v>267.14999999999998</v>
      </c>
      <c r="D436" s="448">
        <v>268.83333333333331</v>
      </c>
      <c r="E436" s="448">
        <v>262.66666666666663</v>
      </c>
      <c r="F436" s="448">
        <v>258.18333333333334</v>
      </c>
      <c r="G436" s="448">
        <v>252.01666666666665</v>
      </c>
      <c r="H436" s="448">
        <v>273.31666666666661</v>
      </c>
      <c r="I436" s="448">
        <v>279.48333333333323</v>
      </c>
      <c r="J436" s="448">
        <v>283.96666666666658</v>
      </c>
      <c r="K436" s="447">
        <v>275</v>
      </c>
      <c r="L436" s="447">
        <v>264.35000000000002</v>
      </c>
      <c r="M436" s="447">
        <v>4.1105799999999997</v>
      </c>
    </row>
    <row r="437" spans="1:13">
      <c r="A437" s="245">
        <v>427</v>
      </c>
      <c r="B437" s="450" t="s">
        <v>496</v>
      </c>
      <c r="C437" s="447">
        <v>2268.9499999999998</v>
      </c>
      <c r="D437" s="448">
        <v>2252.6666666666665</v>
      </c>
      <c r="E437" s="448">
        <v>2221.333333333333</v>
      </c>
      <c r="F437" s="448">
        <v>2173.7166666666667</v>
      </c>
      <c r="G437" s="448">
        <v>2142.3833333333332</v>
      </c>
      <c r="H437" s="448">
        <v>2300.2833333333328</v>
      </c>
      <c r="I437" s="448">
        <v>2331.6166666666659</v>
      </c>
      <c r="J437" s="448">
        <v>2379.2333333333327</v>
      </c>
      <c r="K437" s="447">
        <v>2284</v>
      </c>
      <c r="L437" s="447">
        <v>2205.0500000000002</v>
      </c>
      <c r="M437" s="447">
        <v>0.95003000000000004</v>
      </c>
    </row>
    <row r="438" spans="1:13">
      <c r="A438" s="245">
        <v>428</v>
      </c>
      <c r="B438" s="450" t="s">
        <v>764</v>
      </c>
      <c r="C438" s="447">
        <v>778.8</v>
      </c>
      <c r="D438" s="448">
        <v>774.38333333333333</v>
      </c>
      <c r="E438" s="448">
        <v>759.26666666666665</v>
      </c>
      <c r="F438" s="448">
        <v>739.73333333333335</v>
      </c>
      <c r="G438" s="448">
        <v>724.61666666666667</v>
      </c>
      <c r="H438" s="448">
        <v>793.91666666666663</v>
      </c>
      <c r="I438" s="448">
        <v>809.03333333333319</v>
      </c>
      <c r="J438" s="448">
        <v>828.56666666666661</v>
      </c>
      <c r="K438" s="447">
        <v>789.5</v>
      </c>
      <c r="L438" s="447">
        <v>754.85</v>
      </c>
      <c r="M438" s="447">
        <v>2.5390999999999999</v>
      </c>
    </row>
    <row r="439" spans="1:13">
      <c r="A439" s="245">
        <v>429</v>
      </c>
      <c r="B439" s="450" t="s">
        <v>813</v>
      </c>
      <c r="C439" s="447">
        <v>514.15</v>
      </c>
      <c r="D439" s="448">
        <v>517.78333333333342</v>
      </c>
      <c r="E439" s="448">
        <v>507.56666666666683</v>
      </c>
      <c r="F439" s="448">
        <v>500.98333333333341</v>
      </c>
      <c r="G439" s="448">
        <v>490.76666666666682</v>
      </c>
      <c r="H439" s="448">
        <v>524.36666666666679</v>
      </c>
      <c r="I439" s="448">
        <v>534.58333333333326</v>
      </c>
      <c r="J439" s="448">
        <v>541.16666666666686</v>
      </c>
      <c r="K439" s="447">
        <v>528</v>
      </c>
      <c r="L439" s="447">
        <v>511.2</v>
      </c>
      <c r="M439" s="447">
        <v>1.8730100000000001</v>
      </c>
    </row>
    <row r="440" spans="1:13">
      <c r="A440" s="245">
        <v>430</v>
      </c>
      <c r="B440" s="450" t="s">
        <v>497</v>
      </c>
      <c r="C440" s="447">
        <v>5.7</v>
      </c>
      <c r="D440" s="448">
        <v>5.7166666666666659</v>
      </c>
      <c r="E440" s="448">
        <v>5.633333333333332</v>
      </c>
      <c r="F440" s="448">
        <v>5.5666666666666664</v>
      </c>
      <c r="G440" s="448">
        <v>5.4833333333333325</v>
      </c>
      <c r="H440" s="448">
        <v>5.7833333333333314</v>
      </c>
      <c r="I440" s="448">
        <v>5.8666666666666654</v>
      </c>
      <c r="J440" s="448">
        <v>5.9333333333333309</v>
      </c>
      <c r="K440" s="447">
        <v>5.8</v>
      </c>
      <c r="L440" s="447">
        <v>5.65</v>
      </c>
      <c r="M440" s="447">
        <v>211.02819</v>
      </c>
    </row>
    <row r="441" spans="1:13">
      <c r="A441" s="245">
        <v>431</v>
      </c>
      <c r="B441" s="450" t="s">
        <v>498</v>
      </c>
      <c r="C441" s="447">
        <v>136.9</v>
      </c>
      <c r="D441" s="448">
        <v>137.11666666666667</v>
      </c>
      <c r="E441" s="448">
        <v>135.83333333333334</v>
      </c>
      <c r="F441" s="448">
        <v>134.76666666666668</v>
      </c>
      <c r="G441" s="448">
        <v>133.48333333333335</v>
      </c>
      <c r="H441" s="448">
        <v>138.18333333333334</v>
      </c>
      <c r="I441" s="448">
        <v>139.46666666666664</v>
      </c>
      <c r="J441" s="448">
        <v>140.53333333333333</v>
      </c>
      <c r="K441" s="447">
        <v>138.4</v>
      </c>
      <c r="L441" s="447">
        <v>136.05000000000001</v>
      </c>
      <c r="M441" s="447">
        <v>1.4158999999999999</v>
      </c>
    </row>
    <row r="442" spans="1:13">
      <c r="A442" s="245">
        <v>432</v>
      </c>
      <c r="B442" s="450" t="s">
        <v>765</v>
      </c>
      <c r="C442" s="447">
        <v>1528.8</v>
      </c>
      <c r="D442" s="448">
        <v>1532.4833333333333</v>
      </c>
      <c r="E442" s="448">
        <v>1520.2666666666667</v>
      </c>
      <c r="F442" s="448">
        <v>1511.7333333333333</v>
      </c>
      <c r="G442" s="448">
        <v>1499.5166666666667</v>
      </c>
      <c r="H442" s="448">
        <v>1541.0166666666667</v>
      </c>
      <c r="I442" s="448">
        <v>1553.2333333333333</v>
      </c>
      <c r="J442" s="448">
        <v>1561.7666666666667</v>
      </c>
      <c r="K442" s="447">
        <v>1544.7</v>
      </c>
      <c r="L442" s="447">
        <v>1523.95</v>
      </c>
      <c r="M442" s="447">
        <v>7.2989999999999999E-2</v>
      </c>
    </row>
    <row r="443" spans="1:13">
      <c r="A443" s="245">
        <v>433</v>
      </c>
      <c r="B443" s="450" t="s">
        <v>499</v>
      </c>
      <c r="C443" s="447">
        <v>1070.3</v>
      </c>
      <c r="D443" s="448">
        <v>1078.8500000000001</v>
      </c>
      <c r="E443" s="448">
        <v>1059.5000000000002</v>
      </c>
      <c r="F443" s="448">
        <v>1048.7</v>
      </c>
      <c r="G443" s="448">
        <v>1029.3500000000001</v>
      </c>
      <c r="H443" s="448">
        <v>1089.6500000000003</v>
      </c>
      <c r="I443" s="448">
        <v>1109.0000000000002</v>
      </c>
      <c r="J443" s="448">
        <v>1119.8000000000004</v>
      </c>
      <c r="K443" s="447">
        <v>1098.2</v>
      </c>
      <c r="L443" s="447">
        <v>1068.05</v>
      </c>
      <c r="M443" s="447">
        <v>1.18083</v>
      </c>
    </row>
    <row r="444" spans="1:13">
      <c r="A444" s="245">
        <v>434</v>
      </c>
      <c r="B444" s="450" t="s">
        <v>275</v>
      </c>
      <c r="C444" s="447">
        <v>584.25</v>
      </c>
      <c r="D444" s="448">
        <v>588.66666666666663</v>
      </c>
      <c r="E444" s="448">
        <v>576.58333333333326</v>
      </c>
      <c r="F444" s="448">
        <v>568.91666666666663</v>
      </c>
      <c r="G444" s="448">
        <v>556.83333333333326</v>
      </c>
      <c r="H444" s="448">
        <v>596.33333333333326</v>
      </c>
      <c r="I444" s="448">
        <v>608.41666666666652</v>
      </c>
      <c r="J444" s="448">
        <v>616.08333333333326</v>
      </c>
      <c r="K444" s="447">
        <v>600.75</v>
      </c>
      <c r="L444" s="447">
        <v>581</v>
      </c>
      <c r="M444" s="447">
        <v>3.1339800000000002</v>
      </c>
    </row>
    <row r="445" spans="1:13">
      <c r="A445" s="245">
        <v>435</v>
      </c>
      <c r="B445" s="450" t="s">
        <v>500</v>
      </c>
      <c r="C445" s="447">
        <v>1454.15</v>
      </c>
      <c r="D445" s="448">
        <v>1409.6833333333334</v>
      </c>
      <c r="E445" s="448">
        <v>1364.4666666666667</v>
      </c>
      <c r="F445" s="448">
        <v>1274.7833333333333</v>
      </c>
      <c r="G445" s="448">
        <v>1229.5666666666666</v>
      </c>
      <c r="H445" s="448">
        <v>1499.3666666666668</v>
      </c>
      <c r="I445" s="448">
        <v>1544.5833333333335</v>
      </c>
      <c r="J445" s="448">
        <v>1634.2666666666669</v>
      </c>
      <c r="K445" s="447">
        <v>1454.9</v>
      </c>
      <c r="L445" s="447">
        <v>1320</v>
      </c>
      <c r="M445" s="447">
        <v>2.37432</v>
      </c>
    </row>
    <row r="446" spans="1:13">
      <c r="A446" s="245">
        <v>436</v>
      </c>
      <c r="B446" s="450" t="s">
        <v>501</v>
      </c>
      <c r="C446" s="447">
        <v>550.95000000000005</v>
      </c>
      <c r="D446" s="448">
        <v>551.66666666666663</v>
      </c>
      <c r="E446" s="448">
        <v>543.33333333333326</v>
      </c>
      <c r="F446" s="448">
        <v>535.71666666666658</v>
      </c>
      <c r="G446" s="448">
        <v>527.38333333333321</v>
      </c>
      <c r="H446" s="448">
        <v>559.2833333333333</v>
      </c>
      <c r="I446" s="448">
        <v>567.61666666666656</v>
      </c>
      <c r="J446" s="448">
        <v>575.23333333333335</v>
      </c>
      <c r="K446" s="447">
        <v>560</v>
      </c>
      <c r="L446" s="447">
        <v>544.04999999999995</v>
      </c>
      <c r="M446" s="447">
        <v>0.39613999999999999</v>
      </c>
    </row>
    <row r="447" spans="1:13">
      <c r="A447" s="245">
        <v>437</v>
      </c>
      <c r="B447" s="450" t="s">
        <v>502</v>
      </c>
      <c r="C447" s="447">
        <v>8668.4500000000007</v>
      </c>
      <c r="D447" s="448">
        <v>8705.5833333333339</v>
      </c>
      <c r="E447" s="448">
        <v>8423.1666666666679</v>
      </c>
      <c r="F447" s="448">
        <v>8177.8833333333332</v>
      </c>
      <c r="G447" s="448">
        <v>7895.4666666666672</v>
      </c>
      <c r="H447" s="448">
        <v>8950.8666666666686</v>
      </c>
      <c r="I447" s="448">
        <v>9233.2833333333365</v>
      </c>
      <c r="J447" s="448">
        <v>9478.5666666666693</v>
      </c>
      <c r="K447" s="447">
        <v>8988</v>
      </c>
      <c r="L447" s="447">
        <v>8460.2999999999993</v>
      </c>
      <c r="M447" s="447">
        <v>0.51590000000000003</v>
      </c>
    </row>
    <row r="448" spans="1:13">
      <c r="A448" s="245">
        <v>438</v>
      </c>
      <c r="B448" s="450" t="s">
        <v>503</v>
      </c>
      <c r="C448" s="447">
        <v>293.5</v>
      </c>
      <c r="D448" s="448">
        <v>301.73333333333329</v>
      </c>
      <c r="E448" s="448">
        <v>281.16666666666657</v>
      </c>
      <c r="F448" s="448">
        <v>268.83333333333326</v>
      </c>
      <c r="G448" s="448">
        <v>248.26666666666654</v>
      </c>
      <c r="H448" s="448">
        <v>314.06666666666661</v>
      </c>
      <c r="I448" s="448">
        <v>334.63333333333333</v>
      </c>
      <c r="J448" s="448">
        <v>346.96666666666664</v>
      </c>
      <c r="K448" s="447">
        <v>322.3</v>
      </c>
      <c r="L448" s="447">
        <v>289.39999999999998</v>
      </c>
      <c r="M448" s="447">
        <v>5.2344299999999997</v>
      </c>
    </row>
    <row r="449" spans="1:13">
      <c r="A449" s="245">
        <v>439</v>
      </c>
      <c r="B449" s="450" t="s">
        <v>504</v>
      </c>
      <c r="C449" s="447">
        <v>41.75</v>
      </c>
      <c r="D449" s="448">
        <v>41.93333333333333</v>
      </c>
      <c r="E449" s="448">
        <v>41.066666666666663</v>
      </c>
      <c r="F449" s="448">
        <v>40.383333333333333</v>
      </c>
      <c r="G449" s="448">
        <v>39.516666666666666</v>
      </c>
      <c r="H449" s="448">
        <v>42.61666666666666</v>
      </c>
      <c r="I449" s="448">
        <v>43.48333333333332</v>
      </c>
      <c r="J449" s="448">
        <v>44.166666666666657</v>
      </c>
      <c r="K449" s="447">
        <v>42.8</v>
      </c>
      <c r="L449" s="447">
        <v>41.25</v>
      </c>
      <c r="M449" s="447">
        <v>92.370660000000001</v>
      </c>
    </row>
    <row r="450" spans="1:13">
      <c r="A450" s="245">
        <v>440</v>
      </c>
      <c r="B450" s="450" t="s">
        <v>188</v>
      </c>
      <c r="C450" s="447">
        <v>615.20000000000005</v>
      </c>
      <c r="D450" s="448">
        <v>619.2166666666667</v>
      </c>
      <c r="E450" s="448">
        <v>609.43333333333339</v>
      </c>
      <c r="F450" s="448">
        <v>603.66666666666674</v>
      </c>
      <c r="G450" s="448">
        <v>593.88333333333344</v>
      </c>
      <c r="H450" s="448">
        <v>624.98333333333335</v>
      </c>
      <c r="I450" s="448">
        <v>634.76666666666665</v>
      </c>
      <c r="J450" s="448">
        <v>640.5333333333333</v>
      </c>
      <c r="K450" s="447">
        <v>629</v>
      </c>
      <c r="L450" s="447">
        <v>613.45000000000005</v>
      </c>
      <c r="M450" s="447">
        <v>24.32413</v>
      </c>
    </row>
    <row r="451" spans="1:13">
      <c r="A451" s="245">
        <v>441</v>
      </c>
      <c r="B451" s="450" t="s">
        <v>767</v>
      </c>
      <c r="C451" s="447">
        <v>15612.85</v>
      </c>
      <c r="D451" s="448">
        <v>15564.299999999997</v>
      </c>
      <c r="E451" s="448">
        <v>15428.599999999995</v>
      </c>
      <c r="F451" s="448">
        <v>15244.349999999997</v>
      </c>
      <c r="G451" s="448">
        <v>15108.649999999994</v>
      </c>
      <c r="H451" s="448">
        <v>15748.549999999996</v>
      </c>
      <c r="I451" s="448">
        <v>15884.249999999996</v>
      </c>
      <c r="J451" s="448">
        <v>16068.499999999996</v>
      </c>
      <c r="K451" s="447">
        <v>15700</v>
      </c>
      <c r="L451" s="447">
        <v>15380.05</v>
      </c>
      <c r="M451" s="447">
        <v>1.0540000000000001E-2</v>
      </c>
    </row>
    <row r="452" spans="1:13">
      <c r="A452" s="245">
        <v>442</v>
      </c>
      <c r="B452" s="450" t="s">
        <v>177</v>
      </c>
      <c r="C452" s="447">
        <v>703.85</v>
      </c>
      <c r="D452" s="448">
        <v>706.15</v>
      </c>
      <c r="E452" s="448">
        <v>698.75</v>
      </c>
      <c r="F452" s="448">
        <v>693.65</v>
      </c>
      <c r="G452" s="448">
        <v>686.25</v>
      </c>
      <c r="H452" s="448">
        <v>711.25</v>
      </c>
      <c r="I452" s="448">
        <v>718.64999999999986</v>
      </c>
      <c r="J452" s="448">
        <v>723.75</v>
      </c>
      <c r="K452" s="447">
        <v>713.55</v>
      </c>
      <c r="L452" s="447">
        <v>701.05</v>
      </c>
      <c r="M452" s="447">
        <v>24.905660000000001</v>
      </c>
    </row>
    <row r="453" spans="1:13">
      <c r="A453" s="245">
        <v>443</v>
      </c>
      <c r="B453" s="450" t="s">
        <v>768</v>
      </c>
      <c r="C453" s="447">
        <v>179.2</v>
      </c>
      <c r="D453" s="448">
        <v>180.43333333333331</v>
      </c>
      <c r="E453" s="448">
        <v>177.16666666666663</v>
      </c>
      <c r="F453" s="448">
        <v>175.13333333333333</v>
      </c>
      <c r="G453" s="448">
        <v>171.86666666666665</v>
      </c>
      <c r="H453" s="448">
        <v>182.46666666666661</v>
      </c>
      <c r="I453" s="448">
        <v>185.73333333333332</v>
      </c>
      <c r="J453" s="448">
        <v>187.76666666666659</v>
      </c>
      <c r="K453" s="447">
        <v>183.7</v>
      </c>
      <c r="L453" s="447">
        <v>178.4</v>
      </c>
      <c r="M453" s="447">
        <v>26.974830000000001</v>
      </c>
    </row>
    <row r="454" spans="1:13">
      <c r="A454" s="245">
        <v>444</v>
      </c>
      <c r="B454" s="450" t="s">
        <v>769</v>
      </c>
      <c r="C454" s="447">
        <v>1074</v>
      </c>
      <c r="D454" s="448">
        <v>1068.95</v>
      </c>
      <c r="E454" s="448">
        <v>1060.1000000000001</v>
      </c>
      <c r="F454" s="448">
        <v>1046.2</v>
      </c>
      <c r="G454" s="448">
        <v>1037.3500000000001</v>
      </c>
      <c r="H454" s="448">
        <v>1082.8500000000001</v>
      </c>
      <c r="I454" s="448">
        <v>1091.7</v>
      </c>
      <c r="J454" s="448">
        <v>1105.6000000000001</v>
      </c>
      <c r="K454" s="447">
        <v>1077.8</v>
      </c>
      <c r="L454" s="447">
        <v>1055.05</v>
      </c>
      <c r="M454" s="447">
        <v>3.5983800000000001</v>
      </c>
    </row>
    <row r="455" spans="1:13">
      <c r="A455" s="245">
        <v>445</v>
      </c>
      <c r="B455" s="450" t="s">
        <v>183</v>
      </c>
      <c r="C455" s="447">
        <v>3159.15</v>
      </c>
      <c r="D455" s="448">
        <v>3152.7000000000003</v>
      </c>
      <c r="E455" s="448">
        <v>3135.0500000000006</v>
      </c>
      <c r="F455" s="448">
        <v>3110.9500000000003</v>
      </c>
      <c r="G455" s="448">
        <v>3093.3000000000006</v>
      </c>
      <c r="H455" s="448">
        <v>3176.8000000000006</v>
      </c>
      <c r="I455" s="448">
        <v>3194.4500000000003</v>
      </c>
      <c r="J455" s="448">
        <v>3218.5500000000006</v>
      </c>
      <c r="K455" s="447">
        <v>3170.35</v>
      </c>
      <c r="L455" s="447">
        <v>3128.6</v>
      </c>
      <c r="M455" s="447">
        <v>16.527989999999999</v>
      </c>
    </row>
    <row r="456" spans="1:13">
      <c r="A456" s="245">
        <v>446</v>
      </c>
      <c r="B456" s="450" t="s">
        <v>804</v>
      </c>
      <c r="C456" s="447">
        <v>663.85</v>
      </c>
      <c r="D456" s="448">
        <v>659.68333333333328</v>
      </c>
      <c r="E456" s="448">
        <v>654.36666666666656</v>
      </c>
      <c r="F456" s="448">
        <v>644.88333333333333</v>
      </c>
      <c r="G456" s="448">
        <v>639.56666666666661</v>
      </c>
      <c r="H456" s="448">
        <v>669.16666666666652</v>
      </c>
      <c r="I456" s="448">
        <v>674.48333333333335</v>
      </c>
      <c r="J456" s="448">
        <v>683.96666666666647</v>
      </c>
      <c r="K456" s="447">
        <v>665</v>
      </c>
      <c r="L456" s="447">
        <v>650.20000000000005</v>
      </c>
      <c r="M456" s="447">
        <v>34.17033</v>
      </c>
    </row>
    <row r="457" spans="1:13">
      <c r="A457" s="245">
        <v>447</v>
      </c>
      <c r="B457" s="450" t="s">
        <v>178</v>
      </c>
      <c r="C457" s="447">
        <v>3643.55</v>
      </c>
      <c r="D457" s="448">
        <v>3640.1833333333329</v>
      </c>
      <c r="E457" s="448">
        <v>3568.3666666666659</v>
      </c>
      <c r="F457" s="448">
        <v>3493.1833333333329</v>
      </c>
      <c r="G457" s="448">
        <v>3421.3666666666659</v>
      </c>
      <c r="H457" s="448">
        <v>3715.3666666666659</v>
      </c>
      <c r="I457" s="448">
        <v>3787.1833333333325</v>
      </c>
      <c r="J457" s="448">
        <v>3862.3666666666659</v>
      </c>
      <c r="K457" s="447">
        <v>3712</v>
      </c>
      <c r="L457" s="447">
        <v>3565</v>
      </c>
      <c r="M457" s="447">
        <v>2.41839</v>
      </c>
    </row>
    <row r="458" spans="1:13">
      <c r="A458" s="245">
        <v>448</v>
      </c>
      <c r="B458" s="450" t="s">
        <v>505</v>
      </c>
      <c r="C458" s="447">
        <v>1058.9000000000001</v>
      </c>
      <c r="D458" s="448">
        <v>1060.3833333333334</v>
      </c>
      <c r="E458" s="448">
        <v>1054.8166666666668</v>
      </c>
      <c r="F458" s="448">
        <v>1050.7333333333333</v>
      </c>
      <c r="G458" s="448">
        <v>1045.1666666666667</v>
      </c>
      <c r="H458" s="448">
        <v>1064.4666666666669</v>
      </c>
      <c r="I458" s="448">
        <v>1070.0333333333335</v>
      </c>
      <c r="J458" s="448">
        <v>1074.116666666667</v>
      </c>
      <c r="K458" s="447">
        <v>1065.95</v>
      </c>
      <c r="L458" s="447">
        <v>1056.3</v>
      </c>
      <c r="M458" s="447">
        <v>0.35827999999999999</v>
      </c>
    </row>
    <row r="459" spans="1:13">
      <c r="A459" s="245">
        <v>449</v>
      </c>
      <c r="B459" s="450" t="s">
        <v>180</v>
      </c>
      <c r="C459" s="447">
        <v>150.80000000000001</v>
      </c>
      <c r="D459" s="448">
        <v>150.13333333333335</v>
      </c>
      <c r="E459" s="448">
        <v>147.8666666666667</v>
      </c>
      <c r="F459" s="448">
        <v>144.93333333333334</v>
      </c>
      <c r="G459" s="448">
        <v>142.66666666666669</v>
      </c>
      <c r="H459" s="448">
        <v>153.06666666666672</v>
      </c>
      <c r="I459" s="448">
        <v>155.33333333333337</v>
      </c>
      <c r="J459" s="448">
        <v>158.26666666666674</v>
      </c>
      <c r="K459" s="447">
        <v>152.4</v>
      </c>
      <c r="L459" s="447">
        <v>147.19999999999999</v>
      </c>
      <c r="M459" s="447">
        <v>20.7422</v>
      </c>
    </row>
    <row r="460" spans="1:13">
      <c r="A460" s="245">
        <v>450</v>
      </c>
      <c r="B460" s="450" t="s">
        <v>179</v>
      </c>
      <c r="C460" s="447">
        <v>318.75</v>
      </c>
      <c r="D460" s="448">
        <v>316.86666666666667</v>
      </c>
      <c r="E460" s="448">
        <v>313.98333333333335</v>
      </c>
      <c r="F460" s="448">
        <v>309.2166666666667</v>
      </c>
      <c r="G460" s="448">
        <v>306.33333333333337</v>
      </c>
      <c r="H460" s="448">
        <v>321.63333333333333</v>
      </c>
      <c r="I460" s="448">
        <v>324.51666666666665</v>
      </c>
      <c r="J460" s="448">
        <v>329.2833333333333</v>
      </c>
      <c r="K460" s="447">
        <v>319.75</v>
      </c>
      <c r="L460" s="447">
        <v>312.10000000000002</v>
      </c>
      <c r="M460" s="447">
        <v>309.17309</v>
      </c>
    </row>
    <row r="461" spans="1:13">
      <c r="A461" s="245">
        <v>451</v>
      </c>
      <c r="B461" s="450" t="s">
        <v>181</v>
      </c>
      <c r="C461" s="447">
        <v>106.45</v>
      </c>
      <c r="D461" s="448">
        <v>105.73333333333333</v>
      </c>
      <c r="E461" s="448">
        <v>104.51666666666667</v>
      </c>
      <c r="F461" s="448">
        <v>102.58333333333333</v>
      </c>
      <c r="G461" s="448">
        <v>101.36666666666666</v>
      </c>
      <c r="H461" s="448">
        <v>107.66666666666667</v>
      </c>
      <c r="I461" s="448">
        <v>108.88333333333334</v>
      </c>
      <c r="J461" s="448">
        <v>110.81666666666668</v>
      </c>
      <c r="K461" s="447">
        <v>106.95</v>
      </c>
      <c r="L461" s="447">
        <v>103.8</v>
      </c>
      <c r="M461" s="447">
        <v>297.39476000000002</v>
      </c>
    </row>
    <row r="462" spans="1:13">
      <c r="A462" s="245">
        <v>452</v>
      </c>
      <c r="B462" s="450" t="s">
        <v>770</v>
      </c>
      <c r="C462" s="447">
        <v>97.05</v>
      </c>
      <c r="D462" s="448">
        <v>97.05</v>
      </c>
      <c r="E462" s="448">
        <v>96.1</v>
      </c>
      <c r="F462" s="448">
        <v>95.149999999999991</v>
      </c>
      <c r="G462" s="448">
        <v>94.199999999999989</v>
      </c>
      <c r="H462" s="448">
        <v>98</v>
      </c>
      <c r="I462" s="448">
        <v>98.950000000000017</v>
      </c>
      <c r="J462" s="448">
        <v>99.9</v>
      </c>
      <c r="K462" s="447">
        <v>98</v>
      </c>
      <c r="L462" s="447">
        <v>96.1</v>
      </c>
      <c r="M462" s="447">
        <v>60.915660000000003</v>
      </c>
    </row>
    <row r="463" spans="1:13">
      <c r="A463" s="245">
        <v>453</v>
      </c>
      <c r="B463" s="450" t="s">
        <v>182</v>
      </c>
      <c r="C463" s="447">
        <v>1125.6500000000001</v>
      </c>
      <c r="D463" s="448">
        <v>1118.1000000000001</v>
      </c>
      <c r="E463" s="448">
        <v>1106.5500000000002</v>
      </c>
      <c r="F463" s="448">
        <v>1087.45</v>
      </c>
      <c r="G463" s="448">
        <v>1075.9000000000001</v>
      </c>
      <c r="H463" s="448">
        <v>1137.2000000000003</v>
      </c>
      <c r="I463" s="448">
        <v>1148.75</v>
      </c>
      <c r="J463" s="448">
        <v>1167.8500000000004</v>
      </c>
      <c r="K463" s="447">
        <v>1129.6500000000001</v>
      </c>
      <c r="L463" s="447">
        <v>1099</v>
      </c>
      <c r="M463" s="447">
        <v>154.28647000000001</v>
      </c>
    </row>
    <row r="464" spans="1:13">
      <c r="A464" s="245">
        <v>454</v>
      </c>
      <c r="B464" s="450" t="s">
        <v>506</v>
      </c>
      <c r="C464" s="447">
        <v>3463.9</v>
      </c>
      <c r="D464" s="448">
        <v>3501.2999999999997</v>
      </c>
      <c r="E464" s="448">
        <v>3412.5999999999995</v>
      </c>
      <c r="F464" s="448">
        <v>3361.2999999999997</v>
      </c>
      <c r="G464" s="448">
        <v>3272.5999999999995</v>
      </c>
      <c r="H464" s="448">
        <v>3552.5999999999995</v>
      </c>
      <c r="I464" s="448">
        <v>3641.2999999999993</v>
      </c>
      <c r="J464" s="448">
        <v>3692.5999999999995</v>
      </c>
      <c r="K464" s="447">
        <v>3590</v>
      </c>
      <c r="L464" s="447">
        <v>3450</v>
      </c>
      <c r="M464" s="447">
        <v>8.3659999999999998E-2</v>
      </c>
    </row>
    <row r="465" spans="1:13">
      <c r="A465" s="245">
        <v>455</v>
      </c>
      <c r="B465" s="450" t="s">
        <v>184</v>
      </c>
      <c r="C465" s="447">
        <v>1021.65</v>
      </c>
      <c r="D465" s="448">
        <v>1022.2166666666667</v>
      </c>
      <c r="E465" s="448">
        <v>1012.4333333333334</v>
      </c>
      <c r="F465" s="448">
        <v>1003.2166666666667</v>
      </c>
      <c r="G465" s="448">
        <v>993.43333333333339</v>
      </c>
      <c r="H465" s="448">
        <v>1031.4333333333334</v>
      </c>
      <c r="I465" s="448">
        <v>1041.2166666666667</v>
      </c>
      <c r="J465" s="448">
        <v>1050.4333333333334</v>
      </c>
      <c r="K465" s="447">
        <v>1032</v>
      </c>
      <c r="L465" s="447">
        <v>1013</v>
      </c>
      <c r="M465" s="447">
        <v>18.01746</v>
      </c>
    </row>
    <row r="466" spans="1:13">
      <c r="A466" s="245">
        <v>456</v>
      </c>
      <c r="B466" s="450" t="s">
        <v>276</v>
      </c>
      <c r="C466" s="447">
        <v>163.30000000000001</v>
      </c>
      <c r="D466" s="448">
        <v>164.45000000000002</v>
      </c>
      <c r="E466" s="448">
        <v>161.10000000000002</v>
      </c>
      <c r="F466" s="448">
        <v>158.9</v>
      </c>
      <c r="G466" s="448">
        <v>155.55000000000001</v>
      </c>
      <c r="H466" s="448">
        <v>166.65000000000003</v>
      </c>
      <c r="I466" s="448">
        <v>170</v>
      </c>
      <c r="J466" s="448">
        <v>172.20000000000005</v>
      </c>
      <c r="K466" s="447">
        <v>167.8</v>
      </c>
      <c r="L466" s="447">
        <v>162.25</v>
      </c>
      <c r="M466" s="447">
        <v>6.3892600000000002</v>
      </c>
    </row>
    <row r="467" spans="1:13">
      <c r="A467" s="245">
        <v>457</v>
      </c>
      <c r="B467" s="450" t="s">
        <v>164</v>
      </c>
      <c r="C467" s="447">
        <v>966.25</v>
      </c>
      <c r="D467" s="448">
        <v>965.41666666666663</v>
      </c>
      <c r="E467" s="448">
        <v>955.88333333333321</v>
      </c>
      <c r="F467" s="448">
        <v>945.51666666666654</v>
      </c>
      <c r="G467" s="448">
        <v>935.98333333333312</v>
      </c>
      <c r="H467" s="448">
        <v>975.7833333333333</v>
      </c>
      <c r="I467" s="448">
        <v>985.31666666666683</v>
      </c>
      <c r="J467" s="448">
        <v>995.68333333333339</v>
      </c>
      <c r="K467" s="447">
        <v>974.95</v>
      </c>
      <c r="L467" s="447">
        <v>955.05</v>
      </c>
      <c r="M467" s="447">
        <v>4.8731400000000002</v>
      </c>
    </row>
    <row r="468" spans="1:13">
      <c r="A468" s="245">
        <v>458</v>
      </c>
      <c r="B468" s="450" t="s">
        <v>507</v>
      </c>
      <c r="C468" s="447">
        <v>1423.95</v>
      </c>
      <c r="D468" s="448">
        <v>1438.8166666666666</v>
      </c>
      <c r="E468" s="448">
        <v>1393.6333333333332</v>
      </c>
      <c r="F468" s="448">
        <v>1363.3166666666666</v>
      </c>
      <c r="G468" s="448">
        <v>1318.1333333333332</v>
      </c>
      <c r="H468" s="448">
        <v>1469.1333333333332</v>
      </c>
      <c r="I468" s="448">
        <v>1514.3166666666666</v>
      </c>
      <c r="J468" s="448">
        <v>1544.6333333333332</v>
      </c>
      <c r="K468" s="447">
        <v>1484</v>
      </c>
      <c r="L468" s="447">
        <v>1408.5</v>
      </c>
      <c r="M468" s="447">
        <v>0.63476999999999995</v>
      </c>
    </row>
    <row r="469" spans="1:13">
      <c r="A469" s="245">
        <v>459</v>
      </c>
      <c r="B469" s="450" t="s">
        <v>508</v>
      </c>
      <c r="C469" s="447">
        <v>1064.1500000000001</v>
      </c>
      <c r="D469" s="448">
        <v>1058.3999999999999</v>
      </c>
      <c r="E469" s="448">
        <v>1042.7999999999997</v>
      </c>
      <c r="F469" s="448">
        <v>1021.4499999999998</v>
      </c>
      <c r="G469" s="448">
        <v>1005.8499999999997</v>
      </c>
      <c r="H469" s="448">
        <v>1079.7499999999998</v>
      </c>
      <c r="I469" s="448">
        <v>1095.3499999999997</v>
      </c>
      <c r="J469" s="448">
        <v>1116.6999999999998</v>
      </c>
      <c r="K469" s="447">
        <v>1074</v>
      </c>
      <c r="L469" s="447">
        <v>1037.05</v>
      </c>
      <c r="M469" s="447">
        <v>4.48712</v>
      </c>
    </row>
    <row r="470" spans="1:13">
      <c r="A470" s="245">
        <v>460</v>
      </c>
      <c r="B470" s="450" t="s">
        <v>509</v>
      </c>
      <c r="C470" s="447">
        <v>1346.95</v>
      </c>
      <c r="D470" s="448">
        <v>1354.2166666666667</v>
      </c>
      <c r="E470" s="448">
        <v>1330.2333333333333</v>
      </c>
      <c r="F470" s="448">
        <v>1313.5166666666667</v>
      </c>
      <c r="G470" s="448">
        <v>1289.5333333333333</v>
      </c>
      <c r="H470" s="448">
        <v>1370.9333333333334</v>
      </c>
      <c r="I470" s="448">
        <v>1394.916666666667</v>
      </c>
      <c r="J470" s="448">
        <v>1411.6333333333334</v>
      </c>
      <c r="K470" s="447">
        <v>1378.2</v>
      </c>
      <c r="L470" s="447">
        <v>1337.5</v>
      </c>
      <c r="M470" s="447">
        <v>0.26684999999999998</v>
      </c>
    </row>
    <row r="471" spans="1:13">
      <c r="A471" s="245">
        <v>461</v>
      </c>
      <c r="B471" s="450" t="s">
        <v>185</v>
      </c>
      <c r="C471" s="447">
        <v>1596.25</v>
      </c>
      <c r="D471" s="448">
        <v>1591.1666666666667</v>
      </c>
      <c r="E471" s="448">
        <v>1574.0833333333335</v>
      </c>
      <c r="F471" s="448">
        <v>1551.9166666666667</v>
      </c>
      <c r="G471" s="448">
        <v>1534.8333333333335</v>
      </c>
      <c r="H471" s="448">
        <v>1613.3333333333335</v>
      </c>
      <c r="I471" s="448">
        <v>1630.416666666667</v>
      </c>
      <c r="J471" s="448">
        <v>1652.5833333333335</v>
      </c>
      <c r="K471" s="447">
        <v>1608.25</v>
      </c>
      <c r="L471" s="447">
        <v>1569</v>
      </c>
      <c r="M471" s="447">
        <v>15.257149999999999</v>
      </c>
    </row>
    <row r="472" spans="1:13">
      <c r="A472" s="245">
        <v>462</v>
      </c>
      <c r="B472" s="450" t="s">
        <v>186</v>
      </c>
      <c r="C472" s="447">
        <v>2741.35</v>
      </c>
      <c r="D472" s="448">
        <v>2731.1833333333329</v>
      </c>
      <c r="E472" s="448">
        <v>2712.3666666666659</v>
      </c>
      <c r="F472" s="448">
        <v>2683.3833333333328</v>
      </c>
      <c r="G472" s="448">
        <v>2664.5666666666657</v>
      </c>
      <c r="H472" s="448">
        <v>2760.1666666666661</v>
      </c>
      <c r="I472" s="448">
        <v>2778.9833333333327</v>
      </c>
      <c r="J472" s="448">
        <v>2807.9666666666662</v>
      </c>
      <c r="K472" s="447">
        <v>2750</v>
      </c>
      <c r="L472" s="447">
        <v>2702.2</v>
      </c>
      <c r="M472" s="447">
        <v>1.03596</v>
      </c>
    </row>
    <row r="473" spans="1:13">
      <c r="A473" s="245">
        <v>463</v>
      </c>
      <c r="B473" s="450" t="s">
        <v>187</v>
      </c>
      <c r="C473" s="447">
        <v>432.85</v>
      </c>
      <c r="D473" s="448">
        <v>431.2833333333333</v>
      </c>
      <c r="E473" s="448">
        <v>426.16666666666663</v>
      </c>
      <c r="F473" s="448">
        <v>419.48333333333335</v>
      </c>
      <c r="G473" s="448">
        <v>414.36666666666667</v>
      </c>
      <c r="H473" s="448">
        <v>437.96666666666658</v>
      </c>
      <c r="I473" s="448">
        <v>443.08333333333326</v>
      </c>
      <c r="J473" s="448">
        <v>449.76666666666654</v>
      </c>
      <c r="K473" s="447">
        <v>436.4</v>
      </c>
      <c r="L473" s="447">
        <v>424.6</v>
      </c>
      <c r="M473" s="447">
        <v>7.46021</v>
      </c>
    </row>
    <row r="474" spans="1:13">
      <c r="A474" s="245">
        <v>464</v>
      </c>
      <c r="B474" s="450" t="s">
        <v>510</v>
      </c>
      <c r="C474" s="447">
        <v>851.65</v>
      </c>
      <c r="D474" s="448">
        <v>844.34999999999991</v>
      </c>
      <c r="E474" s="448">
        <v>831.89999999999986</v>
      </c>
      <c r="F474" s="448">
        <v>812.15</v>
      </c>
      <c r="G474" s="448">
        <v>799.69999999999993</v>
      </c>
      <c r="H474" s="448">
        <v>864.0999999999998</v>
      </c>
      <c r="I474" s="448">
        <v>876.54999999999984</v>
      </c>
      <c r="J474" s="448">
        <v>896.29999999999973</v>
      </c>
      <c r="K474" s="447">
        <v>856.8</v>
      </c>
      <c r="L474" s="447">
        <v>824.6</v>
      </c>
      <c r="M474" s="447">
        <v>12.96401</v>
      </c>
    </row>
    <row r="475" spans="1:13">
      <c r="A475" s="245">
        <v>465</v>
      </c>
      <c r="B475" s="450" t="s">
        <v>511</v>
      </c>
      <c r="C475" s="447">
        <v>15.95</v>
      </c>
      <c r="D475" s="448">
        <v>16.05</v>
      </c>
      <c r="E475" s="448">
        <v>15.8</v>
      </c>
      <c r="F475" s="448">
        <v>15.65</v>
      </c>
      <c r="G475" s="448">
        <v>15.4</v>
      </c>
      <c r="H475" s="448">
        <v>16.200000000000003</v>
      </c>
      <c r="I475" s="448">
        <v>16.450000000000003</v>
      </c>
      <c r="J475" s="448">
        <v>16.600000000000001</v>
      </c>
      <c r="K475" s="447">
        <v>16.3</v>
      </c>
      <c r="L475" s="447">
        <v>15.9</v>
      </c>
      <c r="M475" s="447">
        <v>82.3001</v>
      </c>
    </row>
    <row r="476" spans="1:13">
      <c r="A476" s="245">
        <v>466</v>
      </c>
      <c r="B476" s="450" t="s">
        <v>512</v>
      </c>
      <c r="C476" s="447">
        <v>1186.3</v>
      </c>
      <c r="D476" s="448">
        <v>1178.3833333333334</v>
      </c>
      <c r="E476" s="448">
        <v>1159.0666666666668</v>
      </c>
      <c r="F476" s="448">
        <v>1131.8333333333335</v>
      </c>
      <c r="G476" s="448">
        <v>1112.5166666666669</v>
      </c>
      <c r="H476" s="448">
        <v>1205.6166666666668</v>
      </c>
      <c r="I476" s="448">
        <v>1224.9333333333334</v>
      </c>
      <c r="J476" s="448">
        <v>1252.1666666666667</v>
      </c>
      <c r="K476" s="447">
        <v>1197.7</v>
      </c>
      <c r="L476" s="447">
        <v>1151.1500000000001</v>
      </c>
      <c r="M476" s="447">
        <v>0.60060999999999998</v>
      </c>
    </row>
    <row r="477" spans="1:13">
      <c r="A477" s="245">
        <v>467</v>
      </c>
      <c r="B477" s="450" t="s">
        <v>513</v>
      </c>
      <c r="C477" s="447">
        <v>13.6</v>
      </c>
      <c r="D477" s="448">
        <v>13.683333333333332</v>
      </c>
      <c r="E477" s="448">
        <v>13.466666666666663</v>
      </c>
      <c r="F477" s="448">
        <v>13.333333333333332</v>
      </c>
      <c r="G477" s="448">
        <v>13.116666666666664</v>
      </c>
      <c r="H477" s="448">
        <v>13.816666666666663</v>
      </c>
      <c r="I477" s="448">
        <v>14.033333333333331</v>
      </c>
      <c r="J477" s="448">
        <v>14.166666666666663</v>
      </c>
      <c r="K477" s="447">
        <v>13.9</v>
      </c>
      <c r="L477" s="447">
        <v>13.55</v>
      </c>
      <c r="M477" s="447">
        <v>130.00057000000001</v>
      </c>
    </row>
    <row r="478" spans="1:13">
      <c r="A478" s="245">
        <v>468</v>
      </c>
      <c r="B478" s="450" t="s">
        <v>514</v>
      </c>
      <c r="C478" s="447">
        <v>452.3</v>
      </c>
      <c r="D478" s="448">
        <v>446.7833333333333</v>
      </c>
      <c r="E478" s="448">
        <v>430.51666666666659</v>
      </c>
      <c r="F478" s="448">
        <v>408.73333333333329</v>
      </c>
      <c r="G478" s="448">
        <v>392.46666666666658</v>
      </c>
      <c r="H478" s="448">
        <v>468.56666666666661</v>
      </c>
      <c r="I478" s="448">
        <v>484.83333333333326</v>
      </c>
      <c r="J478" s="448">
        <v>506.61666666666662</v>
      </c>
      <c r="K478" s="447">
        <v>463.05</v>
      </c>
      <c r="L478" s="447">
        <v>425</v>
      </c>
      <c r="M478" s="447">
        <v>5.5945999999999998</v>
      </c>
    </row>
    <row r="479" spans="1:13">
      <c r="A479" s="245">
        <v>469</v>
      </c>
      <c r="B479" s="450" t="s">
        <v>193</v>
      </c>
      <c r="C479" s="447">
        <v>815.1</v>
      </c>
      <c r="D479" s="448">
        <v>815.06666666666661</v>
      </c>
      <c r="E479" s="448">
        <v>808.28333333333319</v>
      </c>
      <c r="F479" s="448">
        <v>801.46666666666658</v>
      </c>
      <c r="G479" s="448">
        <v>794.68333333333317</v>
      </c>
      <c r="H479" s="448">
        <v>821.88333333333321</v>
      </c>
      <c r="I479" s="448">
        <v>828.66666666666652</v>
      </c>
      <c r="J479" s="448">
        <v>835.48333333333323</v>
      </c>
      <c r="K479" s="447">
        <v>821.85</v>
      </c>
      <c r="L479" s="447">
        <v>808.25</v>
      </c>
      <c r="M479" s="447">
        <v>38.579039999999999</v>
      </c>
    </row>
    <row r="480" spans="1:13">
      <c r="A480" s="245">
        <v>470</v>
      </c>
      <c r="B480" s="450" t="s">
        <v>190</v>
      </c>
      <c r="C480" s="447">
        <v>214.8</v>
      </c>
      <c r="D480" s="448">
        <v>215.88333333333333</v>
      </c>
      <c r="E480" s="448">
        <v>213.26666666666665</v>
      </c>
      <c r="F480" s="448">
        <v>211.73333333333332</v>
      </c>
      <c r="G480" s="448">
        <v>209.11666666666665</v>
      </c>
      <c r="H480" s="448">
        <v>217.41666666666666</v>
      </c>
      <c r="I480" s="448">
        <v>220.03333333333333</v>
      </c>
      <c r="J480" s="448">
        <v>221.56666666666666</v>
      </c>
      <c r="K480" s="447">
        <v>218.5</v>
      </c>
      <c r="L480" s="447">
        <v>214.35</v>
      </c>
      <c r="M480" s="447">
        <v>3.74383</v>
      </c>
    </row>
    <row r="481" spans="1:13">
      <c r="A481" s="245">
        <v>471</v>
      </c>
      <c r="B481" s="450" t="s">
        <v>784</v>
      </c>
      <c r="C481" s="447">
        <v>29.8</v>
      </c>
      <c r="D481" s="448">
        <v>29.866666666666671</v>
      </c>
      <c r="E481" s="448">
        <v>29.63333333333334</v>
      </c>
      <c r="F481" s="448">
        <v>29.466666666666669</v>
      </c>
      <c r="G481" s="448">
        <v>29.233333333333338</v>
      </c>
      <c r="H481" s="448">
        <v>30.033333333333342</v>
      </c>
      <c r="I481" s="448">
        <v>30.266666666666669</v>
      </c>
      <c r="J481" s="448">
        <v>30.433333333333344</v>
      </c>
      <c r="K481" s="447">
        <v>30.1</v>
      </c>
      <c r="L481" s="447">
        <v>29.7</v>
      </c>
      <c r="M481" s="447">
        <v>15.438890000000001</v>
      </c>
    </row>
    <row r="482" spans="1:13">
      <c r="A482" s="245">
        <v>472</v>
      </c>
      <c r="B482" s="450" t="s">
        <v>191</v>
      </c>
      <c r="C482" s="447">
        <v>6708</v>
      </c>
      <c r="D482" s="448">
        <v>6672.3833333333341</v>
      </c>
      <c r="E482" s="448">
        <v>6623.7666666666682</v>
      </c>
      <c r="F482" s="448">
        <v>6539.5333333333338</v>
      </c>
      <c r="G482" s="448">
        <v>6490.9166666666679</v>
      </c>
      <c r="H482" s="448">
        <v>6756.6166666666686</v>
      </c>
      <c r="I482" s="448">
        <v>6805.2333333333354</v>
      </c>
      <c r="J482" s="448">
        <v>6889.466666666669</v>
      </c>
      <c r="K482" s="447">
        <v>6721</v>
      </c>
      <c r="L482" s="447">
        <v>6588.15</v>
      </c>
      <c r="M482" s="447">
        <v>3.2844899999999999</v>
      </c>
    </row>
    <row r="483" spans="1:13">
      <c r="A483" s="245">
        <v>473</v>
      </c>
      <c r="B483" s="450" t="s">
        <v>192</v>
      </c>
      <c r="C483" s="447">
        <v>34.700000000000003</v>
      </c>
      <c r="D483" s="448">
        <v>34.683333333333337</v>
      </c>
      <c r="E483" s="448">
        <v>34.366666666666674</v>
      </c>
      <c r="F483" s="448">
        <v>34.033333333333339</v>
      </c>
      <c r="G483" s="448">
        <v>33.716666666666676</v>
      </c>
      <c r="H483" s="448">
        <v>35.016666666666673</v>
      </c>
      <c r="I483" s="448">
        <v>35.333333333333336</v>
      </c>
      <c r="J483" s="448">
        <v>35.666666666666671</v>
      </c>
      <c r="K483" s="447">
        <v>35</v>
      </c>
      <c r="L483" s="447">
        <v>34.35</v>
      </c>
      <c r="M483" s="447">
        <v>211.04866000000001</v>
      </c>
    </row>
    <row r="484" spans="1:13">
      <c r="A484" s="245">
        <v>474</v>
      </c>
      <c r="B484" s="450" t="s">
        <v>189</v>
      </c>
      <c r="C484" s="447">
        <v>1253.3499999999999</v>
      </c>
      <c r="D484" s="448">
        <v>1256.05</v>
      </c>
      <c r="E484" s="448">
        <v>1243.0999999999999</v>
      </c>
      <c r="F484" s="448">
        <v>1232.8499999999999</v>
      </c>
      <c r="G484" s="448">
        <v>1219.8999999999999</v>
      </c>
      <c r="H484" s="448">
        <v>1266.3</v>
      </c>
      <c r="I484" s="448">
        <v>1279.2500000000002</v>
      </c>
      <c r="J484" s="448">
        <v>1289.5</v>
      </c>
      <c r="K484" s="447">
        <v>1269</v>
      </c>
      <c r="L484" s="447">
        <v>1245.8</v>
      </c>
      <c r="M484" s="447">
        <v>5.5170199999999996</v>
      </c>
    </row>
    <row r="485" spans="1:13">
      <c r="A485" s="245">
        <v>475</v>
      </c>
      <c r="B485" s="450" t="s">
        <v>141</v>
      </c>
      <c r="C485" s="447">
        <v>612.45000000000005</v>
      </c>
      <c r="D485" s="448">
        <v>612.4</v>
      </c>
      <c r="E485" s="448">
        <v>607.15</v>
      </c>
      <c r="F485" s="448">
        <v>601.85</v>
      </c>
      <c r="G485" s="448">
        <v>596.6</v>
      </c>
      <c r="H485" s="448">
        <v>617.69999999999993</v>
      </c>
      <c r="I485" s="448">
        <v>622.94999999999993</v>
      </c>
      <c r="J485" s="448">
        <v>628.24999999999989</v>
      </c>
      <c r="K485" s="447">
        <v>617.65</v>
      </c>
      <c r="L485" s="447">
        <v>607.1</v>
      </c>
      <c r="M485" s="447">
        <v>21.670919999999999</v>
      </c>
    </row>
    <row r="486" spans="1:13">
      <c r="A486" s="245">
        <v>476</v>
      </c>
      <c r="B486" s="450" t="s">
        <v>277</v>
      </c>
      <c r="C486" s="447">
        <v>278.95</v>
      </c>
      <c r="D486" s="448">
        <v>280</v>
      </c>
      <c r="E486" s="448">
        <v>275</v>
      </c>
      <c r="F486" s="448">
        <v>271.05</v>
      </c>
      <c r="G486" s="448">
        <v>266.05</v>
      </c>
      <c r="H486" s="448">
        <v>283.95</v>
      </c>
      <c r="I486" s="448">
        <v>288.95</v>
      </c>
      <c r="J486" s="448">
        <v>292.89999999999998</v>
      </c>
      <c r="K486" s="447">
        <v>285</v>
      </c>
      <c r="L486" s="447">
        <v>276.05</v>
      </c>
      <c r="M486" s="447">
        <v>64.026989999999998</v>
      </c>
    </row>
    <row r="487" spans="1:13">
      <c r="A487" s="245">
        <v>477</v>
      </c>
      <c r="B487" s="450" t="s">
        <v>515</v>
      </c>
      <c r="C487" s="447">
        <v>2765.85</v>
      </c>
      <c r="D487" s="448">
        <v>2743.65</v>
      </c>
      <c r="E487" s="448">
        <v>2674.7000000000003</v>
      </c>
      <c r="F487" s="448">
        <v>2583.5500000000002</v>
      </c>
      <c r="G487" s="448">
        <v>2514.6000000000004</v>
      </c>
      <c r="H487" s="448">
        <v>2834.8</v>
      </c>
      <c r="I487" s="448">
        <v>2903.75</v>
      </c>
      <c r="J487" s="448">
        <v>2994.9</v>
      </c>
      <c r="K487" s="447">
        <v>2812.6</v>
      </c>
      <c r="L487" s="447">
        <v>2652.5</v>
      </c>
      <c r="M487" s="447">
        <v>0.30286999999999997</v>
      </c>
    </row>
    <row r="488" spans="1:13">
      <c r="A488" s="245">
        <v>478</v>
      </c>
      <c r="B488" s="450" t="s">
        <v>516</v>
      </c>
      <c r="C488" s="447">
        <v>367.9</v>
      </c>
      <c r="D488" s="448">
        <v>364.56666666666666</v>
      </c>
      <c r="E488" s="448">
        <v>360.38333333333333</v>
      </c>
      <c r="F488" s="448">
        <v>352.86666666666667</v>
      </c>
      <c r="G488" s="448">
        <v>348.68333333333334</v>
      </c>
      <c r="H488" s="448">
        <v>372.08333333333331</v>
      </c>
      <c r="I488" s="448">
        <v>376.26666666666659</v>
      </c>
      <c r="J488" s="448">
        <v>383.7833333333333</v>
      </c>
      <c r="K488" s="447">
        <v>368.75</v>
      </c>
      <c r="L488" s="447">
        <v>357.05</v>
      </c>
      <c r="M488" s="447">
        <v>3.0284599999999999</v>
      </c>
    </row>
    <row r="489" spans="1:13">
      <c r="A489" s="245">
        <v>479</v>
      </c>
      <c r="B489" s="450" t="s">
        <v>517</v>
      </c>
      <c r="C489" s="447">
        <v>257.5</v>
      </c>
      <c r="D489" s="448">
        <v>257.3</v>
      </c>
      <c r="E489" s="448">
        <v>246.45000000000005</v>
      </c>
      <c r="F489" s="448">
        <v>235.40000000000003</v>
      </c>
      <c r="G489" s="448">
        <v>224.55000000000007</v>
      </c>
      <c r="H489" s="448">
        <v>268.35000000000002</v>
      </c>
      <c r="I489" s="448">
        <v>279.20000000000005</v>
      </c>
      <c r="J489" s="448">
        <v>290.25</v>
      </c>
      <c r="K489" s="447">
        <v>268.14999999999998</v>
      </c>
      <c r="L489" s="447">
        <v>246.25</v>
      </c>
      <c r="M489" s="447">
        <v>15.013199999999999</v>
      </c>
    </row>
    <row r="490" spans="1:13">
      <c r="A490" s="245">
        <v>480</v>
      </c>
      <c r="B490" s="450" t="s">
        <v>518</v>
      </c>
      <c r="C490" s="447">
        <v>3316.75</v>
      </c>
      <c r="D490" s="448">
        <v>3318.7833333333333</v>
      </c>
      <c r="E490" s="448">
        <v>3272.5666666666666</v>
      </c>
      <c r="F490" s="448">
        <v>3228.3833333333332</v>
      </c>
      <c r="G490" s="448">
        <v>3182.1666666666665</v>
      </c>
      <c r="H490" s="448">
        <v>3362.9666666666667</v>
      </c>
      <c r="I490" s="448">
        <v>3409.1833333333329</v>
      </c>
      <c r="J490" s="448">
        <v>3453.3666666666668</v>
      </c>
      <c r="K490" s="447">
        <v>3365</v>
      </c>
      <c r="L490" s="447">
        <v>3274.6</v>
      </c>
      <c r="M490" s="447">
        <v>0.16638</v>
      </c>
    </row>
    <row r="491" spans="1:13">
      <c r="A491" s="245">
        <v>481</v>
      </c>
      <c r="B491" s="450" t="s">
        <v>519</v>
      </c>
      <c r="C491" s="447">
        <v>842</v>
      </c>
      <c r="D491" s="448">
        <v>847.33333333333337</v>
      </c>
      <c r="E491" s="448">
        <v>835.66666666666674</v>
      </c>
      <c r="F491" s="448">
        <v>829.33333333333337</v>
      </c>
      <c r="G491" s="448">
        <v>817.66666666666674</v>
      </c>
      <c r="H491" s="448">
        <v>853.66666666666674</v>
      </c>
      <c r="I491" s="448">
        <v>865.33333333333348</v>
      </c>
      <c r="J491" s="448">
        <v>871.66666666666674</v>
      </c>
      <c r="K491" s="447">
        <v>859</v>
      </c>
      <c r="L491" s="447">
        <v>841</v>
      </c>
      <c r="M491" s="447">
        <v>0.79415999999999998</v>
      </c>
    </row>
    <row r="492" spans="1:13">
      <c r="A492" s="245">
        <v>482</v>
      </c>
      <c r="B492" s="450" t="s">
        <v>520</v>
      </c>
      <c r="C492" s="447">
        <v>41.9</v>
      </c>
      <c r="D492" s="448">
        <v>40.983333333333334</v>
      </c>
      <c r="E492" s="448">
        <v>39.466666666666669</v>
      </c>
      <c r="F492" s="448">
        <v>37.033333333333331</v>
      </c>
      <c r="G492" s="448">
        <v>35.516666666666666</v>
      </c>
      <c r="H492" s="448">
        <v>43.416666666666671</v>
      </c>
      <c r="I492" s="448">
        <v>44.933333333333337</v>
      </c>
      <c r="J492" s="448">
        <v>47.366666666666674</v>
      </c>
      <c r="K492" s="447">
        <v>42.5</v>
      </c>
      <c r="L492" s="447">
        <v>38.549999999999997</v>
      </c>
      <c r="M492" s="447">
        <v>297.26393000000002</v>
      </c>
    </row>
    <row r="493" spans="1:13">
      <c r="A493" s="245">
        <v>483</v>
      </c>
      <c r="B493" s="450" t="s">
        <v>521</v>
      </c>
      <c r="C493" s="447">
        <v>1293.0999999999999</v>
      </c>
      <c r="D493" s="448">
        <v>1291.3999999999999</v>
      </c>
      <c r="E493" s="448">
        <v>1277.8999999999996</v>
      </c>
      <c r="F493" s="448">
        <v>1262.6999999999998</v>
      </c>
      <c r="G493" s="448">
        <v>1249.1999999999996</v>
      </c>
      <c r="H493" s="448">
        <v>1306.5999999999997</v>
      </c>
      <c r="I493" s="448">
        <v>1320.1000000000001</v>
      </c>
      <c r="J493" s="448">
        <v>1335.2999999999997</v>
      </c>
      <c r="K493" s="447">
        <v>1304.9000000000001</v>
      </c>
      <c r="L493" s="447">
        <v>1276.2</v>
      </c>
      <c r="M493" s="447">
        <v>1.0929599999999999</v>
      </c>
    </row>
    <row r="494" spans="1:13">
      <c r="A494" s="245">
        <v>484</v>
      </c>
      <c r="B494" s="450" t="s">
        <v>278</v>
      </c>
      <c r="C494" s="447">
        <v>415.05</v>
      </c>
      <c r="D494" s="448">
        <v>415.23333333333335</v>
      </c>
      <c r="E494" s="448">
        <v>408.81666666666672</v>
      </c>
      <c r="F494" s="448">
        <v>402.58333333333337</v>
      </c>
      <c r="G494" s="448">
        <v>396.16666666666674</v>
      </c>
      <c r="H494" s="448">
        <v>421.4666666666667</v>
      </c>
      <c r="I494" s="448">
        <v>427.88333333333333</v>
      </c>
      <c r="J494" s="448">
        <v>434.11666666666667</v>
      </c>
      <c r="K494" s="447">
        <v>421.65</v>
      </c>
      <c r="L494" s="447">
        <v>409</v>
      </c>
      <c r="M494" s="447">
        <v>0.88690000000000002</v>
      </c>
    </row>
    <row r="495" spans="1:13">
      <c r="A495" s="245">
        <v>485</v>
      </c>
      <c r="B495" s="450" t="s">
        <v>522</v>
      </c>
      <c r="C495" s="447">
        <v>1011.55</v>
      </c>
      <c r="D495" s="448">
        <v>1012.7833333333333</v>
      </c>
      <c r="E495" s="448">
        <v>1005.8166666666666</v>
      </c>
      <c r="F495" s="448">
        <v>1000.0833333333333</v>
      </c>
      <c r="G495" s="448">
        <v>993.11666666666656</v>
      </c>
      <c r="H495" s="448">
        <v>1018.5166666666667</v>
      </c>
      <c r="I495" s="448">
        <v>1025.4833333333333</v>
      </c>
      <c r="J495" s="448">
        <v>1031.2166666666667</v>
      </c>
      <c r="K495" s="447">
        <v>1019.75</v>
      </c>
      <c r="L495" s="447">
        <v>1007.05</v>
      </c>
      <c r="M495" s="447">
        <v>1.54294</v>
      </c>
    </row>
    <row r="496" spans="1:13">
      <c r="A496" s="245">
        <v>486</v>
      </c>
      <c r="B496" s="450" t="s">
        <v>523</v>
      </c>
      <c r="C496" s="447">
        <v>2363.75</v>
      </c>
      <c r="D496" s="448">
        <v>2364.4333333333329</v>
      </c>
      <c r="E496" s="448">
        <v>2303.9666666666658</v>
      </c>
      <c r="F496" s="448">
        <v>2244.1833333333329</v>
      </c>
      <c r="G496" s="448">
        <v>2183.7166666666658</v>
      </c>
      <c r="H496" s="448">
        <v>2424.2166666666658</v>
      </c>
      <c r="I496" s="448">
        <v>2484.6833333333329</v>
      </c>
      <c r="J496" s="448">
        <v>2544.4666666666658</v>
      </c>
      <c r="K496" s="447">
        <v>2424.9</v>
      </c>
      <c r="L496" s="447">
        <v>2304.65</v>
      </c>
      <c r="M496" s="447">
        <v>1.4809099999999999</v>
      </c>
    </row>
    <row r="497" spans="1:13">
      <c r="A497" s="245">
        <v>487</v>
      </c>
      <c r="B497" s="450" t="s">
        <v>524</v>
      </c>
      <c r="C497" s="447">
        <v>1754.95</v>
      </c>
      <c r="D497" s="448">
        <v>1767.0333333333335</v>
      </c>
      <c r="E497" s="448">
        <v>1729.916666666667</v>
      </c>
      <c r="F497" s="448">
        <v>1704.8833333333334</v>
      </c>
      <c r="G497" s="448">
        <v>1667.7666666666669</v>
      </c>
      <c r="H497" s="448">
        <v>1792.0666666666671</v>
      </c>
      <c r="I497" s="448">
        <v>1829.1833333333334</v>
      </c>
      <c r="J497" s="448">
        <v>1854.2166666666672</v>
      </c>
      <c r="K497" s="447">
        <v>1804.15</v>
      </c>
      <c r="L497" s="447">
        <v>1742</v>
      </c>
      <c r="M497" s="447">
        <v>0.93154000000000003</v>
      </c>
    </row>
    <row r="498" spans="1:13">
      <c r="A498" s="245">
        <v>488</v>
      </c>
      <c r="B498" s="450" t="s">
        <v>118</v>
      </c>
      <c r="C498" s="447">
        <v>8.65</v>
      </c>
      <c r="D498" s="448">
        <v>8.7000000000000011</v>
      </c>
      <c r="E498" s="448">
        <v>8.6000000000000014</v>
      </c>
      <c r="F498" s="448">
        <v>8.5500000000000007</v>
      </c>
      <c r="G498" s="448">
        <v>8.4500000000000011</v>
      </c>
      <c r="H498" s="448">
        <v>8.7500000000000018</v>
      </c>
      <c r="I498" s="448">
        <v>8.85</v>
      </c>
      <c r="J498" s="448">
        <v>8.9000000000000021</v>
      </c>
      <c r="K498" s="447">
        <v>8.8000000000000007</v>
      </c>
      <c r="L498" s="447">
        <v>8.65</v>
      </c>
      <c r="M498" s="447">
        <v>684.39642000000003</v>
      </c>
    </row>
    <row r="499" spans="1:13">
      <c r="A499" s="245">
        <v>489</v>
      </c>
      <c r="B499" s="450" t="s">
        <v>195</v>
      </c>
      <c r="C499" s="447">
        <v>1007.3</v>
      </c>
      <c r="D499" s="448">
        <v>1006.8333333333334</v>
      </c>
      <c r="E499" s="448">
        <v>998.66666666666674</v>
      </c>
      <c r="F499" s="448">
        <v>990.03333333333342</v>
      </c>
      <c r="G499" s="448">
        <v>981.86666666666679</v>
      </c>
      <c r="H499" s="448">
        <v>1015.4666666666667</v>
      </c>
      <c r="I499" s="448">
        <v>1023.6333333333334</v>
      </c>
      <c r="J499" s="448">
        <v>1032.2666666666667</v>
      </c>
      <c r="K499" s="447">
        <v>1015</v>
      </c>
      <c r="L499" s="447">
        <v>998.2</v>
      </c>
      <c r="M499" s="447">
        <v>14.62881</v>
      </c>
    </row>
    <row r="500" spans="1:13">
      <c r="A500" s="245">
        <v>490</v>
      </c>
      <c r="B500" s="450" t="s">
        <v>525</v>
      </c>
      <c r="C500" s="447">
        <v>6831.3</v>
      </c>
      <c r="D500" s="448">
        <v>6857.4333333333334</v>
      </c>
      <c r="E500" s="448">
        <v>6773.8666666666668</v>
      </c>
      <c r="F500" s="448">
        <v>6716.4333333333334</v>
      </c>
      <c r="G500" s="448">
        <v>6632.8666666666668</v>
      </c>
      <c r="H500" s="448">
        <v>6914.8666666666668</v>
      </c>
      <c r="I500" s="448">
        <v>6998.4333333333343</v>
      </c>
      <c r="J500" s="448">
        <v>7055.8666666666668</v>
      </c>
      <c r="K500" s="447">
        <v>6941</v>
      </c>
      <c r="L500" s="447">
        <v>6800</v>
      </c>
      <c r="M500" s="447">
        <v>2.6630000000000001E-2</v>
      </c>
    </row>
    <row r="501" spans="1:13">
      <c r="A501" s="245">
        <v>491</v>
      </c>
      <c r="B501" s="450" t="s">
        <v>526</v>
      </c>
      <c r="C501" s="447">
        <v>152.35</v>
      </c>
      <c r="D501" s="448">
        <v>151.31666666666666</v>
      </c>
      <c r="E501" s="448">
        <v>149.03333333333333</v>
      </c>
      <c r="F501" s="448">
        <v>145.71666666666667</v>
      </c>
      <c r="G501" s="448">
        <v>143.43333333333334</v>
      </c>
      <c r="H501" s="448">
        <v>154.63333333333333</v>
      </c>
      <c r="I501" s="448">
        <v>156.91666666666663</v>
      </c>
      <c r="J501" s="448">
        <v>160.23333333333332</v>
      </c>
      <c r="K501" s="447">
        <v>153.6</v>
      </c>
      <c r="L501" s="447">
        <v>148</v>
      </c>
      <c r="M501" s="447">
        <v>25.597460000000002</v>
      </c>
    </row>
    <row r="502" spans="1:13">
      <c r="A502" s="245">
        <v>492</v>
      </c>
      <c r="B502" s="450" t="s">
        <v>527</v>
      </c>
      <c r="C502" s="447">
        <v>88.95</v>
      </c>
      <c r="D502" s="448">
        <v>89.600000000000009</v>
      </c>
      <c r="E502" s="448">
        <v>88.000000000000014</v>
      </c>
      <c r="F502" s="448">
        <v>87.050000000000011</v>
      </c>
      <c r="G502" s="448">
        <v>85.450000000000017</v>
      </c>
      <c r="H502" s="448">
        <v>90.550000000000011</v>
      </c>
      <c r="I502" s="448">
        <v>92.15</v>
      </c>
      <c r="J502" s="448">
        <v>93.100000000000009</v>
      </c>
      <c r="K502" s="447">
        <v>91.2</v>
      </c>
      <c r="L502" s="447">
        <v>88.65</v>
      </c>
      <c r="M502" s="447">
        <v>15.61103</v>
      </c>
    </row>
    <row r="503" spans="1:13">
      <c r="A503" s="245">
        <v>493</v>
      </c>
      <c r="B503" s="450" t="s">
        <v>771</v>
      </c>
      <c r="C503" s="447">
        <v>482.1</v>
      </c>
      <c r="D503" s="448">
        <v>481.11666666666662</v>
      </c>
      <c r="E503" s="448">
        <v>474.98333333333323</v>
      </c>
      <c r="F503" s="448">
        <v>467.86666666666662</v>
      </c>
      <c r="G503" s="448">
        <v>461.73333333333323</v>
      </c>
      <c r="H503" s="448">
        <v>488.23333333333323</v>
      </c>
      <c r="I503" s="448">
        <v>494.36666666666656</v>
      </c>
      <c r="J503" s="448">
        <v>501.48333333333323</v>
      </c>
      <c r="K503" s="447">
        <v>487.25</v>
      </c>
      <c r="L503" s="447">
        <v>474</v>
      </c>
      <c r="M503" s="447">
        <v>0.60231999999999997</v>
      </c>
    </row>
    <row r="504" spans="1:13">
      <c r="A504" s="245">
        <v>494</v>
      </c>
      <c r="B504" s="450" t="s">
        <v>528</v>
      </c>
      <c r="C504" s="447">
        <v>2162.4</v>
      </c>
      <c r="D504" s="448">
        <v>2165.1333333333332</v>
      </c>
      <c r="E504" s="448">
        <v>2145.2666666666664</v>
      </c>
      <c r="F504" s="448">
        <v>2128.1333333333332</v>
      </c>
      <c r="G504" s="448">
        <v>2108.2666666666664</v>
      </c>
      <c r="H504" s="448">
        <v>2182.2666666666664</v>
      </c>
      <c r="I504" s="448">
        <v>2202.1333333333332</v>
      </c>
      <c r="J504" s="448">
        <v>2219.2666666666664</v>
      </c>
      <c r="K504" s="447">
        <v>2185</v>
      </c>
      <c r="L504" s="447">
        <v>2148</v>
      </c>
      <c r="M504" s="447">
        <v>0.75041999999999998</v>
      </c>
    </row>
    <row r="505" spans="1:13">
      <c r="A505" s="245">
        <v>495</v>
      </c>
      <c r="B505" s="450" t="s">
        <v>196</v>
      </c>
      <c r="C505" s="447">
        <v>539.04999999999995</v>
      </c>
      <c r="D505" s="448">
        <v>536.88333333333333</v>
      </c>
      <c r="E505" s="448">
        <v>533.2166666666667</v>
      </c>
      <c r="F505" s="448">
        <v>527.38333333333333</v>
      </c>
      <c r="G505" s="448">
        <v>523.7166666666667</v>
      </c>
      <c r="H505" s="448">
        <v>542.7166666666667</v>
      </c>
      <c r="I505" s="448">
        <v>546.38333333333344</v>
      </c>
      <c r="J505" s="448">
        <v>552.2166666666667</v>
      </c>
      <c r="K505" s="447">
        <v>540.54999999999995</v>
      </c>
      <c r="L505" s="447">
        <v>531.04999999999995</v>
      </c>
      <c r="M505" s="447">
        <v>53.862050000000004</v>
      </c>
    </row>
    <row r="506" spans="1:13">
      <c r="A506" s="245">
        <v>496</v>
      </c>
      <c r="B506" s="450" t="s">
        <v>529</v>
      </c>
      <c r="C506" s="447">
        <v>650.5</v>
      </c>
      <c r="D506" s="448">
        <v>655.16666666666663</v>
      </c>
      <c r="E506" s="448">
        <v>635.33333333333326</v>
      </c>
      <c r="F506" s="448">
        <v>620.16666666666663</v>
      </c>
      <c r="G506" s="448">
        <v>600.33333333333326</v>
      </c>
      <c r="H506" s="448">
        <v>670.33333333333326</v>
      </c>
      <c r="I506" s="448">
        <v>690.16666666666652</v>
      </c>
      <c r="J506" s="448">
        <v>705.33333333333326</v>
      </c>
      <c r="K506" s="447">
        <v>675</v>
      </c>
      <c r="L506" s="447">
        <v>640</v>
      </c>
      <c r="M506" s="447">
        <v>13.53533</v>
      </c>
    </row>
    <row r="507" spans="1:13">
      <c r="A507" s="245">
        <v>497</v>
      </c>
      <c r="B507" s="450" t="s">
        <v>197</v>
      </c>
      <c r="C507" s="447">
        <v>13.5</v>
      </c>
      <c r="D507" s="448">
        <v>13.483333333333334</v>
      </c>
      <c r="E507" s="448">
        <v>13.366666666666669</v>
      </c>
      <c r="F507" s="448">
        <v>13.233333333333334</v>
      </c>
      <c r="G507" s="448">
        <v>13.116666666666669</v>
      </c>
      <c r="H507" s="448">
        <v>13.616666666666669</v>
      </c>
      <c r="I507" s="448">
        <v>13.733333333333336</v>
      </c>
      <c r="J507" s="448">
        <v>13.866666666666669</v>
      </c>
      <c r="K507" s="447">
        <v>13.6</v>
      </c>
      <c r="L507" s="447">
        <v>13.35</v>
      </c>
      <c r="M507" s="447">
        <v>655.55223000000001</v>
      </c>
    </row>
    <row r="508" spans="1:13">
      <c r="A508" s="245">
        <v>498</v>
      </c>
      <c r="B508" s="450" t="s">
        <v>198</v>
      </c>
      <c r="C508" s="447">
        <v>209.35</v>
      </c>
      <c r="D508" s="448">
        <v>210.81666666666663</v>
      </c>
      <c r="E508" s="448">
        <v>206.68333333333328</v>
      </c>
      <c r="F508" s="448">
        <v>204.01666666666665</v>
      </c>
      <c r="G508" s="448">
        <v>199.8833333333333</v>
      </c>
      <c r="H508" s="448">
        <v>213.48333333333326</v>
      </c>
      <c r="I508" s="448">
        <v>217.61666666666665</v>
      </c>
      <c r="J508" s="448">
        <v>220.28333333333325</v>
      </c>
      <c r="K508" s="447">
        <v>214.95</v>
      </c>
      <c r="L508" s="447">
        <v>208.15</v>
      </c>
      <c r="M508" s="447">
        <v>154.41551999999999</v>
      </c>
    </row>
    <row r="509" spans="1:13">
      <c r="A509" s="245">
        <v>499</v>
      </c>
      <c r="B509" s="450" t="s">
        <v>530</v>
      </c>
      <c r="C509" s="447">
        <v>285.8</v>
      </c>
      <c r="D509" s="448">
        <v>288.26666666666665</v>
      </c>
      <c r="E509" s="448">
        <v>279.58333333333331</v>
      </c>
      <c r="F509" s="448">
        <v>273.36666666666667</v>
      </c>
      <c r="G509" s="448">
        <v>264.68333333333334</v>
      </c>
      <c r="H509" s="448">
        <v>294.48333333333329</v>
      </c>
      <c r="I509" s="448">
        <v>303.16666666666669</v>
      </c>
      <c r="J509" s="448">
        <v>309.38333333333327</v>
      </c>
      <c r="K509" s="447">
        <v>296.95</v>
      </c>
      <c r="L509" s="447">
        <v>282.05</v>
      </c>
      <c r="M509" s="447">
        <v>4.0938600000000003</v>
      </c>
    </row>
    <row r="510" spans="1:13">
      <c r="A510" s="245">
        <v>500</v>
      </c>
      <c r="B510" s="450" t="s">
        <v>531</v>
      </c>
      <c r="C510" s="447">
        <v>2096.1999999999998</v>
      </c>
      <c r="D510" s="448">
        <v>2102.0666666666666</v>
      </c>
      <c r="E510" s="448">
        <v>2084.1333333333332</v>
      </c>
      <c r="F510" s="448">
        <v>2072.0666666666666</v>
      </c>
      <c r="G510" s="448">
        <v>2054.1333333333332</v>
      </c>
      <c r="H510" s="448">
        <v>2114.1333333333332</v>
      </c>
      <c r="I510" s="448">
        <v>2132.0666666666666</v>
      </c>
      <c r="J510" s="448">
        <v>2144.1333333333332</v>
      </c>
      <c r="K510" s="447">
        <v>2120</v>
      </c>
      <c r="L510" s="447">
        <v>2090</v>
      </c>
      <c r="M510" s="447">
        <v>0.29794999999999999</v>
      </c>
    </row>
    <row r="511" spans="1:13">
      <c r="A511" s="245">
        <v>501</v>
      </c>
      <c r="B511" s="450" t="s">
        <v>741</v>
      </c>
      <c r="C511" s="447">
        <v>1260.1500000000001</v>
      </c>
      <c r="D511" s="448">
        <v>1250.6166666666668</v>
      </c>
      <c r="E511" s="448">
        <v>1235.7333333333336</v>
      </c>
      <c r="F511" s="448">
        <v>1211.3166666666668</v>
      </c>
      <c r="G511" s="448">
        <v>1196.4333333333336</v>
      </c>
      <c r="H511" s="448">
        <v>1275.0333333333335</v>
      </c>
      <c r="I511" s="448">
        <v>1289.9166666666667</v>
      </c>
      <c r="J511" s="448">
        <v>1314.3333333333335</v>
      </c>
      <c r="K511" s="447">
        <v>1265.5</v>
      </c>
      <c r="L511" s="447">
        <v>1226.2</v>
      </c>
      <c r="M511" s="447">
        <v>0.64085999999999999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79"/>
      <c r="B5" s="579"/>
      <c r="C5" s="580"/>
      <c r="D5" s="580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81" t="s">
        <v>533</v>
      </c>
      <c r="C7" s="581"/>
      <c r="D7" s="239">
        <f>Main!B10</f>
        <v>44348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44347</v>
      </c>
      <c r="B10" s="244">
        <v>539991</v>
      </c>
      <c r="C10" s="245" t="s">
        <v>1052</v>
      </c>
      <c r="D10" s="245" t="s">
        <v>1053</v>
      </c>
      <c r="E10" s="520" t="s">
        <v>542</v>
      </c>
      <c r="F10" s="338">
        <v>36718</v>
      </c>
      <c r="G10" s="244">
        <v>37.049999999999997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44347</v>
      </c>
      <c r="B11" s="244">
        <v>539991</v>
      </c>
      <c r="C11" s="245" t="s">
        <v>1052</v>
      </c>
      <c r="D11" s="245" t="s">
        <v>1054</v>
      </c>
      <c r="E11" s="245" t="s">
        <v>543</v>
      </c>
      <c r="F11" s="338">
        <v>36600</v>
      </c>
      <c r="G11" s="244">
        <v>37.049999999999997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44347</v>
      </c>
      <c r="B12" s="244">
        <v>526445</v>
      </c>
      <c r="C12" s="245" t="s">
        <v>1055</v>
      </c>
      <c r="D12" s="245" t="s">
        <v>1056</v>
      </c>
      <c r="E12" s="520" t="s">
        <v>542</v>
      </c>
      <c r="F12" s="338">
        <v>54000</v>
      </c>
      <c r="G12" s="244">
        <v>5.79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44347</v>
      </c>
      <c r="B13" s="244">
        <v>526445</v>
      </c>
      <c r="C13" s="245" t="s">
        <v>1055</v>
      </c>
      <c r="D13" s="245" t="s">
        <v>1056</v>
      </c>
      <c r="E13" s="520" t="s">
        <v>543</v>
      </c>
      <c r="F13" s="338">
        <v>177000</v>
      </c>
      <c r="G13" s="244">
        <v>5.62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44347</v>
      </c>
      <c r="B14" s="244">
        <v>509709</v>
      </c>
      <c r="C14" s="245" t="s">
        <v>1057</v>
      </c>
      <c r="D14" s="245" t="s">
        <v>1058</v>
      </c>
      <c r="E14" s="245" t="s">
        <v>543</v>
      </c>
      <c r="F14" s="338">
        <v>826286</v>
      </c>
      <c r="G14" s="244">
        <v>41.4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44347</v>
      </c>
      <c r="B15" s="244">
        <v>509709</v>
      </c>
      <c r="C15" s="245" t="s">
        <v>1057</v>
      </c>
      <c r="D15" s="245" t="s">
        <v>1059</v>
      </c>
      <c r="E15" s="245" t="s">
        <v>542</v>
      </c>
      <c r="F15" s="338">
        <v>2076286</v>
      </c>
      <c r="G15" s="244">
        <v>41.54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44347</v>
      </c>
      <c r="B16" s="244">
        <v>509709</v>
      </c>
      <c r="C16" s="245" t="s">
        <v>1057</v>
      </c>
      <c r="D16" s="245" t="s">
        <v>1060</v>
      </c>
      <c r="E16" s="245" t="s">
        <v>543</v>
      </c>
      <c r="F16" s="338">
        <v>1250000</v>
      </c>
      <c r="G16" s="244">
        <v>41.62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44347</v>
      </c>
      <c r="B17" s="244">
        <v>540937</v>
      </c>
      <c r="C17" s="245" t="s">
        <v>1028</v>
      </c>
      <c r="D17" s="245" t="s">
        <v>1030</v>
      </c>
      <c r="E17" s="245" t="s">
        <v>543</v>
      </c>
      <c r="F17" s="338">
        <v>24000</v>
      </c>
      <c r="G17" s="244">
        <v>125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44347</v>
      </c>
      <c r="B18" s="244">
        <v>540937</v>
      </c>
      <c r="C18" s="245" t="s">
        <v>1028</v>
      </c>
      <c r="D18" s="245" t="s">
        <v>1029</v>
      </c>
      <c r="E18" s="520" t="s">
        <v>542</v>
      </c>
      <c r="F18" s="338">
        <v>24000</v>
      </c>
      <c r="G18" s="244">
        <v>125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44347</v>
      </c>
      <c r="B19" s="244">
        <v>538772</v>
      </c>
      <c r="C19" s="245" t="s">
        <v>1061</v>
      </c>
      <c r="D19" s="245" t="s">
        <v>1062</v>
      </c>
      <c r="E19" s="245" t="s">
        <v>542</v>
      </c>
      <c r="F19" s="338">
        <v>950000</v>
      </c>
      <c r="G19" s="244">
        <v>90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44347</v>
      </c>
      <c r="B20" s="244">
        <v>538772</v>
      </c>
      <c r="C20" s="245" t="s">
        <v>1061</v>
      </c>
      <c r="D20" s="245" t="s">
        <v>1062</v>
      </c>
      <c r="E20" s="245" t="s">
        <v>543</v>
      </c>
      <c r="F20" s="338">
        <v>1000000</v>
      </c>
      <c r="G20" s="244">
        <v>90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44347</v>
      </c>
      <c r="B21" s="244">
        <v>540198</v>
      </c>
      <c r="C21" s="245" t="s">
        <v>1012</v>
      </c>
      <c r="D21" s="245" t="s">
        <v>1013</v>
      </c>
      <c r="E21" s="245" t="s">
        <v>543</v>
      </c>
      <c r="F21" s="338">
        <v>42592</v>
      </c>
      <c r="G21" s="244">
        <v>28.16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44347</v>
      </c>
      <c r="B22" s="244">
        <v>526043</v>
      </c>
      <c r="C22" s="245" t="s">
        <v>1063</v>
      </c>
      <c r="D22" s="245" t="s">
        <v>1064</v>
      </c>
      <c r="E22" s="520" t="s">
        <v>542</v>
      </c>
      <c r="F22" s="338">
        <v>30000</v>
      </c>
      <c r="G22" s="244">
        <v>43.8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44347</v>
      </c>
      <c r="B23" s="244">
        <v>526043</v>
      </c>
      <c r="C23" s="245" t="s">
        <v>1063</v>
      </c>
      <c r="D23" s="245" t="s">
        <v>1065</v>
      </c>
      <c r="E23" s="245" t="s">
        <v>542</v>
      </c>
      <c r="F23" s="338">
        <v>26812</v>
      </c>
      <c r="G23" s="244">
        <v>42.05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44347</v>
      </c>
      <c r="B24" s="244">
        <v>526043</v>
      </c>
      <c r="C24" s="245" t="s">
        <v>1063</v>
      </c>
      <c r="D24" s="245" t="s">
        <v>1065</v>
      </c>
      <c r="E24" s="245" t="s">
        <v>543</v>
      </c>
      <c r="F24" s="338">
        <v>26812</v>
      </c>
      <c r="G24" s="244">
        <v>42.95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44347</v>
      </c>
      <c r="B25" s="244">
        <v>526043</v>
      </c>
      <c r="C25" s="245" t="s">
        <v>1063</v>
      </c>
      <c r="D25" s="245" t="s">
        <v>1066</v>
      </c>
      <c r="E25" s="520" t="s">
        <v>543</v>
      </c>
      <c r="F25" s="338">
        <v>104007</v>
      </c>
      <c r="G25" s="244">
        <v>43.16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44347</v>
      </c>
      <c r="B26" s="244">
        <v>526043</v>
      </c>
      <c r="C26" s="245" t="s">
        <v>1063</v>
      </c>
      <c r="D26" s="245" t="s">
        <v>1067</v>
      </c>
      <c r="E26" s="245" t="s">
        <v>542</v>
      </c>
      <c r="F26" s="338">
        <v>30010</v>
      </c>
      <c r="G26" s="244">
        <v>45.99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44347</v>
      </c>
      <c r="B27" s="244">
        <v>526043</v>
      </c>
      <c r="C27" s="245" t="s">
        <v>1063</v>
      </c>
      <c r="D27" s="245" t="s">
        <v>1067</v>
      </c>
      <c r="E27" s="520" t="s">
        <v>543</v>
      </c>
      <c r="F27" s="338">
        <v>12500</v>
      </c>
      <c r="G27" s="244">
        <v>46.2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44347</v>
      </c>
      <c r="B28" s="244">
        <v>531952</v>
      </c>
      <c r="C28" s="245" t="s">
        <v>1068</v>
      </c>
      <c r="D28" s="245" t="s">
        <v>1069</v>
      </c>
      <c r="E28" s="520" t="s">
        <v>542</v>
      </c>
      <c r="F28" s="338">
        <v>91375</v>
      </c>
      <c r="G28" s="244">
        <v>58.89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44347</v>
      </c>
      <c r="B29" s="244">
        <v>531952</v>
      </c>
      <c r="C29" s="245" t="s">
        <v>1068</v>
      </c>
      <c r="D29" s="245" t="s">
        <v>1069</v>
      </c>
      <c r="E29" s="245" t="s">
        <v>543</v>
      </c>
      <c r="F29" s="338">
        <v>79040</v>
      </c>
      <c r="G29" s="244">
        <v>58.58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44347</v>
      </c>
      <c r="B30" s="244">
        <v>531952</v>
      </c>
      <c r="C30" s="245" t="s">
        <v>1068</v>
      </c>
      <c r="D30" s="245" t="s">
        <v>1070</v>
      </c>
      <c r="E30" s="520" t="s">
        <v>542</v>
      </c>
      <c r="F30" s="338">
        <v>861</v>
      </c>
      <c r="G30" s="244">
        <v>59.8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44347</v>
      </c>
      <c r="B31" s="244">
        <v>531952</v>
      </c>
      <c r="C31" s="245" t="s">
        <v>1068</v>
      </c>
      <c r="D31" s="245" t="s">
        <v>1070</v>
      </c>
      <c r="E31" s="520" t="s">
        <v>543</v>
      </c>
      <c r="F31" s="338">
        <v>64721</v>
      </c>
      <c r="G31" s="244">
        <v>58.52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44347</v>
      </c>
      <c r="B32" s="244">
        <v>540259</v>
      </c>
      <c r="C32" s="245" t="s">
        <v>975</v>
      </c>
      <c r="D32" s="245" t="s">
        <v>1071</v>
      </c>
      <c r="E32" s="245" t="s">
        <v>543</v>
      </c>
      <c r="F32" s="338">
        <v>100000</v>
      </c>
      <c r="G32" s="244">
        <v>10.81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44347</v>
      </c>
      <c r="B33" s="244">
        <v>539026</v>
      </c>
      <c r="C33" s="245" t="s">
        <v>1014</v>
      </c>
      <c r="D33" s="245" t="s">
        <v>1072</v>
      </c>
      <c r="E33" s="520" t="s">
        <v>542</v>
      </c>
      <c r="F33" s="338">
        <v>28000</v>
      </c>
      <c r="G33" s="244">
        <v>8.23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44347</v>
      </c>
      <c r="B34" s="244">
        <v>539026</v>
      </c>
      <c r="C34" s="245" t="s">
        <v>1014</v>
      </c>
      <c r="D34" s="245" t="s">
        <v>1015</v>
      </c>
      <c r="E34" s="245" t="s">
        <v>542</v>
      </c>
      <c r="F34" s="338">
        <v>24000</v>
      </c>
      <c r="G34" s="244">
        <v>8.17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44347</v>
      </c>
      <c r="B35" s="244">
        <v>539026</v>
      </c>
      <c r="C35" s="245" t="s">
        <v>1014</v>
      </c>
      <c r="D35" s="245" t="s">
        <v>1073</v>
      </c>
      <c r="E35" s="520" t="s">
        <v>543</v>
      </c>
      <c r="F35" s="338">
        <v>96000</v>
      </c>
      <c r="G35" s="244">
        <v>8.18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44347</v>
      </c>
      <c r="B36" s="244">
        <v>530419</v>
      </c>
      <c r="C36" s="245" t="s">
        <v>1074</v>
      </c>
      <c r="D36" s="245" t="s">
        <v>1075</v>
      </c>
      <c r="E36" s="245" t="s">
        <v>542</v>
      </c>
      <c r="F36" s="338">
        <v>92000</v>
      </c>
      <c r="G36" s="244">
        <v>27.82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44347</v>
      </c>
      <c r="B37" s="244">
        <v>530419</v>
      </c>
      <c r="C37" s="245" t="s">
        <v>1074</v>
      </c>
      <c r="D37" s="245" t="s">
        <v>1076</v>
      </c>
      <c r="E37" s="520" t="s">
        <v>543</v>
      </c>
      <c r="F37" s="338">
        <v>92000</v>
      </c>
      <c r="G37" s="244">
        <v>27.82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44347</v>
      </c>
      <c r="B38" s="244">
        <v>533170</v>
      </c>
      <c r="C38" s="245" t="s">
        <v>1077</v>
      </c>
      <c r="D38" s="245" t="s">
        <v>1078</v>
      </c>
      <c r="E38" s="245" t="s">
        <v>543</v>
      </c>
      <c r="F38" s="338">
        <v>68971</v>
      </c>
      <c r="G38" s="244">
        <v>41.58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44347</v>
      </c>
      <c r="B39" s="244">
        <v>511736</v>
      </c>
      <c r="C39" s="245" t="s">
        <v>1079</v>
      </c>
      <c r="D39" s="245" t="s">
        <v>1080</v>
      </c>
      <c r="E39" s="520" t="s">
        <v>543</v>
      </c>
      <c r="F39" s="338">
        <v>2500000</v>
      </c>
      <c r="G39" s="244">
        <v>0.64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44347</v>
      </c>
      <c r="B40" s="244" t="s">
        <v>1081</v>
      </c>
      <c r="C40" s="245" t="s">
        <v>1082</v>
      </c>
      <c r="D40" s="245" t="s">
        <v>1083</v>
      </c>
      <c r="E40" s="520" t="s">
        <v>542</v>
      </c>
      <c r="F40" s="338">
        <v>101646</v>
      </c>
      <c r="G40" s="244">
        <v>436.73</v>
      </c>
      <c r="H40" s="315" t="s">
        <v>839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44347</v>
      </c>
      <c r="B41" s="244" t="s">
        <v>1084</v>
      </c>
      <c r="C41" s="245" t="s">
        <v>1085</v>
      </c>
      <c r="D41" s="245" t="s">
        <v>1086</v>
      </c>
      <c r="E41" s="245" t="s">
        <v>542</v>
      </c>
      <c r="F41" s="338">
        <v>218500</v>
      </c>
      <c r="G41" s="244">
        <v>37.75</v>
      </c>
      <c r="H41" s="315" t="s">
        <v>839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44347</v>
      </c>
      <c r="B42" s="244" t="s">
        <v>1087</v>
      </c>
      <c r="C42" s="245" t="s">
        <v>1088</v>
      </c>
      <c r="D42" s="245" t="s">
        <v>1042</v>
      </c>
      <c r="E42" s="245" t="s">
        <v>542</v>
      </c>
      <c r="F42" s="338">
        <v>110959</v>
      </c>
      <c r="G42" s="244">
        <v>30.06</v>
      </c>
      <c r="H42" s="315" t="s">
        <v>839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44347</v>
      </c>
      <c r="B43" s="244" t="s">
        <v>1089</v>
      </c>
      <c r="C43" s="245" t="s">
        <v>1090</v>
      </c>
      <c r="D43" s="245" t="s">
        <v>1016</v>
      </c>
      <c r="E43" s="520" t="s">
        <v>542</v>
      </c>
      <c r="F43" s="338">
        <v>4277016</v>
      </c>
      <c r="G43" s="244">
        <v>52.07</v>
      </c>
      <c r="H43" s="315" t="s">
        <v>839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44347</v>
      </c>
      <c r="B44" s="244" t="s">
        <v>1091</v>
      </c>
      <c r="C44" s="245" t="s">
        <v>1092</v>
      </c>
      <c r="D44" s="245" t="s">
        <v>1093</v>
      </c>
      <c r="E44" s="520" t="s">
        <v>542</v>
      </c>
      <c r="F44" s="338">
        <v>31000</v>
      </c>
      <c r="G44" s="244">
        <v>9.3000000000000007</v>
      </c>
      <c r="H44" s="315" t="s">
        <v>839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44347</v>
      </c>
      <c r="B45" s="244" t="s">
        <v>1094</v>
      </c>
      <c r="C45" s="245" t="s">
        <v>1095</v>
      </c>
      <c r="D45" s="245" t="s">
        <v>901</v>
      </c>
      <c r="E45" s="245" t="s">
        <v>542</v>
      </c>
      <c r="F45" s="338">
        <v>312987</v>
      </c>
      <c r="G45" s="244">
        <v>136.68</v>
      </c>
      <c r="H45" s="315" t="s">
        <v>839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44347</v>
      </c>
      <c r="B46" s="244" t="s">
        <v>115</v>
      </c>
      <c r="C46" s="245" t="s">
        <v>1096</v>
      </c>
      <c r="D46" s="245" t="s">
        <v>1097</v>
      </c>
      <c r="E46" s="520" t="s">
        <v>542</v>
      </c>
      <c r="F46" s="338">
        <v>2219897</v>
      </c>
      <c r="G46" s="244">
        <v>226.82</v>
      </c>
      <c r="H46" s="315" t="s">
        <v>839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44347</v>
      </c>
      <c r="B47" s="244" t="s">
        <v>392</v>
      </c>
      <c r="C47" s="245" t="s">
        <v>1098</v>
      </c>
      <c r="D47" s="245" t="s">
        <v>1099</v>
      </c>
      <c r="E47" s="245" t="s">
        <v>542</v>
      </c>
      <c r="F47" s="338">
        <v>2481000</v>
      </c>
      <c r="G47" s="244">
        <v>111</v>
      </c>
      <c r="H47" s="315" t="s">
        <v>839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44347</v>
      </c>
      <c r="B48" s="244" t="s">
        <v>411</v>
      </c>
      <c r="C48" s="245" t="s">
        <v>1100</v>
      </c>
      <c r="D48" s="245" t="s">
        <v>901</v>
      </c>
      <c r="E48" s="520" t="s">
        <v>542</v>
      </c>
      <c r="F48" s="338">
        <v>1933913</v>
      </c>
      <c r="G48" s="244">
        <v>107.41</v>
      </c>
      <c r="H48" s="315" t="s">
        <v>839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44347</v>
      </c>
      <c r="B49" s="244" t="s">
        <v>130</v>
      </c>
      <c r="C49" s="245" t="s">
        <v>998</v>
      </c>
      <c r="D49" s="245" t="s">
        <v>901</v>
      </c>
      <c r="E49" s="520" t="s">
        <v>542</v>
      </c>
      <c r="F49" s="338">
        <v>492577</v>
      </c>
      <c r="G49" s="244">
        <v>940.39</v>
      </c>
      <c r="H49" s="315" t="s">
        <v>839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44347</v>
      </c>
      <c r="B50" s="244" t="s">
        <v>1101</v>
      </c>
      <c r="C50" s="245" t="s">
        <v>1102</v>
      </c>
      <c r="D50" s="245" t="s">
        <v>851</v>
      </c>
      <c r="E50" s="245" t="s">
        <v>542</v>
      </c>
      <c r="F50" s="338">
        <v>305114</v>
      </c>
      <c r="G50" s="244">
        <v>66.2</v>
      </c>
      <c r="H50" s="315" t="s">
        <v>839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44347</v>
      </c>
      <c r="B51" s="244" t="s">
        <v>1103</v>
      </c>
      <c r="C51" s="245" t="s">
        <v>1104</v>
      </c>
      <c r="D51" s="245" t="s">
        <v>901</v>
      </c>
      <c r="E51" s="245" t="s">
        <v>542</v>
      </c>
      <c r="F51" s="338">
        <v>31129</v>
      </c>
      <c r="G51" s="244">
        <v>711.61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44347</v>
      </c>
      <c r="B52" s="244" t="s">
        <v>1105</v>
      </c>
      <c r="C52" s="245" t="s">
        <v>1106</v>
      </c>
      <c r="D52" s="245" t="s">
        <v>1107</v>
      </c>
      <c r="E52" s="245" t="s">
        <v>542</v>
      </c>
      <c r="F52" s="338">
        <v>169411</v>
      </c>
      <c r="G52" s="244">
        <v>16.37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44347</v>
      </c>
      <c r="B53" s="244" t="s">
        <v>1108</v>
      </c>
      <c r="C53" s="245" t="s">
        <v>1109</v>
      </c>
      <c r="D53" s="245" t="s">
        <v>1110</v>
      </c>
      <c r="E53" s="520" t="s">
        <v>542</v>
      </c>
      <c r="F53" s="338">
        <v>13694</v>
      </c>
      <c r="G53" s="244">
        <v>55.28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44347</v>
      </c>
      <c r="B54" s="244" t="s">
        <v>1111</v>
      </c>
      <c r="C54" s="245" t="s">
        <v>1112</v>
      </c>
      <c r="D54" s="245" t="s">
        <v>1113</v>
      </c>
      <c r="E54" s="520" t="s">
        <v>542</v>
      </c>
      <c r="F54" s="338">
        <v>2180000</v>
      </c>
      <c r="G54" s="244">
        <v>117.23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44347</v>
      </c>
      <c r="B55" s="244" t="s">
        <v>1033</v>
      </c>
      <c r="C55" s="245" t="s">
        <v>1034</v>
      </c>
      <c r="D55" s="245" t="s">
        <v>851</v>
      </c>
      <c r="E55" s="245" t="s">
        <v>542</v>
      </c>
      <c r="F55" s="338">
        <v>1846015</v>
      </c>
      <c r="G55" s="244">
        <v>61.51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44347</v>
      </c>
      <c r="B56" s="244" t="s">
        <v>1035</v>
      </c>
      <c r="C56" s="245" t="s">
        <v>1036</v>
      </c>
      <c r="D56" s="245" t="s">
        <v>1032</v>
      </c>
      <c r="E56" s="245" t="s">
        <v>542</v>
      </c>
      <c r="F56" s="338">
        <v>1157220</v>
      </c>
      <c r="G56" s="244">
        <v>6.27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44347</v>
      </c>
      <c r="B57" s="244" t="s">
        <v>1114</v>
      </c>
      <c r="C57" s="245" t="s">
        <v>1115</v>
      </c>
      <c r="D57" s="245" t="s">
        <v>1032</v>
      </c>
      <c r="E57" s="520" t="s">
        <v>542</v>
      </c>
      <c r="F57" s="338">
        <v>17392005</v>
      </c>
      <c r="G57" s="244">
        <v>7.99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44347</v>
      </c>
      <c r="B58" s="244" t="s">
        <v>1116</v>
      </c>
      <c r="C58" s="245" t="s">
        <v>1117</v>
      </c>
      <c r="D58" s="245" t="s">
        <v>1118</v>
      </c>
      <c r="E58" s="245" t="s">
        <v>542</v>
      </c>
      <c r="F58" s="338">
        <v>100800</v>
      </c>
      <c r="G58" s="244">
        <v>660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44347</v>
      </c>
      <c r="B59" s="244" t="s">
        <v>1119</v>
      </c>
      <c r="C59" s="245" t="s">
        <v>1120</v>
      </c>
      <c r="D59" s="245" t="s">
        <v>1121</v>
      </c>
      <c r="E59" s="245" t="s">
        <v>542</v>
      </c>
      <c r="F59" s="338">
        <v>7323447</v>
      </c>
      <c r="G59" s="244">
        <v>0.73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44347</v>
      </c>
      <c r="B60" s="244" t="s">
        <v>1122</v>
      </c>
      <c r="C60" s="245" t="s">
        <v>1123</v>
      </c>
      <c r="D60" s="245" t="s">
        <v>1124</v>
      </c>
      <c r="E60" s="245" t="s">
        <v>542</v>
      </c>
      <c r="F60" s="338">
        <v>40000</v>
      </c>
      <c r="G60" s="244">
        <v>50.1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44347</v>
      </c>
      <c r="B61" s="244" t="s">
        <v>1125</v>
      </c>
      <c r="C61" s="245" t="s">
        <v>1126</v>
      </c>
      <c r="D61" s="245" t="s">
        <v>1127</v>
      </c>
      <c r="E61" s="245" t="s">
        <v>542</v>
      </c>
      <c r="F61" s="338">
        <v>17008</v>
      </c>
      <c r="G61" s="244">
        <v>163.03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44347</v>
      </c>
      <c r="B62" s="244" t="s">
        <v>1125</v>
      </c>
      <c r="C62" s="222" t="s">
        <v>1126</v>
      </c>
      <c r="D62" s="222" t="s">
        <v>1128</v>
      </c>
      <c r="E62" s="245" t="s">
        <v>542</v>
      </c>
      <c r="F62" s="338">
        <v>100000</v>
      </c>
      <c r="G62" s="244">
        <v>160.38999999999999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44347</v>
      </c>
      <c r="B63" s="244" t="s">
        <v>1129</v>
      </c>
      <c r="C63" s="245" t="s">
        <v>1130</v>
      </c>
      <c r="D63" s="245" t="s">
        <v>1131</v>
      </c>
      <c r="E63" s="245" t="s">
        <v>542</v>
      </c>
      <c r="F63" s="338">
        <v>96000</v>
      </c>
      <c r="G63" s="244">
        <v>40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44347</v>
      </c>
      <c r="B64" s="244" t="s">
        <v>1132</v>
      </c>
      <c r="C64" s="245" t="s">
        <v>1133</v>
      </c>
      <c r="D64" s="245" t="s">
        <v>1134</v>
      </c>
      <c r="E64" s="245" t="s">
        <v>542</v>
      </c>
      <c r="F64" s="338">
        <v>167889</v>
      </c>
      <c r="G64" s="244">
        <v>209.87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44347</v>
      </c>
      <c r="B65" s="244" t="s">
        <v>1037</v>
      </c>
      <c r="C65" s="245" t="s">
        <v>1038</v>
      </c>
      <c r="D65" s="245" t="s">
        <v>1135</v>
      </c>
      <c r="E65" s="245" t="s">
        <v>542</v>
      </c>
      <c r="F65" s="338">
        <v>83405</v>
      </c>
      <c r="G65" s="244">
        <v>220.95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44347</v>
      </c>
      <c r="B66" s="244" t="s">
        <v>1136</v>
      </c>
      <c r="C66" s="245" t="s">
        <v>1137</v>
      </c>
      <c r="D66" s="245" t="s">
        <v>1138</v>
      </c>
      <c r="E66" s="245" t="s">
        <v>542</v>
      </c>
      <c r="F66" s="338">
        <v>1083234</v>
      </c>
      <c r="G66" s="244">
        <v>5.42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44347</v>
      </c>
      <c r="B67" s="244" t="s">
        <v>1139</v>
      </c>
      <c r="C67" s="245" t="s">
        <v>1140</v>
      </c>
      <c r="D67" s="245" t="s">
        <v>1141</v>
      </c>
      <c r="E67" s="245" t="s">
        <v>543</v>
      </c>
      <c r="F67" s="338">
        <v>130000</v>
      </c>
      <c r="G67" s="244">
        <v>6.65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44347</v>
      </c>
      <c r="B68" s="244" t="s">
        <v>1089</v>
      </c>
      <c r="C68" s="245" t="s">
        <v>1090</v>
      </c>
      <c r="D68" s="245" t="s">
        <v>1016</v>
      </c>
      <c r="E68" s="245" t="s">
        <v>543</v>
      </c>
      <c r="F68" s="338">
        <v>4289766</v>
      </c>
      <c r="G68" s="244">
        <v>52.2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44347</v>
      </c>
      <c r="B69" s="244" t="s">
        <v>1094</v>
      </c>
      <c r="C69" s="245" t="s">
        <v>1095</v>
      </c>
      <c r="D69" s="245" t="s">
        <v>901</v>
      </c>
      <c r="E69" s="245" t="s">
        <v>543</v>
      </c>
      <c r="F69" s="338">
        <v>312987</v>
      </c>
      <c r="G69" s="244">
        <v>136.69999999999999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44347</v>
      </c>
      <c r="B70" s="244" t="s">
        <v>115</v>
      </c>
      <c r="C70" s="245" t="s">
        <v>1096</v>
      </c>
      <c r="D70" s="245" t="s">
        <v>1097</v>
      </c>
      <c r="E70" s="245" t="s">
        <v>543</v>
      </c>
      <c r="F70" s="338">
        <v>2335841</v>
      </c>
      <c r="G70" s="244">
        <v>226.86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44347</v>
      </c>
      <c r="B71" s="244" t="s">
        <v>392</v>
      </c>
      <c r="C71" s="245" t="s">
        <v>1098</v>
      </c>
      <c r="D71" s="245" t="s">
        <v>1031</v>
      </c>
      <c r="E71" s="245" t="s">
        <v>543</v>
      </c>
      <c r="F71" s="338">
        <v>2500000</v>
      </c>
      <c r="G71" s="244">
        <v>111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44347</v>
      </c>
      <c r="B72" s="244" t="s">
        <v>411</v>
      </c>
      <c r="C72" s="245" t="s">
        <v>1100</v>
      </c>
      <c r="D72" s="245" t="s">
        <v>901</v>
      </c>
      <c r="E72" s="245" t="s">
        <v>543</v>
      </c>
      <c r="F72" s="338">
        <v>1933913</v>
      </c>
      <c r="G72" s="244">
        <v>107.45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44347</v>
      </c>
      <c r="B73" s="244" t="s">
        <v>130</v>
      </c>
      <c r="C73" s="245" t="s">
        <v>998</v>
      </c>
      <c r="D73" s="245" t="s">
        <v>901</v>
      </c>
      <c r="E73" s="245" t="s">
        <v>543</v>
      </c>
      <c r="F73" s="338">
        <v>492577</v>
      </c>
      <c r="G73" s="244">
        <v>940.75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44347</v>
      </c>
      <c r="B74" s="244" t="s">
        <v>1101</v>
      </c>
      <c r="C74" s="245" t="s">
        <v>1102</v>
      </c>
      <c r="D74" s="245" t="s">
        <v>851</v>
      </c>
      <c r="E74" s="245" t="s">
        <v>543</v>
      </c>
      <c r="F74" s="338">
        <v>121674</v>
      </c>
      <c r="G74" s="244">
        <v>66.760000000000005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44347</v>
      </c>
      <c r="B75" s="244" t="s">
        <v>1103</v>
      </c>
      <c r="C75" s="245" t="s">
        <v>1104</v>
      </c>
      <c r="D75" s="245" t="s">
        <v>901</v>
      </c>
      <c r="E75" s="245" t="s">
        <v>543</v>
      </c>
      <c r="F75" s="338">
        <v>31129</v>
      </c>
      <c r="G75" s="244">
        <v>712.41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44347</v>
      </c>
      <c r="B76" s="244" t="s">
        <v>1039</v>
      </c>
      <c r="C76" s="245" t="s">
        <v>1040</v>
      </c>
      <c r="D76" s="245" t="s">
        <v>1041</v>
      </c>
      <c r="E76" s="245" t="s">
        <v>543</v>
      </c>
      <c r="F76" s="338">
        <v>100000</v>
      </c>
      <c r="G76" s="244">
        <v>48.37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44347</v>
      </c>
      <c r="B77" s="244" t="s">
        <v>1142</v>
      </c>
      <c r="C77" s="245" t="s">
        <v>1143</v>
      </c>
      <c r="D77" s="245" t="s">
        <v>1144</v>
      </c>
      <c r="E77" s="245" t="s">
        <v>543</v>
      </c>
      <c r="F77" s="338">
        <v>61158</v>
      </c>
      <c r="G77" s="244">
        <v>64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44347</v>
      </c>
      <c r="B78" s="244" t="s">
        <v>1043</v>
      </c>
      <c r="C78" s="245" t="s">
        <v>1044</v>
      </c>
      <c r="D78" s="245" t="s">
        <v>1045</v>
      </c>
      <c r="E78" s="245" t="s">
        <v>543</v>
      </c>
      <c r="F78" s="338">
        <v>367300</v>
      </c>
      <c r="G78" s="244">
        <v>23.62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44347</v>
      </c>
      <c r="B79" s="244" t="s">
        <v>1108</v>
      </c>
      <c r="C79" s="245" t="s">
        <v>1109</v>
      </c>
      <c r="D79" s="245" t="s">
        <v>1110</v>
      </c>
      <c r="E79" s="245" t="s">
        <v>543</v>
      </c>
      <c r="F79" s="338">
        <v>359625</v>
      </c>
      <c r="G79" s="244">
        <v>55.95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44347</v>
      </c>
      <c r="B80" s="244" t="s">
        <v>1111</v>
      </c>
      <c r="C80" s="245" t="s">
        <v>1112</v>
      </c>
      <c r="D80" s="245" t="s">
        <v>1113</v>
      </c>
      <c r="E80" s="245" t="s">
        <v>543</v>
      </c>
      <c r="F80" s="338">
        <v>127890</v>
      </c>
      <c r="G80" s="244">
        <v>117.68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44347</v>
      </c>
      <c r="B81" s="244" t="s">
        <v>1033</v>
      </c>
      <c r="C81" s="245" t="s">
        <v>1034</v>
      </c>
      <c r="D81" s="245" t="s">
        <v>851</v>
      </c>
      <c r="E81" s="245" t="s">
        <v>543</v>
      </c>
      <c r="F81" s="338">
        <v>1766041</v>
      </c>
      <c r="G81" s="244">
        <v>62.66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44347</v>
      </c>
      <c r="B82" s="244" t="s">
        <v>1035</v>
      </c>
      <c r="C82" s="245" t="s">
        <v>1036</v>
      </c>
      <c r="D82" s="245" t="s">
        <v>1032</v>
      </c>
      <c r="E82" s="245" t="s">
        <v>543</v>
      </c>
      <c r="F82" s="338">
        <v>490000</v>
      </c>
      <c r="G82" s="244">
        <v>6.4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44347</v>
      </c>
      <c r="B83" s="244" t="s">
        <v>1114</v>
      </c>
      <c r="C83" s="245" t="s">
        <v>1115</v>
      </c>
      <c r="D83" s="245" t="s">
        <v>1032</v>
      </c>
      <c r="E83" s="245" t="s">
        <v>543</v>
      </c>
      <c r="F83" s="338">
        <v>17594591</v>
      </c>
      <c r="G83" s="244">
        <v>8.08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44347</v>
      </c>
      <c r="B84" s="244" t="s">
        <v>1145</v>
      </c>
      <c r="C84" s="245" t="s">
        <v>1146</v>
      </c>
      <c r="D84" s="245" t="s">
        <v>1147</v>
      </c>
      <c r="E84" s="245" t="s">
        <v>543</v>
      </c>
      <c r="F84" s="338">
        <v>47196</v>
      </c>
      <c r="G84" s="244">
        <v>65.650000000000006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44347</v>
      </c>
      <c r="B85" s="244" t="s">
        <v>1122</v>
      </c>
      <c r="C85" s="245" t="s">
        <v>1123</v>
      </c>
      <c r="D85" s="245" t="s">
        <v>1148</v>
      </c>
      <c r="E85" s="245" t="s">
        <v>543</v>
      </c>
      <c r="F85" s="338">
        <v>40000</v>
      </c>
      <c r="G85" s="244">
        <v>50.1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44347</v>
      </c>
      <c r="B86" s="244" t="s">
        <v>1125</v>
      </c>
      <c r="C86" s="245" t="s">
        <v>1126</v>
      </c>
      <c r="D86" s="245" t="s">
        <v>1127</v>
      </c>
      <c r="E86" s="245" t="s">
        <v>543</v>
      </c>
      <c r="F86" s="338">
        <v>56613</v>
      </c>
      <c r="G86" s="244">
        <v>163.06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44347</v>
      </c>
      <c r="B87" s="244" t="s">
        <v>1129</v>
      </c>
      <c r="C87" s="245" t="s">
        <v>1130</v>
      </c>
      <c r="D87" s="245" t="s">
        <v>1149</v>
      </c>
      <c r="E87" s="245" t="s">
        <v>543</v>
      </c>
      <c r="F87" s="338">
        <v>96000</v>
      </c>
      <c r="G87" s="244">
        <v>40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44347</v>
      </c>
      <c r="B88" s="244" t="s">
        <v>1037</v>
      </c>
      <c r="C88" s="245" t="s">
        <v>1038</v>
      </c>
      <c r="D88" s="245" t="s">
        <v>1135</v>
      </c>
      <c r="E88" s="245" t="s">
        <v>543</v>
      </c>
      <c r="F88" s="338">
        <v>83624</v>
      </c>
      <c r="G88" s="244">
        <v>217.28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B89" s="244"/>
      <c r="C89" s="245"/>
      <c r="D89" s="245"/>
      <c r="E89" s="245"/>
      <c r="F89" s="338"/>
      <c r="G89" s="244"/>
      <c r="H89" s="315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B90" s="244"/>
      <c r="C90" s="245"/>
      <c r="D90" s="245"/>
      <c r="E90" s="245"/>
      <c r="F90" s="338"/>
      <c r="G90" s="244"/>
      <c r="H90" s="315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B91" s="244"/>
      <c r="C91" s="245"/>
      <c r="D91" s="245"/>
      <c r="E91" s="245"/>
      <c r="F91" s="338"/>
      <c r="G91" s="244"/>
      <c r="H91" s="315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B92" s="244"/>
      <c r="C92" s="245"/>
      <c r="D92" s="245"/>
      <c r="E92" s="245"/>
      <c r="F92" s="338"/>
      <c r="G92" s="244"/>
      <c r="H92" s="315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B93" s="244"/>
      <c r="C93" s="245"/>
      <c r="D93" s="245"/>
      <c r="E93" s="245"/>
      <c r="F93" s="338"/>
      <c r="G93" s="244"/>
      <c r="H93" s="315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B94" s="244"/>
      <c r="C94" s="245"/>
      <c r="D94" s="245"/>
      <c r="E94" s="245"/>
      <c r="F94" s="338"/>
      <c r="G94" s="244"/>
      <c r="H94" s="315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B95" s="244"/>
      <c r="C95" s="245"/>
      <c r="D95" s="245"/>
      <c r="E95" s="245"/>
      <c r="F95" s="338"/>
      <c r="G95" s="244"/>
      <c r="H95" s="315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B96" s="244"/>
      <c r="C96" s="245"/>
      <c r="D96" s="245"/>
      <c r="E96" s="245"/>
      <c r="F96" s="338"/>
      <c r="G96" s="244"/>
      <c r="H96" s="315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2:35">
      <c r="B97" s="244"/>
      <c r="C97" s="245"/>
      <c r="D97" s="245"/>
      <c r="E97" s="245"/>
      <c r="F97" s="338"/>
      <c r="G97" s="244"/>
      <c r="H97" s="315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2:35">
      <c r="B98" s="244"/>
      <c r="C98" s="245"/>
      <c r="D98" s="245"/>
      <c r="E98" s="245"/>
      <c r="F98" s="338"/>
      <c r="G98" s="244"/>
      <c r="H98" s="315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2:35">
      <c r="B99" s="244"/>
      <c r="C99" s="245"/>
      <c r="D99" s="245"/>
      <c r="E99" s="245"/>
      <c r="F99" s="338"/>
      <c r="G99" s="244"/>
      <c r="H99" s="315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2:35">
      <c r="B100" s="244"/>
      <c r="C100" s="245"/>
      <c r="D100" s="245"/>
      <c r="E100" s="245"/>
      <c r="F100" s="338"/>
      <c r="G100" s="244"/>
      <c r="H100" s="315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2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2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2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2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2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2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2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2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2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2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2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2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3"/>
  <sheetViews>
    <sheetView zoomScale="83" zoomScaleNormal="85" workbookViewId="0">
      <selection activeCell="G23" sqref="G2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69">
        <v>2</v>
      </c>
      <c r="B11" s="508">
        <v>44295</v>
      </c>
      <c r="C11" s="470"/>
      <c r="D11" s="424" t="s">
        <v>365</v>
      </c>
      <c r="E11" s="471" t="s">
        <v>557</v>
      </c>
      <c r="F11" s="422">
        <v>1440</v>
      </c>
      <c r="G11" s="472">
        <v>1370</v>
      </c>
      <c r="H11" s="471">
        <v>1545</v>
      </c>
      <c r="I11" s="473" t="s">
        <v>845</v>
      </c>
      <c r="J11" s="423" t="s">
        <v>944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4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69">
        <v>3</v>
      </c>
      <c r="B12" s="442">
        <v>44301</v>
      </c>
      <c r="C12" s="470"/>
      <c r="D12" s="424" t="s">
        <v>744</v>
      </c>
      <c r="E12" s="471" t="s">
        <v>557</v>
      </c>
      <c r="F12" s="422">
        <v>4125</v>
      </c>
      <c r="G12" s="472">
        <v>3850</v>
      </c>
      <c r="H12" s="471">
        <v>4390</v>
      </c>
      <c r="I12" s="473" t="s">
        <v>846</v>
      </c>
      <c r="J12" s="423" t="s">
        <v>900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4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69">
        <v>4</v>
      </c>
      <c r="B13" s="442">
        <v>44313</v>
      </c>
      <c r="C13" s="470"/>
      <c r="D13" s="424" t="s">
        <v>242</v>
      </c>
      <c r="E13" s="471" t="s">
        <v>557</v>
      </c>
      <c r="F13" s="422">
        <v>492.5</v>
      </c>
      <c r="G13" s="472">
        <v>460</v>
      </c>
      <c r="H13" s="471">
        <v>524</v>
      </c>
      <c r="I13" s="473">
        <v>550</v>
      </c>
      <c r="J13" s="423" t="s">
        <v>871</v>
      </c>
      <c r="K13" s="423">
        <f t="shared" ref="K13:K14" si="6">H13-F13</f>
        <v>31.5</v>
      </c>
      <c r="L13" s="453">
        <f t="shared" ref="L13:L14" si="7">(F13*-0.8)/100</f>
        <v>-3.94</v>
      </c>
      <c r="M13" s="421">
        <f t="shared" ref="M13:M14" si="8">(K13+L13)/F13</f>
        <v>5.5959390862944158E-2</v>
      </c>
      <c r="N13" s="423" t="s">
        <v>556</v>
      </c>
      <c r="O13" s="474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469">
        <v>5</v>
      </c>
      <c r="B14" s="442">
        <v>44314</v>
      </c>
      <c r="C14" s="470"/>
      <c r="D14" s="424" t="s">
        <v>852</v>
      </c>
      <c r="E14" s="471" t="s">
        <v>557</v>
      </c>
      <c r="F14" s="422">
        <v>2800</v>
      </c>
      <c r="G14" s="472">
        <v>2600</v>
      </c>
      <c r="H14" s="471">
        <v>2977.5</v>
      </c>
      <c r="I14" s="473">
        <v>3200</v>
      </c>
      <c r="J14" s="423" t="s">
        <v>1017</v>
      </c>
      <c r="K14" s="423">
        <f t="shared" si="6"/>
        <v>177.5</v>
      </c>
      <c r="L14" s="453">
        <f t="shared" si="7"/>
        <v>-22.4</v>
      </c>
      <c r="M14" s="421">
        <f t="shared" si="8"/>
        <v>5.539285714285714E-2</v>
      </c>
      <c r="N14" s="423" t="s">
        <v>556</v>
      </c>
      <c r="O14" s="474">
        <v>44344</v>
      </c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69">
        <v>6</v>
      </c>
      <c r="B15" s="508">
        <v>44315</v>
      </c>
      <c r="C15" s="470"/>
      <c r="D15" s="424" t="s">
        <v>854</v>
      </c>
      <c r="E15" s="471" t="s">
        <v>557</v>
      </c>
      <c r="F15" s="422">
        <v>300</v>
      </c>
      <c r="G15" s="472">
        <v>278</v>
      </c>
      <c r="H15" s="471">
        <v>318</v>
      </c>
      <c r="I15" s="473" t="s">
        <v>855</v>
      </c>
      <c r="J15" s="423" t="s">
        <v>934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4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69">
        <v>7</v>
      </c>
      <c r="B16" s="442">
        <v>44319</v>
      </c>
      <c r="C16" s="470"/>
      <c r="D16" s="424" t="s">
        <v>59</v>
      </c>
      <c r="E16" s="471" t="s">
        <v>557</v>
      </c>
      <c r="F16" s="422">
        <v>1750</v>
      </c>
      <c r="G16" s="472">
        <v>1635</v>
      </c>
      <c r="H16" s="471">
        <v>1857.5</v>
      </c>
      <c r="I16" s="473">
        <v>1950</v>
      </c>
      <c r="J16" s="423" t="s">
        <v>899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4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860</v>
      </c>
      <c r="G17" s="364">
        <v>619</v>
      </c>
      <c r="H17" s="359"/>
      <c r="I17" s="356" t="s">
        <v>861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69">
        <v>9</v>
      </c>
      <c r="B18" s="508">
        <v>44333</v>
      </c>
      <c r="C18" s="470"/>
      <c r="D18" s="424" t="s">
        <v>260</v>
      </c>
      <c r="E18" s="471" t="s">
        <v>557</v>
      </c>
      <c r="F18" s="472">
        <v>3535</v>
      </c>
      <c r="G18" s="472">
        <v>3340</v>
      </c>
      <c r="H18" s="471">
        <v>3752.5</v>
      </c>
      <c r="I18" s="473" t="s">
        <v>935</v>
      </c>
      <c r="J18" s="423" t="s">
        <v>953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4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469">
        <v>10</v>
      </c>
      <c r="B19" s="442">
        <v>44335</v>
      </c>
      <c r="C19" s="470"/>
      <c r="D19" s="424" t="s">
        <v>956</v>
      </c>
      <c r="E19" s="471" t="s">
        <v>557</v>
      </c>
      <c r="F19" s="472">
        <v>141.5</v>
      </c>
      <c r="G19" s="472">
        <v>129</v>
      </c>
      <c r="H19" s="471">
        <v>155</v>
      </c>
      <c r="I19" s="473" t="s">
        <v>957</v>
      </c>
      <c r="J19" s="423" t="s">
        <v>912</v>
      </c>
      <c r="K19" s="423">
        <f t="shared" ref="K19" si="18">H19-F19</f>
        <v>13.5</v>
      </c>
      <c r="L19" s="453">
        <f t="shared" ref="L19" si="19">(F19*-0.8)/100</f>
        <v>-1.1320000000000001</v>
      </c>
      <c r="M19" s="421">
        <f t="shared" ref="M19" si="20">(K19+L19)/F19</f>
        <v>8.7406360424028273E-2</v>
      </c>
      <c r="N19" s="423" t="s">
        <v>556</v>
      </c>
      <c r="O19" s="474">
        <v>44341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469">
        <v>11</v>
      </c>
      <c r="B20" s="508">
        <v>44337</v>
      </c>
      <c r="C20" s="470"/>
      <c r="D20" s="424" t="s">
        <v>466</v>
      </c>
      <c r="E20" s="471" t="s">
        <v>557</v>
      </c>
      <c r="F20" s="472">
        <v>592.5</v>
      </c>
      <c r="G20" s="472">
        <v>555</v>
      </c>
      <c r="H20" s="471">
        <v>635</v>
      </c>
      <c r="I20" s="473" t="s">
        <v>971</v>
      </c>
      <c r="J20" s="423" t="s">
        <v>999</v>
      </c>
      <c r="K20" s="423">
        <f t="shared" ref="K20" si="21">H20-F20</f>
        <v>42.5</v>
      </c>
      <c r="L20" s="453">
        <f t="shared" ref="L20" si="22">(F20*-0.8)/100</f>
        <v>-4.74</v>
      </c>
      <c r="M20" s="421">
        <f t="shared" ref="M20" si="23">(K20+L20)/F20</f>
        <v>6.3729957805907164E-2</v>
      </c>
      <c r="N20" s="423" t="s">
        <v>556</v>
      </c>
      <c r="O20" s="474">
        <v>44343</v>
      </c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4.25">
      <c r="A21" s="538">
        <v>12</v>
      </c>
      <c r="B21" s="516">
        <v>44340</v>
      </c>
      <c r="C21" s="539"/>
      <c r="D21" s="511" t="s">
        <v>418</v>
      </c>
      <c r="E21" s="540" t="s">
        <v>557</v>
      </c>
      <c r="F21" s="481">
        <v>231</v>
      </c>
      <c r="G21" s="541">
        <v>217.5</v>
      </c>
      <c r="H21" s="540">
        <v>217.5</v>
      </c>
      <c r="I21" s="542" t="s">
        <v>987</v>
      </c>
      <c r="J21" s="483" t="s">
        <v>1018</v>
      </c>
      <c r="K21" s="483">
        <f t="shared" ref="K21" si="24">H21-F21</f>
        <v>-13.5</v>
      </c>
      <c r="L21" s="484">
        <f t="shared" ref="L21" si="25">(F21*-0.8)/100</f>
        <v>-1.8480000000000001</v>
      </c>
      <c r="M21" s="485">
        <f t="shared" ref="M21" si="26">(K21+L21)/F21</f>
        <v>-6.644155844155844E-2</v>
      </c>
      <c r="N21" s="483" t="s">
        <v>620</v>
      </c>
      <c r="O21" s="486">
        <v>44344</v>
      </c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51" customFormat="1" ht="14.25">
      <c r="A22" s="340">
        <v>13</v>
      </c>
      <c r="B22" s="354">
        <v>44342</v>
      </c>
      <c r="C22" s="355"/>
      <c r="D22" s="391" t="s">
        <v>402</v>
      </c>
      <c r="E22" s="359" t="s">
        <v>557</v>
      </c>
      <c r="F22" s="368" t="s">
        <v>994</v>
      </c>
      <c r="G22" s="364">
        <v>2650</v>
      </c>
      <c r="H22" s="359"/>
      <c r="I22" s="356" t="s">
        <v>995</v>
      </c>
      <c r="J22" s="361" t="s">
        <v>558</v>
      </c>
      <c r="K22" s="361"/>
      <c r="L22" s="369"/>
      <c r="M22" s="333"/>
      <c r="N22" s="342"/>
      <c r="O22" s="339"/>
      <c r="P22" s="432"/>
      <c r="Q22" s="4"/>
      <c r="R22" s="43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51" customFormat="1" ht="14.25">
      <c r="A23" s="340">
        <v>14</v>
      </c>
      <c r="B23" s="354">
        <v>44343</v>
      </c>
      <c r="C23" s="355"/>
      <c r="D23" s="391" t="s">
        <v>68</v>
      </c>
      <c r="E23" s="359" t="s">
        <v>557</v>
      </c>
      <c r="F23" s="368" t="s">
        <v>1007</v>
      </c>
      <c r="G23" s="364">
        <v>488</v>
      </c>
      <c r="H23" s="359"/>
      <c r="I23" s="356" t="s">
        <v>1008</v>
      </c>
      <c r="J23" s="361" t="s">
        <v>558</v>
      </c>
      <c r="K23" s="361"/>
      <c r="L23" s="369"/>
      <c r="M23" s="333"/>
      <c r="N23" s="342"/>
      <c r="O23" s="339"/>
      <c r="P23" s="432"/>
      <c r="Q23" s="4"/>
      <c r="R23" s="433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451" customFormat="1" ht="14.25">
      <c r="A24" s="556">
        <v>15</v>
      </c>
      <c r="B24" s="557">
        <v>44347</v>
      </c>
      <c r="C24" s="558"/>
      <c r="D24" s="559" t="s">
        <v>167</v>
      </c>
      <c r="E24" s="560" t="s">
        <v>557</v>
      </c>
      <c r="F24" s="561">
        <v>2085</v>
      </c>
      <c r="G24" s="562">
        <v>1970</v>
      </c>
      <c r="H24" s="560">
        <v>2162.5</v>
      </c>
      <c r="I24" s="563" t="s">
        <v>1046</v>
      </c>
      <c r="J24" s="564" t="s">
        <v>1047</v>
      </c>
      <c r="K24" s="564">
        <f t="shared" ref="K24" si="27">H24-F24</f>
        <v>77.5</v>
      </c>
      <c r="L24" s="565">
        <f>(F24*-0.07)/100</f>
        <v>-1.4595000000000002</v>
      </c>
      <c r="M24" s="566">
        <f t="shared" ref="M24" si="28">(K24+L24)/F24</f>
        <v>3.6470263788968824E-2</v>
      </c>
      <c r="N24" s="564" t="s">
        <v>556</v>
      </c>
      <c r="O24" s="567">
        <v>44347</v>
      </c>
      <c r="P24" s="432"/>
      <c r="Q24" s="4"/>
      <c r="R24" s="433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340"/>
      <c r="B25" s="354"/>
      <c r="C25" s="355"/>
      <c r="D25" s="366"/>
      <c r="E25" s="359"/>
      <c r="F25" s="359"/>
      <c r="G25" s="364"/>
      <c r="H25" s="359"/>
      <c r="I25" s="356"/>
      <c r="J25" s="361"/>
      <c r="K25" s="361"/>
      <c r="L25" s="369"/>
      <c r="M25" s="333"/>
      <c r="N25" s="342"/>
      <c r="O25" s="339"/>
      <c r="P25" s="432"/>
      <c r="Q25" s="4"/>
      <c r="R25" s="433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4.25">
      <c r="A26" s="412"/>
      <c r="B26" s="413"/>
      <c r="C26" s="414"/>
      <c r="D26" s="415"/>
      <c r="E26" s="416"/>
      <c r="F26" s="416"/>
      <c r="G26" s="379"/>
      <c r="H26" s="416"/>
      <c r="I26" s="417"/>
      <c r="J26" s="380"/>
      <c r="K26" s="380"/>
      <c r="L26" s="418"/>
      <c r="M26" s="76"/>
      <c r="N26" s="419"/>
      <c r="O26" s="420"/>
      <c r="P26" s="362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4.25">
      <c r="A27" s="412"/>
      <c r="B27" s="413"/>
      <c r="C27" s="414"/>
      <c r="D27" s="415"/>
      <c r="E27" s="416"/>
      <c r="F27" s="416"/>
      <c r="G27" s="379"/>
      <c r="H27" s="416"/>
      <c r="I27" s="417"/>
      <c r="J27" s="380"/>
      <c r="K27" s="380"/>
      <c r="L27" s="418"/>
      <c r="M27" s="76"/>
      <c r="N27" s="419"/>
      <c r="O27" s="420"/>
      <c r="P27" s="362"/>
      <c r="Q27" s="61"/>
      <c r="R27" s="312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70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71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71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71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5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72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8.25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73" t="s">
        <v>818</v>
      </c>
      <c r="M33" s="60" t="s">
        <v>817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50" customFormat="1" ht="15" customHeight="1">
      <c r="A34" s="443">
        <v>1</v>
      </c>
      <c r="B34" s="442">
        <v>44306</v>
      </c>
      <c r="C34" s="444"/>
      <c r="D34" s="445" t="s">
        <v>848</v>
      </c>
      <c r="E34" s="422" t="s">
        <v>557</v>
      </c>
      <c r="F34" s="422">
        <v>510</v>
      </c>
      <c r="G34" s="446">
        <v>494</v>
      </c>
      <c r="H34" s="446">
        <v>526</v>
      </c>
      <c r="I34" s="422" t="s">
        <v>849</v>
      </c>
      <c r="J34" s="423" t="s">
        <v>885</v>
      </c>
      <c r="K34" s="423">
        <f>H34-F34</f>
        <v>16</v>
      </c>
      <c r="L34" s="453">
        <f>(F34*-0.7)/100</f>
        <v>-3.57</v>
      </c>
      <c r="M34" s="421">
        <f>(K34+L34)/F34</f>
        <v>2.4372549019607843E-2</v>
      </c>
      <c r="N34" s="423" t="s">
        <v>556</v>
      </c>
      <c r="O34" s="474">
        <v>44323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2</v>
      </c>
      <c r="B35" s="442">
        <v>44314</v>
      </c>
      <c r="C35" s="444"/>
      <c r="D35" s="445" t="s">
        <v>853</v>
      </c>
      <c r="E35" s="422" t="s">
        <v>557</v>
      </c>
      <c r="F35" s="422">
        <v>1500</v>
      </c>
      <c r="G35" s="446">
        <v>1450</v>
      </c>
      <c r="H35" s="446">
        <v>1541</v>
      </c>
      <c r="I35" s="422">
        <v>1600</v>
      </c>
      <c r="J35" s="423" t="s">
        <v>913</v>
      </c>
      <c r="K35" s="423">
        <f t="shared" ref="K35" si="29">H35-F35</f>
        <v>41</v>
      </c>
      <c r="L35" s="453">
        <f>(F35*-0.7)/100</f>
        <v>-10.5</v>
      </c>
      <c r="M35" s="421">
        <f t="shared" ref="M35" si="30">(K35+L35)/F35</f>
        <v>2.0333333333333332E-2</v>
      </c>
      <c r="N35" s="423" t="s">
        <v>556</v>
      </c>
      <c r="O35" s="474">
        <v>44328</v>
      </c>
      <c r="P35" s="4"/>
      <c r="Q35" s="4"/>
      <c r="R35" s="314" t="s">
        <v>792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3</v>
      </c>
      <c r="B36" s="442">
        <v>44316</v>
      </c>
      <c r="C36" s="444"/>
      <c r="D36" s="445" t="s">
        <v>372</v>
      </c>
      <c r="E36" s="422" t="s">
        <v>557</v>
      </c>
      <c r="F36" s="422">
        <v>533.5</v>
      </c>
      <c r="G36" s="446">
        <v>517</v>
      </c>
      <c r="H36" s="446">
        <v>548.5</v>
      </c>
      <c r="I36" s="422" t="s">
        <v>847</v>
      </c>
      <c r="J36" s="423" t="s">
        <v>882</v>
      </c>
      <c r="K36" s="423">
        <f t="shared" ref="K36:K44" si="31">H36-F36</f>
        <v>15</v>
      </c>
      <c r="L36" s="453">
        <f>(F36*-0.7)/100</f>
        <v>-3.7344999999999997</v>
      </c>
      <c r="M36" s="421">
        <f t="shared" ref="M36" si="32">(K36+L36)/F36</f>
        <v>2.1116213683223993E-2</v>
      </c>
      <c r="N36" s="423" t="s">
        <v>556</v>
      </c>
      <c r="O36" s="474">
        <v>44323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4</v>
      </c>
      <c r="B37" s="442">
        <v>44319</v>
      </c>
      <c r="C37" s="444"/>
      <c r="D37" s="445" t="s">
        <v>175</v>
      </c>
      <c r="E37" s="422" t="s">
        <v>557</v>
      </c>
      <c r="F37" s="422">
        <v>651</v>
      </c>
      <c r="G37" s="446">
        <v>630</v>
      </c>
      <c r="H37" s="446">
        <v>663</v>
      </c>
      <c r="I37" s="422">
        <v>690</v>
      </c>
      <c r="J37" s="423" t="s">
        <v>856</v>
      </c>
      <c r="K37" s="423">
        <f t="shared" si="31"/>
        <v>12</v>
      </c>
      <c r="L37" s="453">
        <f>(F37*-0.07)/100</f>
        <v>-0.45570000000000005</v>
      </c>
      <c r="M37" s="421">
        <f t="shared" ref="M37:M38" si="33">(K37+L37)/F37</f>
        <v>1.7733179723502305E-2</v>
      </c>
      <c r="N37" s="423" t="s">
        <v>556</v>
      </c>
      <c r="O37" s="461">
        <v>44319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77">
        <v>5</v>
      </c>
      <c r="B38" s="478">
        <v>44319</v>
      </c>
      <c r="C38" s="479"/>
      <c r="D38" s="480" t="s">
        <v>87</v>
      </c>
      <c r="E38" s="481" t="s">
        <v>557</v>
      </c>
      <c r="F38" s="481">
        <v>543</v>
      </c>
      <c r="G38" s="482">
        <v>524</v>
      </c>
      <c r="H38" s="482">
        <v>524</v>
      </c>
      <c r="I38" s="481" t="s">
        <v>859</v>
      </c>
      <c r="J38" s="483" t="s">
        <v>893</v>
      </c>
      <c r="K38" s="483">
        <f t="shared" si="31"/>
        <v>-19</v>
      </c>
      <c r="L38" s="484">
        <f t="shared" ref="L38:L44" si="34">(F38*-0.7)/100</f>
        <v>-3.8009999999999997</v>
      </c>
      <c r="M38" s="485">
        <f t="shared" si="33"/>
        <v>-4.1990791896869245E-2</v>
      </c>
      <c r="N38" s="483" t="s">
        <v>620</v>
      </c>
      <c r="O38" s="486">
        <v>44326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6</v>
      </c>
      <c r="B39" s="442">
        <v>44320</v>
      </c>
      <c r="C39" s="444"/>
      <c r="D39" s="445" t="s">
        <v>68</v>
      </c>
      <c r="E39" s="422" t="s">
        <v>557</v>
      </c>
      <c r="F39" s="422">
        <v>558.5</v>
      </c>
      <c r="G39" s="446">
        <v>544</v>
      </c>
      <c r="H39" s="446">
        <v>574</v>
      </c>
      <c r="I39" s="422" t="s">
        <v>870</v>
      </c>
      <c r="J39" s="423" t="s">
        <v>880</v>
      </c>
      <c r="K39" s="423">
        <f t="shared" si="31"/>
        <v>15.5</v>
      </c>
      <c r="L39" s="453">
        <f t="shared" si="34"/>
        <v>-3.9095</v>
      </c>
      <c r="M39" s="421">
        <f t="shared" ref="M39" si="35">(K39+L39)/F39</f>
        <v>2.0752909579230081E-2</v>
      </c>
      <c r="N39" s="423" t="s">
        <v>556</v>
      </c>
      <c r="O39" s="474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7</v>
      </c>
      <c r="B40" s="442">
        <v>44321</v>
      </c>
      <c r="C40" s="444"/>
      <c r="D40" s="445" t="s">
        <v>324</v>
      </c>
      <c r="E40" s="422" t="s">
        <v>557</v>
      </c>
      <c r="F40" s="422">
        <v>526</v>
      </c>
      <c r="G40" s="446">
        <v>510</v>
      </c>
      <c r="H40" s="446">
        <v>535</v>
      </c>
      <c r="I40" s="422">
        <v>550</v>
      </c>
      <c r="J40" s="423" t="s">
        <v>799</v>
      </c>
      <c r="K40" s="423">
        <f t="shared" si="31"/>
        <v>9</v>
      </c>
      <c r="L40" s="453">
        <f t="shared" si="34"/>
        <v>-3.6819999999999999</v>
      </c>
      <c r="M40" s="421">
        <f t="shared" ref="M40:M41" si="36">(K40+L40)/F40</f>
        <v>1.0110266159695817E-2</v>
      </c>
      <c r="N40" s="423" t="s">
        <v>556</v>
      </c>
      <c r="O40" s="474">
        <v>44322</v>
      </c>
      <c r="P40" s="4"/>
      <c r="Q40" s="4"/>
      <c r="R40" s="31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8</v>
      </c>
      <c r="B41" s="442">
        <v>44321</v>
      </c>
      <c r="C41" s="444"/>
      <c r="D41" s="445" t="s">
        <v>292</v>
      </c>
      <c r="E41" s="422" t="s">
        <v>557</v>
      </c>
      <c r="F41" s="422">
        <v>326.5</v>
      </c>
      <c r="G41" s="446">
        <v>317</v>
      </c>
      <c r="H41" s="446">
        <v>338</v>
      </c>
      <c r="I41" s="422">
        <v>345</v>
      </c>
      <c r="J41" s="423" t="s">
        <v>902</v>
      </c>
      <c r="K41" s="423">
        <f t="shared" si="31"/>
        <v>11.5</v>
      </c>
      <c r="L41" s="453">
        <f t="shared" si="34"/>
        <v>-2.2854999999999999</v>
      </c>
      <c r="M41" s="421">
        <f t="shared" si="36"/>
        <v>2.822205206738132E-2</v>
      </c>
      <c r="N41" s="423" t="s">
        <v>556</v>
      </c>
      <c r="O41" s="474">
        <v>44326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9</v>
      </c>
      <c r="B42" s="442">
        <v>44323</v>
      </c>
      <c r="C42" s="444"/>
      <c r="D42" s="445" t="s">
        <v>887</v>
      </c>
      <c r="E42" s="422" t="s">
        <v>557</v>
      </c>
      <c r="F42" s="422">
        <v>609</v>
      </c>
      <c r="G42" s="446">
        <v>590</v>
      </c>
      <c r="H42" s="446">
        <v>628</v>
      </c>
      <c r="I42" s="422">
        <v>650</v>
      </c>
      <c r="J42" s="423" t="s">
        <v>895</v>
      </c>
      <c r="K42" s="423">
        <f t="shared" si="31"/>
        <v>19</v>
      </c>
      <c r="L42" s="453">
        <f t="shared" si="34"/>
        <v>-4.2629999999999999</v>
      </c>
      <c r="M42" s="421">
        <f t="shared" ref="M42" si="37">(K42+L42)/F42</f>
        <v>2.4198686371100165E-2</v>
      </c>
      <c r="N42" s="423" t="s">
        <v>556</v>
      </c>
      <c r="O42" s="474">
        <v>44326</v>
      </c>
      <c r="P42" s="4"/>
      <c r="Q42" s="4"/>
      <c r="R42" s="31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43">
        <v>10</v>
      </c>
      <c r="B43" s="442">
        <v>44323</v>
      </c>
      <c r="C43" s="444"/>
      <c r="D43" s="445" t="s">
        <v>740</v>
      </c>
      <c r="E43" s="422" t="s">
        <v>557</v>
      </c>
      <c r="F43" s="422">
        <v>802.5</v>
      </c>
      <c r="G43" s="446">
        <v>778</v>
      </c>
      <c r="H43" s="446">
        <v>825</v>
      </c>
      <c r="I43" s="422" t="s">
        <v>890</v>
      </c>
      <c r="J43" s="423" t="s">
        <v>894</v>
      </c>
      <c r="K43" s="423">
        <f t="shared" si="31"/>
        <v>22.5</v>
      </c>
      <c r="L43" s="453">
        <f t="shared" si="34"/>
        <v>-5.6174999999999997</v>
      </c>
      <c r="M43" s="421">
        <f t="shared" ref="M43" si="38">(K43+L43)/F43</f>
        <v>2.1037383177570094E-2</v>
      </c>
      <c r="N43" s="423" t="s">
        <v>556</v>
      </c>
      <c r="O43" s="474">
        <v>44326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87">
        <v>11</v>
      </c>
      <c r="B44" s="488">
        <v>44326</v>
      </c>
      <c r="C44" s="489"/>
      <c r="D44" s="490" t="s">
        <v>372</v>
      </c>
      <c r="E44" s="491" t="s">
        <v>557</v>
      </c>
      <c r="F44" s="491">
        <v>530</v>
      </c>
      <c r="G44" s="492">
        <v>515</v>
      </c>
      <c r="H44" s="492">
        <v>530</v>
      </c>
      <c r="I44" s="491" t="s">
        <v>847</v>
      </c>
      <c r="J44" s="493" t="s">
        <v>665</v>
      </c>
      <c r="K44" s="493">
        <f t="shared" si="31"/>
        <v>0</v>
      </c>
      <c r="L44" s="494">
        <f t="shared" si="34"/>
        <v>-3.71</v>
      </c>
      <c r="M44" s="495">
        <f t="shared" ref="M44:M45" si="39">(K44+L44)/F44</f>
        <v>-7.0000000000000001E-3</v>
      </c>
      <c r="N44" s="493" t="s">
        <v>665</v>
      </c>
      <c r="O44" s="496">
        <v>44327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43">
        <v>12</v>
      </c>
      <c r="B45" s="442">
        <v>44326</v>
      </c>
      <c r="C45" s="444"/>
      <c r="D45" s="445" t="s">
        <v>50</v>
      </c>
      <c r="E45" s="422" t="s">
        <v>557</v>
      </c>
      <c r="F45" s="422">
        <v>2550</v>
      </c>
      <c r="G45" s="446">
        <v>2475</v>
      </c>
      <c r="H45" s="446">
        <v>2620</v>
      </c>
      <c r="I45" s="422" t="s">
        <v>896</v>
      </c>
      <c r="J45" s="423" t="s">
        <v>731</v>
      </c>
      <c r="K45" s="423">
        <f>H45-F45</f>
        <v>70</v>
      </c>
      <c r="L45" s="453">
        <f>(F45*-0.7)/100</f>
        <v>-17.850000000000001</v>
      </c>
      <c r="M45" s="421">
        <f t="shared" si="39"/>
        <v>2.0450980392156863E-2</v>
      </c>
      <c r="N45" s="423" t="s">
        <v>556</v>
      </c>
      <c r="O45" s="474">
        <v>44330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13</v>
      </c>
      <c r="B46" s="442">
        <v>44327</v>
      </c>
      <c r="C46" s="444"/>
      <c r="D46" s="445" t="s">
        <v>160</v>
      </c>
      <c r="E46" s="422" t="s">
        <v>557</v>
      </c>
      <c r="F46" s="422">
        <v>1837</v>
      </c>
      <c r="G46" s="446">
        <v>1780</v>
      </c>
      <c r="H46" s="446">
        <v>1877.5</v>
      </c>
      <c r="I46" s="422" t="s">
        <v>909</v>
      </c>
      <c r="J46" s="423" t="s">
        <v>903</v>
      </c>
      <c r="K46" s="423">
        <f>H46-F46</f>
        <v>40.5</v>
      </c>
      <c r="L46" s="453">
        <f>(F46*-0.07)/100</f>
        <v>-1.2859</v>
      </c>
      <c r="M46" s="421">
        <f t="shared" ref="M46:M47" si="40">(K46+L46)/F46</f>
        <v>2.1346815459989114E-2</v>
      </c>
      <c r="N46" s="423" t="s">
        <v>556</v>
      </c>
      <c r="O46" s="461">
        <v>44327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77">
        <v>14</v>
      </c>
      <c r="B47" s="478">
        <v>44327</v>
      </c>
      <c r="C47" s="479"/>
      <c r="D47" s="480" t="s">
        <v>174</v>
      </c>
      <c r="E47" s="481" t="s">
        <v>557</v>
      </c>
      <c r="F47" s="481">
        <v>846.5</v>
      </c>
      <c r="G47" s="482">
        <v>820</v>
      </c>
      <c r="H47" s="482">
        <v>820</v>
      </c>
      <c r="I47" s="481">
        <v>895</v>
      </c>
      <c r="J47" s="483" t="s">
        <v>914</v>
      </c>
      <c r="K47" s="483">
        <f t="shared" ref="K47" si="41">H47-F47</f>
        <v>-26.5</v>
      </c>
      <c r="L47" s="484">
        <f t="shared" ref="L47" si="42">(F47*-0.7)/100</f>
        <v>-5.9254999999999995</v>
      </c>
      <c r="M47" s="485">
        <f t="shared" si="40"/>
        <v>-3.8305375073833428E-2</v>
      </c>
      <c r="N47" s="483" t="s">
        <v>620</v>
      </c>
      <c r="O47" s="486">
        <v>44328</v>
      </c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77">
        <v>15</v>
      </c>
      <c r="B48" s="478">
        <v>44328</v>
      </c>
      <c r="C48" s="479"/>
      <c r="D48" s="480" t="s">
        <v>372</v>
      </c>
      <c r="E48" s="481" t="s">
        <v>557</v>
      </c>
      <c r="F48" s="481">
        <v>524</v>
      </c>
      <c r="G48" s="482">
        <v>507</v>
      </c>
      <c r="H48" s="482">
        <v>507</v>
      </c>
      <c r="I48" s="481">
        <v>560</v>
      </c>
      <c r="J48" s="483" t="s">
        <v>925</v>
      </c>
      <c r="K48" s="483">
        <f t="shared" ref="K48" si="43">H48-F48</f>
        <v>-17</v>
      </c>
      <c r="L48" s="484">
        <f t="shared" ref="L48" si="44">(F48*-0.7)/100</f>
        <v>-3.6679999999999997</v>
      </c>
      <c r="M48" s="485">
        <f t="shared" ref="M48:M49" si="45">(K48+L48)/F48</f>
        <v>-3.9442748091603051E-2</v>
      </c>
      <c r="N48" s="483" t="s">
        <v>620</v>
      </c>
      <c r="O48" s="486">
        <v>44330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50" customFormat="1" ht="15" customHeight="1">
      <c r="A49" s="443">
        <v>16</v>
      </c>
      <c r="B49" s="442">
        <v>44330</v>
      </c>
      <c r="C49" s="444"/>
      <c r="D49" s="445" t="s">
        <v>120</v>
      </c>
      <c r="E49" s="422" t="s">
        <v>557</v>
      </c>
      <c r="F49" s="422">
        <v>515.5</v>
      </c>
      <c r="G49" s="446">
        <v>497</v>
      </c>
      <c r="H49" s="446">
        <v>527.5</v>
      </c>
      <c r="I49" s="422" t="s">
        <v>926</v>
      </c>
      <c r="J49" s="423" t="s">
        <v>856</v>
      </c>
      <c r="K49" s="423">
        <f>H49-F49</f>
        <v>12</v>
      </c>
      <c r="L49" s="453">
        <f>(F49*-0.7)/100</f>
        <v>-3.6084999999999998</v>
      </c>
      <c r="M49" s="421">
        <f t="shared" si="45"/>
        <v>1.6278370514064017E-2</v>
      </c>
      <c r="N49" s="423" t="s">
        <v>556</v>
      </c>
      <c r="O49" s="474">
        <v>44347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50" customFormat="1" ht="15" customHeight="1">
      <c r="A50" s="443">
        <v>17</v>
      </c>
      <c r="B50" s="442">
        <v>44330</v>
      </c>
      <c r="C50" s="444"/>
      <c r="D50" s="445" t="s">
        <v>321</v>
      </c>
      <c r="E50" s="422" t="s">
        <v>557</v>
      </c>
      <c r="F50" s="422">
        <v>292</v>
      </c>
      <c r="G50" s="446">
        <v>284</v>
      </c>
      <c r="H50" s="446">
        <v>298.5</v>
      </c>
      <c r="I50" s="422">
        <v>310</v>
      </c>
      <c r="J50" s="423" t="s">
        <v>873</v>
      </c>
      <c r="K50" s="423">
        <f>H50-F50</f>
        <v>6.5</v>
      </c>
      <c r="L50" s="453">
        <f>(F50*-0.07)/100</f>
        <v>-0.20440000000000003</v>
      </c>
      <c r="M50" s="421">
        <f t="shared" ref="M50:M52" si="46">(K50+L50)/F50</f>
        <v>2.1560273972602739E-2</v>
      </c>
      <c r="N50" s="423" t="s">
        <v>556</v>
      </c>
      <c r="O50" s="461">
        <v>44330</v>
      </c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50" customFormat="1" ht="15" customHeight="1">
      <c r="A51" s="443">
        <v>18</v>
      </c>
      <c r="B51" s="442">
        <v>44330</v>
      </c>
      <c r="C51" s="444"/>
      <c r="D51" s="445" t="s">
        <v>932</v>
      </c>
      <c r="E51" s="422" t="s">
        <v>557</v>
      </c>
      <c r="F51" s="422">
        <v>2160</v>
      </c>
      <c r="G51" s="446">
        <v>2090</v>
      </c>
      <c r="H51" s="446">
        <v>2225</v>
      </c>
      <c r="I51" s="422" t="s">
        <v>933</v>
      </c>
      <c r="J51" s="423" t="s">
        <v>963</v>
      </c>
      <c r="K51" s="423">
        <f>H51-F51</f>
        <v>65</v>
      </c>
      <c r="L51" s="453">
        <f>(F51*-0.7)/100</f>
        <v>-15.12</v>
      </c>
      <c r="M51" s="421">
        <f t="shared" si="46"/>
        <v>2.3092592592592595E-2</v>
      </c>
      <c r="N51" s="423" t="s">
        <v>556</v>
      </c>
      <c r="O51" s="474">
        <v>44336</v>
      </c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50" customFormat="1" ht="15" customHeight="1">
      <c r="A52" s="477">
        <v>19</v>
      </c>
      <c r="B52" s="478">
        <v>44334</v>
      </c>
      <c r="C52" s="479"/>
      <c r="D52" s="480" t="s">
        <v>68</v>
      </c>
      <c r="E52" s="481" t="s">
        <v>557</v>
      </c>
      <c r="F52" s="481">
        <v>541</v>
      </c>
      <c r="G52" s="482">
        <v>524</v>
      </c>
      <c r="H52" s="482">
        <v>523</v>
      </c>
      <c r="I52" s="481" t="s">
        <v>859</v>
      </c>
      <c r="J52" s="483" t="s">
        <v>964</v>
      </c>
      <c r="K52" s="483">
        <f t="shared" ref="K52" si="47">H52-F52</f>
        <v>-18</v>
      </c>
      <c r="L52" s="484">
        <f t="shared" ref="L52" si="48">(F52*-0.7)/100</f>
        <v>-3.7869999999999999</v>
      </c>
      <c r="M52" s="485">
        <f t="shared" si="46"/>
        <v>-4.0271719038817003E-2</v>
      </c>
      <c r="N52" s="483" t="s">
        <v>620</v>
      </c>
      <c r="O52" s="486">
        <v>44336</v>
      </c>
      <c r="P52" s="4"/>
      <c r="Q52" s="4"/>
      <c r="R52" s="31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50" customFormat="1" ht="15" customHeight="1">
      <c r="A53" s="443">
        <v>20</v>
      </c>
      <c r="B53" s="442">
        <v>44334</v>
      </c>
      <c r="C53" s="444"/>
      <c r="D53" s="445" t="s">
        <v>304</v>
      </c>
      <c r="E53" s="422" t="s">
        <v>557</v>
      </c>
      <c r="F53" s="422">
        <v>1321.5</v>
      </c>
      <c r="G53" s="446">
        <v>1280</v>
      </c>
      <c r="H53" s="446">
        <v>1357</v>
      </c>
      <c r="I53" s="422" t="s">
        <v>946</v>
      </c>
      <c r="J53" s="423" t="s">
        <v>625</v>
      </c>
      <c r="K53" s="423">
        <f>H53-F53</f>
        <v>35.5</v>
      </c>
      <c r="L53" s="453">
        <f>(F53*-0.7)/100</f>
        <v>-9.2504999999999988</v>
      </c>
      <c r="M53" s="421">
        <f t="shared" ref="M53:M54" si="49">(K53+L53)/F53</f>
        <v>1.986341278849792E-2</v>
      </c>
      <c r="N53" s="423" t="s">
        <v>556</v>
      </c>
      <c r="O53" s="474">
        <v>44337</v>
      </c>
      <c r="P53" s="4"/>
      <c r="Q53" s="4"/>
      <c r="R53" s="31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50" customFormat="1" ht="15" customHeight="1">
      <c r="A54" s="477">
        <v>21</v>
      </c>
      <c r="B54" s="478">
        <v>44334</v>
      </c>
      <c r="C54" s="479"/>
      <c r="D54" s="480" t="s">
        <v>372</v>
      </c>
      <c r="E54" s="481" t="s">
        <v>557</v>
      </c>
      <c r="F54" s="481">
        <v>528.5</v>
      </c>
      <c r="G54" s="482">
        <v>514</v>
      </c>
      <c r="H54" s="482">
        <v>512.5</v>
      </c>
      <c r="I54" s="481">
        <v>560</v>
      </c>
      <c r="J54" s="483" t="s">
        <v>1024</v>
      </c>
      <c r="K54" s="483">
        <f t="shared" ref="K54" si="50">H54-F54</f>
        <v>-16</v>
      </c>
      <c r="L54" s="484">
        <f t="shared" ref="L54" si="51">(F54*-0.7)/100</f>
        <v>-3.6995</v>
      </c>
      <c r="M54" s="485">
        <f t="shared" si="49"/>
        <v>-3.7274361400189214E-2</v>
      </c>
      <c r="N54" s="483" t="s">
        <v>620</v>
      </c>
      <c r="O54" s="486">
        <v>44344</v>
      </c>
      <c r="P54" s="4"/>
      <c r="Q54" s="4"/>
      <c r="R54" s="31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50" customFormat="1" ht="15" customHeight="1">
      <c r="A55" s="477">
        <v>22</v>
      </c>
      <c r="B55" s="478">
        <v>44336</v>
      </c>
      <c r="C55" s="479"/>
      <c r="D55" s="480" t="s">
        <v>176</v>
      </c>
      <c r="E55" s="481" t="s">
        <v>557</v>
      </c>
      <c r="F55" s="481">
        <v>535.5</v>
      </c>
      <c r="G55" s="482">
        <v>518</v>
      </c>
      <c r="H55" s="482">
        <v>517</v>
      </c>
      <c r="I55" s="481">
        <v>555</v>
      </c>
      <c r="J55" s="483" t="s">
        <v>976</v>
      </c>
      <c r="K55" s="483">
        <f t="shared" ref="K55" si="52">H55-F55</f>
        <v>-18.5</v>
      </c>
      <c r="L55" s="484">
        <f t="shared" ref="L55" si="53">(F55*-0.7)/100</f>
        <v>-3.7484999999999995</v>
      </c>
      <c r="M55" s="485">
        <f t="shared" ref="M55" si="54">(K55+L55)/F55</f>
        <v>-4.1547152194211019E-2</v>
      </c>
      <c r="N55" s="483" t="s">
        <v>620</v>
      </c>
      <c r="O55" s="486">
        <v>44340</v>
      </c>
      <c r="P55" s="4"/>
      <c r="Q55" s="4"/>
      <c r="R55" s="314" t="s">
        <v>792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50" customFormat="1" ht="15" customHeight="1">
      <c r="A56" s="443">
        <v>23</v>
      </c>
      <c r="B56" s="442">
        <v>44336</v>
      </c>
      <c r="C56" s="444"/>
      <c r="D56" s="445" t="s">
        <v>169</v>
      </c>
      <c r="E56" s="422" t="s">
        <v>557</v>
      </c>
      <c r="F56" s="422">
        <v>384</v>
      </c>
      <c r="G56" s="446">
        <v>369</v>
      </c>
      <c r="H56" s="446">
        <v>397</v>
      </c>
      <c r="I56" s="422" t="s">
        <v>961</v>
      </c>
      <c r="J56" s="423" t="s">
        <v>973</v>
      </c>
      <c r="K56" s="423">
        <f>H56-F56</f>
        <v>13</v>
      </c>
      <c r="L56" s="453">
        <f>(F56*-0.7)/100</f>
        <v>-2.6879999999999997</v>
      </c>
      <c r="M56" s="421">
        <f t="shared" ref="M56" si="55">(K56+L56)/F56</f>
        <v>2.6854166666666669E-2</v>
      </c>
      <c r="N56" s="423" t="s">
        <v>556</v>
      </c>
      <c r="O56" s="474">
        <v>44337</v>
      </c>
      <c r="P56" s="4"/>
      <c r="Q56" s="4"/>
      <c r="R56" s="31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50" customFormat="1" ht="15" customHeight="1">
      <c r="A57" s="443">
        <v>24</v>
      </c>
      <c r="B57" s="442">
        <v>44336</v>
      </c>
      <c r="C57" s="444"/>
      <c r="D57" s="445" t="s">
        <v>107</v>
      </c>
      <c r="E57" s="422" t="s">
        <v>557</v>
      </c>
      <c r="F57" s="422">
        <v>925</v>
      </c>
      <c r="G57" s="446">
        <v>889</v>
      </c>
      <c r="H57" s="446">
        <v>951</v>
      </c>
      <c r="I57" s="422" t="s">
        <v>962</v>
      </c>
      <c r="J57" s="423" t="s">
        <v>1000</v>
      </c>
      <c r="K57" s="423">
        <f>H57-F57</f>
        <v>26</v>
      </c>
      <c r="L57" s="453">
        <f>(F57*-0.7)/100</f>
        <v>-6.4749999999999996</v>
      </c>
      <c r="M57" s="421">
        <f t="shared" ref="M57" si="56">(K57+L57)/F57</f>
        <v>2.1108108108108106E-2</v>
      </c>
      <c r="N57" s="423" t="s">
        <v>556</v>
      </c>
      <c r="O57" s="474">
        <v>44343</v>
      </c>
      <c r="P57" s="4"/>
      <c r="Q57" s="4"/>
      <c r="R57" s="31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50" customFormat="1" ht="15" customHeight="1">
      <c r="A58" s="375">
        <v>25</v>
      </c>
      <c r="B58" s="397">
        <v>44337</v>
      </c>
      <c r="C58" s="400"/>
      <c r="D58" s="367" t="s">
        <v>304</v>
      </c>
      <c r="E58" s="368" t="s">
        <v>557</v>
      </c>
      <c r="F58" s="368" t="s">
        <v>972</v>
      </c>
      <c r="G58" s="401">
        <v>1275</v>
      </c>
      <c r="H58" s="401"/>
      <c r="I58" s="368" t="s">
        <v>946</v>
      </c>
      <c r="J58" s="334" t="s">
        <v>558</v>
      </c>
      <c r="K58" s="334"/>
      <c r="L58" s="383"/>
      <c r="M58" s="381"/>
      <c r="N58" s="361"/>
      <c r="O58" s="374"/>
      <c r="P58" s="4"/>
      <c r="Q58" s="4"/>
      <c r="R58" s="314" t="s">
        <v>792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50" customFormat="1" ht="15" customHeight="1">
      <c r="A59" s="375">
        <v>26</v>
      </c>
      <c r="B59" s="397">
        <v>44341</v>
      </c>
      <c r="C59" s="400"/>
      <c r="D59" s="367" t="s">
        <v>97</v>
      </c>
      <c r="E59" s="368" t="s">
        <v>557</v>
      </c>
      <c r="F59" s="368" t="s">
        <v>992</v>
      </c>
      <c r="G59" s="401">
        <v>185</v>
      </c>
      <c r="H59" s="401"/>
      <c r="I59" s="368" t="s">
        <v>993</v>
      </c>
      <c r="J59" s="334" t="s">
        <v>558</v>
      </c>
      <c r="K59" s="334"/>
      <c r="L59" s="383"/>
      <c r="M59" s="381"/>
      <c r="N59" s="361"/>
      <c r="O59" s="374"/>
      <c r="P59" s="4"/>
      <c r="Q59" s="4"/>
      <c r="R59" s="31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50" customFormat="1" ht="15" customHeight="1">
      <c r="A60" s="443">
        <v>27</v>
      </c>
      <c r="B60" s="442">
        <v>44342</v>
      </c>
      <c r="C60" s="444"/>
      <c r="D60" s="445" t="s">
        <v>188</v>
      </c>
      <c r="E60" s="422" t="s">
        <v>557</v>
      </c>
      <c r="F60" s="422">
        <v>639</v>
      </c>
      <c r="G60" s="446">
        <v>619</v>
      </c>
      <c r="H60" s="446">
        <v>653</v>
      </c>
      <c r="I60" s="422" t="s">
        <v>996</v>
      </c>
      <c r="J60" s="423" t="s">
        <v>878</v>
      </c>
      <c r="K60" s="423">
        <f>H60-F60</f>
        <v>14</v>
      </c>
      <c r="L60" s="453">
        <f>(F60*-0.07)/100</f>
        <v>-0.44730000000000003</v>
      </c>
      <c r="M60" s="421">
        <f t="shared" ref="M60" si="57">(K60+L60)/F60</f>
        <v>2.1209233176838812E-2</v>
      </c>
      <c r="N60" s="423" t="s">
        <v>556</v>
      </c>
      <c r="O60" s="461">
        <v>44342</v>
      </c>
      <c r="P60" s="4"/>
      <c r="Q60" s="4"/>
      <c r="R60" s="31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50" customFormat="1" ht="14.25">
      <c r="A61" s="443">
        <v>28</v>
      </c>
      <c r="B61" s="442">
        <v>44343</v>
      </c>
      <c r="C61" s="444"/>
      <c r="D61" s="445" t="s">
        <v>75</v>
      </c>
      <c r="E61" s="422" t="s">
        <v>557</v>
      </c>
      <c r="F61" s="422">
        <v>624.5</v>
      </c>
      <c r="G61" s="446">
        <v>605</v>
      </c>
      <c r="H61" s="446">
        <v>637</v>
      </c>
      <c r="I61" s="422">
        <v>670</v>
      </c>
      <c r="J61" s="423" t="s">
        <v>1001</v>
      </c>
      <c r="K61" s="423">
        <f>H61-F61</f>
        <v>12.5</v>
      </c>
      <c r="L61" s="453">
        <f>(F61*-0.07)/100</f>
        <v>-0.43715000000000004</v>
      </c>
      <c r="M61" s="421">
        <f t="shared" ref="M61:M62" si="58">(K61+L61)/F61</f>
        <v>1.9316012810248199E-2</v>
      </c>
      <c r="N61" s="423" t="s">
        <v>556</v>
      </c>
      <c r="O61" s="461">
        <v>44343</v>
      </c>
      <c r="P61" s="4"/>
      <c r="Q61" s="4"/>
      <c r="R61" s="314" t="s">
        <v>792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6" customFormat="1" ht="14.25">
      <c r="A62" s="443">
        <v>29</v>
      </c>
      <c r="B62" s="442">
        <v>44344</v>
      </c>
      <c r="C62" s="444"/>
      <c r="D62" s="445" t="s">
        <v>157</v>
      </c>
      <c r="E62" s="422" t="s">
        <v>557</v>
      </c>
      <c r="F62" s="422">
        <v>1784</v>
      </c>
      <c r="G62" s="446">
        <v>1730</v>
      </c>
      <c r="H62" s="446">
        <v>1831</v>
      </c>
      <c r="I62" s="422" t="s">
        <v>1019</v>
      </c>
      <c r="J62" s="423" t="s">
        <v>1048</v>
      </c>
      <c r="K62" s="423">
        <f>H62-F62</f>
        <v>47</v>
      </c>
      <c r="L62" s="453">
        <f>(F62*-0.7)/100</f>
        <v>-12.488</v>
      </c>
      <c r="M62" s="421">
        <f t="shared" si="58"/>
        <v>1.9345291479820628E-2</v>
      </c>
      <c r="N62" s="423" t="s">
        <v>556</v>
      </c>
      <c r="O62" s="474">
        <v>44347</v>
      </c>
      <c r="P62" s="61"/>
      <c r="Q62" s="61"/>
      <c r="R62" s="552" t="s">
        <v>792</v>
      </c>
      <c r="S62" s="3"/>
      <c r="T62" s="3"/>
      <c r="U62" s="3"/>
      <c r="V62" s="3"/>
      <c r="W62" s="3"/>
      <c r="X62" s="3"/>
      <c r="Y62" s="3"/>
      <c r="Z62" s="3"/>
      <c r="AA62" s="3"/>
    </row>
    <row r="63" spans="1:27" s="6" customFormat="1" ht="14.25">
      <c r="A63" s="543">
        <v>30</v>
      </c>
      <c r="B63" s="544">
        <v>44344</v>
      </c>
      <c r="C63" s="545"/>
      <c r="D63" s="367" t="s">
        <v>1020</v>
      </c>
      <c r="E63" s="546" t="s">
        <v>557</v>
      </c>
      <c r="F63" s="546" t="s">
        <v>1021</v>
      </c>
      <c r="G63" s="547">
        <v>615</v>
      </c>
      <c r="H63" s="547"/>
      <c r="I63" s="546" t="s">
        <v>1022</v>
      </c>
      <c r="J63" s="548" t="s">
        <v>558</v>
      </c>
      <c r="K63" s="548"/>
      <c r="L63" s="549"/>
      <c r="M63" s="550"/>
      <c r="N63" s="548"/>
      <c r="O63" s="551"/>
      <c r="P63" s="61"/>
      <c r="Q63" s="61"/>
      <c r="R63" s="552" t="s">
        <v>792</v>
      </c>
      <c r="S63" s="3"/>
      <c r="T63" s="3"/>
      <c r="U63" s="3"/>
      <c r="V63" s="3"/>
      <c r="W63" s="3"/>
      <c r="X63" s="3"/>
      <c r="Y63" s="3"/>
      <c r="Z63" s="3"/>
      <c r="AA63" s="3"/>
    </row>
    <row r="64" spans="1:27" s="350" customFormat="1" ht="15" customHeight="1">
      <c r="A64" s="443">
        <v>31</v>
      </c>
      <c r="B64" s="442">
        <v>44344</v>
      </c>
      <c r="C64" s="444"/>
      <c r="D64" s="445" t="s">
        <v>466</v>
      </c>
      <c r="E64" s="422" t="s">
        <v>557</v>
      </c>
      <c r="F64" s="422">
        <v>607.5</v>
      </c>
      <c r="G64" s="446">
        <v>589</v>
      </c>
      <c r="H64" s="446">
        <v>624</v>
      </c>
      <c r="I64" s="422" t="s">
        <v>1023</v>
      </c>
      <c r="J64" s="423" t="s">
        <v>869</v>
      </c>
      <c r="K64" s="423">
        <f>H64-F64</f>
        <v>16.5</v>
      </c>
      <c r="L64" s="453">
        <f>(F64*-0.7)/100</f>
        <v>-4.2525000000000004</v>
      </c>
      <c r="M64" s="421">
        <f t="shared" ref="M64" si="59">(K64+L64)/F64</f>
        <v>2.0160493827160491E-2</v>
      </c>
      <c r="N64" s="423" t="s">
        <v>556</v>
      </c>
      <c r="O64" s="474">
        <v>44347</v>
      </c>
      <c r="P64" s="4"/>
      <c r="Q64" s="4"/>
      <c r="R64" s="31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50" customFormat="1" ht="15" customHeight="1">
      <c r="A65" s="463"/>
      <c r="B65" s="403"/>
      <c r="C65" s="464"/>
      <c r="D65" s="465"/>
      <c r="E65" s="378"/>
      <c r="F65" s="378"/>
      <c r="G65" s="466"/>
      <c r="H65" s="466"/>
      <c r="I65" s="378"/>
      <c r="J65" s="376"/>
      <c r="K65" s="376"/>
      <c r="L65" s="467"/>
      <c r="M65" s="390"/>
      <c r="N65" s="380"/>
      <c r="O65" s="468"/>
      <c r="P65" s="4"/>
      <c r="Q65" s="4"/>
      <c r="R65" s="314"/>
      <c r="S65" s="37"/>
      <c r="T65" s="37"/>
      <c r="U65" s="37"/>
      <c r="V65" s="37"/>
      <c r="W65" s="37"/>
      <c r="X65" s="37"/>
      <c r="Y65" s="37"/>
      <c r="Z65" s="37"/>
      <c r="AA65" s="37"/>
    </row>
    <row r="66" spans="1:34" ht="44.25" customHeight="1">
      <c r="A66" s="20" t="s">
        <v>560</v>
      </c>
      <c r="B66" s="36"/>
      <c r="C66" s="36"/>
      <c r="D66" s="37"/>
      <c r="E66" s="33"/>
      <c r="F66" s="33"/>
      <c r="G66" s="32"/>
      <c r="H66" s="32" t="s">
        <v>820</v>
      </c>
      <c r="I66" s="33"/>
      <c r="J66" s="14"/>
      <c r="K66" s="76"/>
      <c r="L66" s="77"/>
      <c r="M66" s="76"/>
      <c r="N66" s="78"/>
      <c r="O66" s="76"/>
      <c r="P66" s="4"/>
      <c r="Q66" s="389"/>
      <c r="R66" s="402"/>
      <c r="S66" s="389"/>
      <c r="T66" s="389"/>
      <c r="U66" s="389"/>
      <c r="V66" s="389"/>
      <c r="W66" s="389"/>
      <c r="X66" s="389"/>
      <c r="Y66" s="389"/>
      <c r="Z66" s="37"/>
      <c r="AA66" s="37"/>
      <c r="AB66" s="37"/>
    </row>
    <row r="67" spans="1:34" s="3" customFormat="1">
      <c r="A67" s="26" t="s">
        <v>561</v>
      </c>
      <c r="B67" s="20"/>
      <c r="C67" s="20"/>
      <c r="D67" s="20"/>
      <c r="E67" s="2"/>
      <c r="F67" s="27" t="s">
        <v>562</v>
      </c>
      <c r="G67" s="38"/>
      <c r="H67" s="39"/>
      <c r="I67" s="79"/>
      <c r="J67" s="14"/>
      <c r="K67" s="80"/>
      <c r="L67" s="81"/>
      <c r="M67" s="82"/>
      <c r="N67" s="83"/>
      <c r="O67" s="84"/>
      <c r="P67" s="2"/>
      <c r="Q67" s="1"/>
      <c r="R67" s="9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6" customFormat="1" ht="14.25" customHeight="1">
      <c r="A68" s="26"/>
      <c r="B68" s="20"/>
      <c r="C68" s="20"/>
      <c r="D68" s="20"/>
      <c r="E68" s="29"/>
      <c r="F68" s="27" t="s">
        <v>564</v>
      </c>
      <c r="G68" s="38"/>
      <c r="H68" s="39"/>
      <c r="I68" s="79"/>
      <c r="J68" s="14"/>
      <c r="K68" s="80"/>
      <c r="L68" s="81"/>
      <c r="M68" s="82"/>
      <c r="N68" s="83"/>
      <c r="O68" s="84"/>
      <c r="P68" s="2"/>
      <c r="Q68" s="1"/>
      <c r="R68" s="9"/>
      <c r="S68" s="3"/>
      <c r="Y68" s="3"/>
      <c r="Z68" s="3"/>
    </row>
    <row r="69" spans="1:34" s="6" customFormat="1" ht="14.25" customHeight="1">
      <c r="A69" s="20"/>
      <c r="B69" s="20"/>
      <c r="C69" s="20"/>
      <c r="D69" s="20"/>
      <c r="E69" s="29"/>
      <c r="F69" s="14"/>
      <c r="G69" s="14"/>
      <c r="H69" s="28"/>
      <c r="I69" s="33"/>
      <c r="J69" s="68"/>
      <c r="K69" s="65"/>
      <c r="L69" s="66"/>
      <c r="M69" s="14"/>
      <c r="N69" s="69"/>
      <c r="O69" s="54"/>
      <c r="P69" s="5"/>
      <c r="Q69" s="1"/>
      <c r="R69" s="9"/>
      <c r="S69" s="3"/>
      <c r="Y69" s="3"/>
      <c r="Z69" s="3"/>
    </row>
    <row r="70" spans="1:34" s="6" customFormat="1" ht="15">
      <c r="A70" s="40" t="s">
        <v>571</v>
      </c>
      <c r="B70" s="40"/>
      <c r="C70" s="40"/>
      <c r="D70" s="40"/>
      <c r="E70" s="29"/>
      <c r="F70" s="14"/>
      <c r="G70" s="9"/>
      <c r="H70" s="14"/>
      <c r="I70" s="9"/>
      <c r="J70" s="85"/>
      <c r="K70" s="9"/>
      <c r="L70" s="9"/>
      <c r="M70" s="9"/>
      <c r="N70" s="9"/>
      <c r="O70" s="86"/>
      <c r="P70"/>
      <c r="Q70" s="1"/>
      <c r="R70" s="9"/>
      <c r="S70" s="3"/>
      <c r="Y70" s="3"/>
      <c r="Z70" s="3"/>
    </row>
    <row r="71" spans="1:34" s="6" customFormat="1" ht="38.25">
      <c r="A71" s="18" t="s">
        <v>16</v>
      </c>
      <c r="B71" s="18" t="s">
        <v>534</v>
      </c>
      <c r="C71" s="18"/>
      <c r="D71" s="19" t="s">
        <v>545</v>
      </c>
      <c r="E71" s="18" t="s">
        <v>546</v>
      </c>
      <c r="F71" s="18" t="s">
        <v>547</v>
      </c>
      <c r="G71" s="18" t="s">
        <v>566</v>
      </c>
      <c r="H71" s="18" t="s">
        <v>549</v>
      </c>
      <c r="I71" s="18" t="s">
        <v>550</v>
      </c>
      <c r="J71" s="17" t="s">
        <v>551</v>
      </c>
      <c r="K71" s="74" t="s">
        <v>572</v>
      </c>
      <c r="L71" s="60" t="s">
        <v>818</v>
      </c>
      <c r="M71" s="74" t="s">
        <v>568</v>
      </c>
      <c r="N71" s="18" t="s">
        <v>569</v>
      </c>
      <c r="O71" s="17" t="s">
        <v>554</v>
      </c>
      <c r="P71" s="87" t="s">
        <v>555</v>
      </c>
      <c r="Q71" s="1"/>
      <c r="R71" s="14"/>
      <c r="S71" s="3"/>
      <c r="Y71" s="3"/>
      <c r="Z71" s="3"/>
    </row>
    <row r="72" spans="1:34" s="350" customFormat="1" ht="13.9" customHeight="1">
      <c r="A72" s="476">
        <v>1</v>
      </c>
      <c r="B72" s="442">
        <v>44321</v>
      </c>
      <c r="C72" s="456"/>
      <c r="D72" s="424" t="s">
        <v>874</v>
      </c>
      <c r="E72" s="457" t="s">
        <v>557</v>
      </c>
      <c r="F72" s="422">
        <v>893</v>
      </c>
      <c r="G72" s="422">
        <v>871</v>
      </c>
      <c r="H72" s="422">
        <v>908.5</v>
      </c>
      <c r="I72" s="423">
        <v>730</v>
      </c>
      <c r="J72" s="423" t="s">
        <v>880</v>
      </c>
      <c r="K72" s="458">
        <f t="shared" ref="K72" si="60">H72-F72</f>
        <v>15.5</v>
      </c>
      <c r="L72" s="475">
        <f t="shared" ref="L72:L77" si="61">(H72*N72)*0.07%</f>
        <v>413.36750000000006</v>
      </c>
      <c r="M72" s="459">
        <f t="shared" ref="M72" si="62">(K72*N72)-L72</f>
        <v>9661.6324999999997</v>
      </c>
      <c r="N72" s="423">
        <v>650</v>
      </c>
      <c r="O72" s="460" t="s">
        <v>556</v>
      </c>
      <c r="P72" s="474">
        <v>44322</v>
      </c>
      <c r="Q72" s="344"/>
      <c r="R72" s="314" t="s">
        <v>792</v>
      </c>
      <c r="S72" s="37"/>
      <c r="Y72" s="37"/>
      <c r="Z72" s="37"/>
    </row>
    <row r="73" spans="1:34" s="350" customFormat="1" ht="13.9" customHeight="1">
      <c r="A73" s="476">
        <v>2</v>
      </c>
      <c r="B73" s="442">
        <v>44322</v>
      </c>
      <c r="C73" s="456"/>
      <c r="D73" s="424" t="s">
        <v>876</v>
      </c>
      <c r="E73" s="457" t="s">
        <v>557</v>
      </c>
      <c r="F73" s="422">
        <v>683</v>
      </c>
      <c r="G73" s="422">
        <v>674</v>
      </c>
      <c r="H73" s="422">
        <v>692.5</v>
      </c>
      <c r="I73" s="423">
        <v>705</v>
      </c>
      <c r="J73" s="423" t="s">
        <v>881</v>
      </c>
      <c r="K73" s="458">
        <f t="shared" ref="K73:K74" si="63">H73-F73</f>
        <v>9.5</v>
      </c>
      <c r="L73" s="475">
        <f t="shared" si="61"/>
        <v>678.65000000000009</v>
      </c>
      <c r="M73" s="459">
        <f t="shared" ref="M73:M74" si="64">(K73*N73)-L73</f>
        <v>12621.35</v>
      </c>
      <c r="N73" s="423">
        <v>1400</v>
      </c>
      <c r="O73" s="460" t="s">
        <v>556</v>
      </c>
      <c r="P73" s="461">
        <v>44322</v>
      </c>
      <c r="Q73" s="344"/>
      <c r="R73" s="314" t="s">
        <v>559</v>
      </c>
      <c r="S73" s="37"/>
      <c r="Y73" s="37"/>
      <c r="Z73" s="37"/>
    </row>
    <row r="74" spans="1:34" s="350" customFormat="1" ht="13.9" customHeight="1">
      <c r="A74" s="476">
        <v>3</v>
      </c>
      <c r="B74" s="442">
        <v>44322</v>
      </c>
      <c r="C74" s="456"/>
      <c r="D74" s="424" t="s">
        <v>874</v>
      </c>
      <c r="E74" s="457" t="s">
        <v>557</v>
      </c>
      <c r="F74" s="422">
        <v>895</v>
      </c>
      <c r="G74" s="422">
        <v>874</v>
      </c>
      <c r="H74" s="422">
        <v>906</v>
      </c>
      <c r="I74" s="423">
        <v>935</v>
      </c>
      <c r="J74" s="423" t="s">
        <v>898</v>
      </c>
      <c r="K74" s="458">
        <f t="shared" si="63"/>
        <v>11</v>
      </c>
      <c r="L74" s="475">
        <f t="shared" si="61"/>
        <v>412.23000000000008</v>
      </c>
      <c r="M74" s="459">
        <f t="shared" si="64"/>
        <v>6737.7699999999995</v>
      </c>
      <c r="N74" s="423">
        <v>650</v>
      </c>
      <c r="O74" s="460" t="s">
        <v>556</v>
      </c>
      <c r="P74" s="474">
        <v>44326</v>
      </c>
      <c r="Q74" s="344"/>
      <c r="R74" s="314" t="s">
        <v>559</v>
      </c>
      <c r="S74" s="37"/>
      <c r="Y74" s="37"/>
      <c r="Z74" s="37"/>
    </row>
    <row r="75" spans="1:34" s="350" customFormat="1" ht="13.9" customHeight="1">
      <c r="A75" s="476">
        <v>4</v>
      </c>
      <c r="B75" s="442">
        <v>44328</v>
      </c>
      <c r="C75" s="456"/>
      <c r="D75" s="424" t="s">
        <v>874</v>
      </c>
      <c r="E75" s="457" t="s">
        <v>557</v>
      </c>
      <c r="F75" s="422">
        <v>895</v>
      </c>
      <c r="G75" s="422">
        <v>874</v>
      </c>
      <c r="H75" s="422">
        <v>908.5</v>
      </c>
      <c r="I75" s="423">
        <v>935</v>
      </c>
      <c r="J75" s="423" t="s">
        <v>912</v>
      </c>
      <c r="K75" s="458">
        <f t="shared" ref="K75:K77" si="65">H75-F75</f>
        <v>13.5</v>
      </c>
      <c r="L75" s="475">
        <f t="shared" si="61"/>
        <v>413.36750000000006</v>
      </c>
      <c r="M75" s="459">
        <f t="shared" ref="M75:M76" si="66">(K75*N75)-L75</f>
        <v>8361.6324999999997</v>
      </c>
      <c r="N75" s="423">
        <v>650</v>
      </c>
      <c r="O75" s="460" t="s">
        <v>556</v>
      </c>
      <c r="P75" s="461">
        <v>44328</v>
      </c>
      <c r="Q75" s="344"/>
      <c r="R75" s="314" t="s">
        <v>792</v>
      </c>
      <c r="S75" s="37"/>
      <c r="Y75" s="37"/>
      <c r="Z75" s="37"/>
    </row>
    <row r="76" spans="1:34" s="350" customFormat="1" ht="13.9" customHeight="1">
      <c r="A76" s="518">
        <v>5</v>
      </c>
      <c r="B76" s="478">
        <v>44330</v>
      </c>
      <c r="C76" s="510"/>
      <c r="D76" s="511" t="s">
        <v>927</v>
      </c>
      <c r="E76" s="512" t="s">
        <v>557</v>
      </c>
      <c r="F76" s="481">
        <v>826</v>
      </c>
      <c r="G76" s="481">
        <v>805</v>
      </c>
      <c r="H76" s="481">
        <v>805</v>
      </c>
      <c r="I76" s="483" t="s">
        <v>928</v>
      </c>
      <c r="J76" s="483" t="s">
        <v>937</v>
      </c>
      <c r="K76" s="513">
        <f t="shared" si="65"/>
        <v>-21</v>
      </c>
      <c r="L76" s="519">
        <f t="shared" si="61"/>
        <v>338.1</v>
      </c>
      <c r="M76" s="514">
        <f t="shared" si="66"/>
        <v>-12938.1</v>
      </c>
      <c r="N76" s="483">
        <v>600</v>
      </c>
      <c r="O76" s="515" t="s">
        <v>620</v>
      </c>
      <c r="P76" s="486">
        <v>44333</v>
      </c>
      <c r="Q76" s="344"/>
      <c r="R76" s="314" t="s">
        <v>792</v>
      </c>
      <c r="S76" s="37"/>
      <c r="Y76" s="37"/>
      <c r="Z76" s="37"/>
    </row>
    <row r="77" spans="1:34" s="350" customFormat="1" ht="13.9" customHeight="1">
      <c r="A77" s="585">
        <v>6</v>
      </c>
      <c r="B77" s="587">
        <v>44335</v>
      </c>
      <c r="C77" s="456"/>
      <c r="D77" s="424" t="s">
        <v>958</v>
      </c>
      <c r="E77" s="457" t="s">
        <v>557</v>
      </c>
      <c r="F77" s="422">
        <v>209</v>
      </c>
      <c r="G77" s="584">
        <v>204</v>
      </c>
      <c r="H77" s="422">
        <v>212.1</v>
      </c>
      <c r="I77" s="584">
        <v>217</v>
      </c>
      <c r="J77" s="584" t="s">
        <v>986</v>
      </c>
      <c r="K77" s="423">
        <f t="shared" si="65"/>
        <v>3.0999999999999943</v>
      </c>
      <c r="L77" s="475">
        <f t="shared" si="61"/>
        <v>475.10400000000004</v>
      </c>
      <c r="M77" s="584">
        <f>(3.15*N77)-575</f>
        <v>9505</v>
      </c>
      <c r="N77" s="584">
        <v>3200</v>
      </c>
      <c r="O77" s="584" t="s">
        <v>556</v>
      </c>
      <c r="P77" s="582">
        <v>44340</v>
      </c>
      <c r="Q77" s="344"/>
      <c r="R77" s="314" t="s">
        <v>559</v>
      </c>
      <c r="S77" s="37"/>
      <c r="Y77" s="37"/>
      <c r="Z77" s="37"/>
    </row>
    <row r="78" spans="1:34" s="350" customFormat="1" ht="13.9" customHeight="1">
      <c r="A78" s="586"/>
      <c r="B78" s="588"/>
      <c r="C78" s="456"/>
      <c r="D78" s="424" t="s">
        <v>959</v>
      </c>
      <c r="E78" s="457" t="s">
        <v>557</v>
      </c>
      <c r="F78" s="422">
        <v>1.5</v>
      </c>
      <c r="G78" s="583"/>
      <c r="H78" s="422">
        <v>1.45</v>
      </c>
      <c r="I78" s="583"/>
      <c r="J78" s="583"/>
      <c r="K78" s="423">
        <f>F78-H78</f>
        <v>5.0000000000000044E-2</v>
      </c>
      <c r="L78" s="453">
        <v>100</v>
      </c>
      <c r="M78" s="583"/>
      <c r="N78" s="583"/>
      <c r="O78" s="583"/>
      <c r="P78" s="583"/>
      <c r="Q78" s="344"/>
      <c r="R78" s="314" t="s">
        <v>559</v>
      </c>
      <c r="S78" s="37"/>
      <c r="Y78" s="37"/>
      <c r="Z78" s="37"/>
    </row>
    <row r="79" spans="1:34" s="350" customFormat="1" ht="13.9" customHeight="1">
      <c r="A79" s="530">
        <v>7</v>
      </c>
      <c r="B79" s="531">
        <v>44343</v>
      </c>
      <c r="C79" s="456"/>
      <c r="D79" s="424" t="s">
        <v>1011</v>
      </c>
      <c r="E79" s="457" t="s">
        <v>557</v>
      </c>
      <c r="F79" s="422">
        <v>1730</v>
      </c>
      <c r="G79" s="528">
        <v>1690</v>
      </c>
      <c r="H79" s="422">
        <v>1761</v>
      </c>
      <c r="I79" s="528">
        <v>1800</v>
      </c>
      <c r="J79" s="423" t="s">
        <v>1005</v>
      </c>
      <c r="K79" s="529">
        <f t="shared" ref="K79" si="67">H79-F79</f>
        <v>31</v>
      </c>
      <c r="L79" s="475">
        <f t="shared" ref="L79" si="68">(H79*N79)*0.07%</f>
        <v>338.99250000000006</v>
      </c>
      <c r="M79" s="459">
        <f t="shared" ref="M79" si="69">(K79*N79)-L79</f>
        <v>8186.0074999999997</v>
      </c>
      <c r="N79" s="423">
        <v>275</v>
      </c>
      <c r="O79" s="460" t="s">
        <v>556</v>
      </c>
      <c r="P79" s="461">
        <v>44343</v>
      </c>
      <c r="Q79" s="344"/>
      <c r="R79" s="314" t="s">
        <v>792</v>
      </c>
      <c r="S79" s="37"/>
      <c r="Y79" s="37"/>
      <c r="Z79" s="37"/>
    </row>
    <row r="80" spans="1:34" s="350" customFormat="1" ht="13.9" customHeight="1">
      <c r="A80" s="399">
        <v>8</v>
      </c>
      <c r="B80" s="397">
        <v>44343</v>
      </c>
      <c r="C80" s="398"/>
      <c r="D80" s="391" t="s">
        <v>1002</v>
      </c>
      <c r="E80" s="392" t="s">
        <v>557</v>
      </c>
      <c r="F80" s="368" t="s">
        <v>1003</v>
      </c>
      <c r="G80" s="368">
        <v>2385</v>
      </c>
      <c r="H80" s="368"/>
      <c r="I80" s="533" t="s">
        <v>1004</v>
      </c>
      <c r="J80" s="533" t="s">
        <v>558</v>
      </c>
      <c r="K80" s="334"/>
      <c r="L80" s="383"/>
      <c r="M80" s="533"/>
      <c r="N80" s="533"/>
      <c r="O80" s="533"/>
      <c r="P80" s="533"/>
      <c r="Q80" s="344"/>
      <c r="R80" s="314" t="s">
        <v>559</v>
      </c>
      <c r="S80" s="37"/>
      <c r="Y80" s="37"/>
      <c r="Z80" s="37"/>
    </row>
    <row r="81" spans="1:34" s="350" customFormat="1" ht="13.9" customHeight="1">
      <c r="A81" s="537">
        <v>9</v>
      </c>
      <c r="B81" s="442">
        <v>44343</v>
      </c>
      <c r="C81" s="456"/>
      <c r="D81" s="424" t="s">
        <v>1006</v>
      </c>
      <c r="E81" s="457" t="s">
        <v>557</v>
      </c>
      <c r="F81" s="422">
        <v>420.5</v>
      </c>
      <c r="G81" s="535">
        <v>412</v>
      </c>
      <c r="H81" s="422">
        <v>430.5</v>
      </c>
      <c r="I81" s="535">
        <v>440</v>
      </c>
      <c r="J81" s="423" t="s">
        <v>977</v>
      </c>
      <c r="K81" s="536">
        <f t="shared" ref="K81" si="70">H81-F81</f>
        <v>10</v>
      </c>
      <c r="L81" s="475">
        <f t="shared" ref="L81" si="71">(H81*N81)*0.07%</f>
        <v>452.02500000000009</v>
      </c>
      <c r="M81" s="459">
        <f t="shared" ref="M81" si="72">(K81*N81)-L81</f>
        <v>14547.975</v>
      </c>
      <c r="N81" s="423">
        <v>1500</v>
      </c>
      <c r="O81" s="460" t="s">
        <v>556</v>
      </c>
      <c r="P81" s="474">
        <v>44344</v>
      </c>
      <c r="Q81" s="344"/>
      <c r="R81" s="314" t="s">
        <v>559</v>
      </c>
      <c r="S81" s="37"/>
      <c r="Y81" s="37"/>
      <c r="Z81" s="37"/>
    </row>
    <row r="82" spans="1:34" s="350" customFormat="1" ht="13.9" customHeight="1">
      <c r="A82" s="555">
        <v>10</v>
      </c>
      <c r="B82" s="442">
        <v>44344</v>
      </c>
      <c r="C82" s="456"/>
      <c r="D82" s="424" t="s">
        <v>1025</v>
      </c>
      <c r="E82" s="457" t="s">
        <v>557</v>
      </c>
      <c r="F82" s="422">
        <v>15460</v>
      </c>
      <c r="G82" s="553">
        <v>15360</v>
      </c>
      <c r="H82" s="422">
        <v>15492.5</v>
      </c>
      <c r="I82" s="553">
        <v>15650</v>
      </c>
      <c r="J82" s="423" t="s">
        <v>697</v>
      </c>
      <c r="K82" s="554">
        <f t="shared" ref="K82" si="73">H82-F82</f>
        <v>32.5</v>
      </c>
      <c r="L82" s="475">
        <f t="shared" ref="L82" si="74">(H82*N82)*0.07%</f>
        <v>813.35625000000016</v>
      </c>
      <c r="M82" s="459">
        <f t="shared" ref="M82" si="75">(K82*N82)-L82</f>
        <v>1624.1437499999997</v>
      </c>
      <c r="N82" s="423">
        <v>75</v>
      </c>
      <c r="O82" s="460" t="s">
        <v>556</v>
      </c>
      <c r="P82" s="474">
        <v>44347</v>
      </c>
      <c r="Q82" s="344"/>
      <c r="R82" s="314" t="s">
        <v>559</v>
      </c>
      <c r="S82" s="37"/>
      <c r="Y82" s="37"/>
      <c r="Z82" s="37"/>
    </row>
    <row r="83" spans="1:34" s="350" customFormat="1" ht="13.9" customHeight="1">
      <c r="A83" s="537">
        <v>11</v>
      </c>
      <c r="B83" s="442">
        <v>44344</v>
      </c>
      <c r="C83" s="456"/>
      <c r="D83" s="424" t="s">
        <v>1026</v>
      </c>
      <c r="E83" s="457" t="s">
        <v>557</v>
      </c>
      <c r="F83" s="422">
        <v>845</v>
      </c>
      <c r="G83" s="535">
        <v>832</v>
      </c>
      <c r="H83" s="422">
        <v>853</v>
      </c>
      <c r="I83" s="535">
        <v>875</v>
      </c>
      <c r="J83" s="423" t="s">
        <v>866</v>
      </c>
      <c r="K83" s="536">
        <f t="shared" ref="K83" si="76">H83-F83</f>
        <v>8</v>
      </c>
      <c r="L83" s="475">
        <f t="shared" ref="L83" si="77">(H83*N83)*0.07%</f>
        <v>597.10000000000014</v>
      </c>
      <c r="M83" s="459">
        <f t="shared" ref="M83" si="78">(K83*N83)-L83</f>
        <v>7402.9</v>
      </c>
      <c r="N83" s="423">
        <v>1000</v>
      </c>
      <c r="O83" s="460" t="s">
        <v>556</v>
      </c>
      <c r="P83" s="461">
        <v>44344</v>
      </c>
      <c r="Q83" s="344"/>
      <c r="R83" s="314" t="s">
        <v>792</v>
      </c>
      <c r="S83" s="37"/>
      <c r="Y83" s="37"/>
      <c r="Z83" s="37"/>
    </row>
    <row r="84" spans="1:34" s="350" customFormat="1" ht="13.9" customHeight="1">
      <c r="A84" s="532"/>
      <c r="B84" s="397"/>
      <c r="C84" s="398"/>
      <c r="D84" s="391"/>
      <c r="E84" s="392"/>
      <c r="F84" s="368"/>
      <c r="G84" s="533"/>
      <c r="H84" s="368"/>
      <c r="I84" s="533"/>
      <c r="J84" s="533"/>
      <c r="K84" s="334"/>
      <c r="L84" s="383"/>
      <c r="M84" s="533"/>
      <c r="N84" s="533"/>
      <c r="O84" s="533"/>
      <c r="P84" s="533"/>
      <c r="Q84" s="344"/>
      <c r="R84" s="314"/>
      <c r="S84" s="37"/>
      <c r="Y84" s="37"/>
      <c r="Z84" s="37"/>
    </row>
    <row r="85" spans="1:34" s="350" customFormat="1" ht="13.9" customHeight="1">
      <c r="A85" s="534"/>
      <c r="B85" s="534"/>
      <c r="C85" s="534"/>
      <c r="D85" s="534"/>
      <c r="E85" s="534"/>
      <c r="F85" s="534"/>
      <c r="G85" s="534"/>
      <c r="H85" s="368"/>
      <c r="I85" s="334"/>
      <c r="J85" s="334"/>
      <c r="K85" s="334"/>
      <c r="L85" s="334"/>
      <c r="M85" s="334"/>
      <c r="N85" s="334"/>
      <c r="O85" s="334"/>
      <c r="P85" s="334"/>
      <c r="Q85" s="344"/>
      <c r="R85" s="314"/>
      <c r="S85" s="37"/>
      <c r="Y85" s="37"/>
      <c r="Z85" s="37"/>
    </row>
    <row r="86" spans="1:34" s="350" customFormat="1" ht="13.9" customHeight="1">
      <c r="A86" s="409"/>
      <c r="B86" s="403"/>
      <c r="C86" s="410"/>
      <c r="D86" s="411"/>
      <c r="E86" s="335"/>
      <c r="F86" s="378"/>
      <c r="G86" s="378"/>
      <c r="H86" s="378"/>
      <c r="I86" s="376"/>
      <c r="J86" s="376"/>
      <c r="K86" s="376"/>
      <c r="L86" s="376"/>
      <c r="M86" s="376"/>
      <c r="N86" s="376"/>
      <c r="O86" s="376"/>
      <c r="P86" s="376"/>
      <c r="Q86" s="344"/>
      <c r="R86" s="314"/>
      <c r="S86" s="37"/>
      <c r="Y86" s="37"/>
      <c r="Z86" s="37"/>
    </row>
    <row r="87" spans="1:34" s="3" customFormat="1">
      <c r="A87" s="41"/>
      <c r="B87" s="42"/>
      <c r="C87" s="43"/>
      <c r="D87" s="44"/>
      <c r="E87" s="45"/>
      <c r="F87" s="46"/>
      <c r="G87" s="46"/>
      <c r="H87" s="46"/>
      <c r="I87" s="46"/>
      <c r="J87" s="14"/>
      <c r="K87" s="88"/>
      <c r="L87" s="88"/>
      <c r="M87" s="14"/>
      <c r="N87" s="13"/>
      <c r="O87" s="89"/>
      <c r="P87" s="2"/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" customFormat="1" ht="15">
      <c r="A88" s="47" t="s">
        <v>573</v>
      </c>
      <c r="B88" s="47"/>
      <c r="C88" s="47"/>
      <c r="D88" s="47"/>
      <c r="E88" s="48"/>
      <c r="F88" s="46"/>
      <c r="G88" s="46"/>
      <c r="H88" s="46"/>
      <c r="I88" s="46"/>
      <c r="J88" s="50"/>
      <c r="K88" s="9"/>
      <c r="L88" s="9"/>
      <c r="M88" s="9"/>
      <c r="N88" s="8"/>
      <c r="O88" s="50"/>
      <c r="P88" s="2"/>
      <c r="Q88" s="1"/>
      <c r="R88" s="14"/>
      <c r="Z88" s="6"/>
      <c r="AA88" s="6"/>
      <c r="AB88" s="6"/>
      <c r="AC88" s="6"/>
      <c r="AD88" s="6"/>
      <c r="AE88" s="6"/>
      <c r="AF88" s="6"/>
      <c r="AG88" s="6"/>
      <c r="AH88" s="6"/>
    </row>
    <row r="89" spans="1:34" s="3" customFormat="1" ht="38.25">
      <c r="A89" s="18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49" t="s">
        <v>566</v>
      </c>
      <c r="H89" s="18" t="s">
        <v>549</v>
      </c>
      <c r="I89" s="18" t="s">
        <v>550</v>
      </c>
      <c r="J89" s="17" t="s">
        <v>551</v>
      </c>
      <c r="K89" s="17" t="s">
        <v>574</v>
      </c>
      <c r="L89" s="60" t="s">
        <v>818</v>
      </c>
      <c r="M89" s="74" t="s">
        <v>568</v>
      </c>
      <c r="N89" s="18" t="s">
        <v>569</v>
      </c>
      <c r="O89" s="18" t="s">
        <v>554</v>
      </c>
      <c r="P89" s="19" t="s">
        <v>555</v>
      </c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7" customFormat="1" ht="14.25">
      <c r="A90" s="462">
        <v>1</v>
      </c>
      <c r="B90" s="442">
        <v>44319</v>
      </c>
      <c r="C90" s="456"/>
      <c r="D90" s="424" t="s">
        <v>857</v>
      </c>
      <c r="E90" s="457" t="s">
        <v>557</v>
      </c>
      <c r="F90" s="422">
        <v>12</v>
      </c>
      <c r="G90" s="422">
        <v>8</v>
      </c>
      <c r="H90" s="422">
        <v>13.25</v>
      </c>
      <c r="I90" s="423">
        <v>20</v>
      </c>
      <c r="J90" s="423" t="s">
        <v>858</v>
      </c>
      <c r="K90" s="458">
        <f t="shared" ref="K90:K95" si="79">H90-F90</f>
        <v>1.25</v>
      </c>
      <c r="L90" s="423">
        <v>100</v>
      </c>
      <c r="M90" s="459">
        <f t="shared" ref="M90:M95" si="80">(K90*N90)-L90</f>
        <v>1618.75</v>
      </c>
      <c r="N90" s="423">
        <v>1375</v>
      </c>
      <c r="O90" s="460" t="s">
        <v>556</v>
      </c>
      <c r="P90" s="461">
        <v>44319</v>
      </c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2">
        <v>2</v>
      </c>
      <c r="B91" s="442">
        <v>44320</v>
      </c>
      <c r="C91" s="456"/>
      <c r="D91" s="424" t="s">
        <v>863</v>
      </c>
      <c r="E91" s="457" t="s">
        <v>557</v>
      </c>
      <c r="F91" s="422">
        <v>37</v>
      </c>
      <c r="G91" s="422">
        <v>19</v>
      </c>
      <c r="H91" s="422">
        <v>45</v>
      </c>
      <c r="I91" s="423" t="s">
        <v>864</v>
      </c>
      <c r="J91" s="423" t="s">
        <v>866</v>
      </c>
      <c r="K91" s="458">
        <f t="shared" si="79"/>
        <v>8</v>
      </c>
      <c r="L91" s="423">
        <v>100</v>
      </c>
      <c r="M91" s="459">
        <f t="shared" si="80"/>
        <v>2300</v>
      </c>
      <c r="N91" s="423">
        <v>300</v>
      </c>
      <c r="O91" s="460" t="s">
        <v>556</v>
      </c>
      <c r="P91" s="461">
        <v>44320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2">
        <v>3</v>
      </c>
      <c r="B92" s="442">
        <v>44320</v>
      </c>
      <c r="C92" s="456"/>
      <c r="D92" s="424" t="s">
        <v>865</v>
      </c>
      <c r="E92" s="457" t="s">
        <v>557</v>
      </c>
      <c r="F92" s="422">
        <v>36</v>
      </c>
      <c r="G92" s="422">
        <v>19</v>
      </c>
      <c r="H92" s="422">
        <v>40.5</v>
      </c>
      <c r="I92" s="423" t="s">
        <v>864</v>
      </c>
      <c r="J92" s="423" t="s">
        <v>867</v>
      </c>
      <c r="K92" s="458">
        <f t="shared" si="79"/>
        <v>4.5</v>
      </c>
      <c r="L92" s="423">
        <v>100</v>
      </c>
      <c r="M92" s="459">
        <f t="shared" si="80"/>
        <v>1250</v>
      </c>
      <c r="N92" s="423">
        <v>300</v>
      </c>
      <c r="O92" s="460" t="s">
        <v>556</v>
      </c>
      <c r="P92" s="461">
        <v>44320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462">
        <v>4</v>
      </c>
      <c r="B93" s="442">
        <v>44320</v>
      </c>
      <c r="C93" s="456"/>
      <c r="D93" s="424" t="s">
        <v>868</v>
      </c>
      <c r="E93" s="457" t="s">
        <v>557</v>
      </c>
      <c r="F93" s="422">
        <v>57.5</v>
      </c>
      <c r="G93" s="422">
        <v>19</v>
      </c>
      <c r="H93" s="422">
        <v>74</v>
      </c>
      <c r="I93" s="423">
        <v>120</v>
      </c>
      <c r="J93" s="423" t="s">
        <v>869</v>
      </c>
      <c r="K93" s="458">
        <f t="shared" si="79"/>
        <v>16.5</v>
      </c>
      <c r="L93" s="423">
        <v>100</v>
      </c>
      <c r="M93" s="459">
        <f t="shared" si="80"/>
        <v>1137.5</v>
      </c>
      <c r="N93" s="423">
        <v>75</v>
      </c>
      <c r="O93" s="460" t="s">
        <v>556</v>
      </c>
      <c r="P93" s="461">
        <v>44320</v>
      </c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2">
        <v>5</v>
      </c>
      <c r="B94" s="442">
        <v>44321</v>
      </c>
      <c r="C94" s="456"/>
      <c r="D94" s="424" t="s">
        <v>872</v>
      </c>
      <c r="E94" s="457" t="s">
        <v>557</v>
      </c>
      <c r="F94" s="422">
        <v>41</v>
      </c>
      <c r="G94" s="422">
        <v>25</v>
      </c>
      <c r="H94" s="422">
        <v>47.5</v>
      </c>
      <c r="I94" s="423" t="s">
        <v>864</v>
      </c>
      <c r="J94" s="423" t="s">
        <v>873</v>
      </c>
      <c r="K94" s="458">
        <f t="shared" si="79"/>
        <v>6.5</v>
      </c>
      <c r="L94" s="423">
        <v>100</v>
      </c>
      <c r="M94" s="459">
        <f t="shared" si="80"/>
        <v>1850</v>
      </c>
      <c r="N94" s="423">
        <v>300</v>
      </c>
      <c r="O94" s="460" t="s">
        <v>556</v>
      </c>
      <c r="P94" s="461">
        <v>44321</v>
      </c>
      <c r="Q94" s="344"/>
      <c r="R94" s="314" t="s">
        <v>559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2">
        <v>6</v>
      </c>
      <c r="B95" s="442">
        <v>44321</v>
      </c>
      <c r="C95" s="456"/>
      <c r="D95" s="424" t="s">
        <v>872</v>
      </c>
      <c r="E95" s="457" t="s">
        <v>557</v>
      </c>
      <c r="F95" s="422">
        <v>39</v>
      </c>
      <c r="G95" s="422">
        <v>24</v>
      </c>
      <c r="H95" s="422">
        <v>45</v>
      </c>
      <c r="I95" s="423" t="s">
        <v>864</v>
      </c>
      <c r="J95" s="423" t="s">
        <v>892</v>
      </c>
      <c r="K95" s="458">
        <f t="shared" si="79"/>
        <v>6</v>
      </c>
      <c r="L95" s="423">
        <v>100</v>
      </c>
      <c r="M95" s="459">
        <f t="shared" si="80"/>
        <v>1700</v>
      </c>
      <c r="N95" s="423">
        <v>300</v>
      </c>
      <c r="O95" s="460" t="s">
        <v>556</v>
      </c>
      <c r="P95" s="474">
        <v>44322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462">
        <v>7</v>
      </c>
      <c r="B96" s="442">
        <v>44321</v>
      </c>
      <c r="C96" s="456"/>
      <c r="D96" s="424" t="s">
        <v>865</v>
      </c>
      <c r="E96" s="457" t="s">
        <v>557</v>
      </c>
      <c r="F96" s="422">
        <v>36</v>
      </c>
      <c r="G96" s="422">
        <v>19</v>
      </c>
      <c r="H96" s="422">
        <v>39.5</v>
      </c>
      <c r="I96" s="423" t="s">
        <v>864</v>
      </c>
      <c r="J96" s="423" t="s">
        <v>883</v>
      </c>
      <c r="K96" s="458">
        <f t="shared" ref="K96" si="81">H96-F96</f>
        <v>3.5</v>
      </c>
      <c r="L96" s="423">
        <v>100</v>
      </c>
      <c r="M96" s="459">
        <f t="shared" ref="M96" si="82">(K96*N96)-L96</f>
        <v>950</v>
      </c>
      <c r="N96" s="423">
        <v>300</v>
      </c>
      <c r="O96" s="460" t="s">
        <v>556</v>
      </c>
      <c r="P96" s="474">
        <v>44326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2">
        <v>8</v>
      </c>
      <c r="B97" s="442">
        <v>44322</v>
      </c>
      <c r="C97" s="456"/>
      <c r="D97" s="424" t="s">
        <v>877</v>
      </c>
      <c r="E97" s="457" t="s">
        <v>557</v>
      </c>
      <c r="F97" s="422">
        <v>35</v>
      </c>
      <c r="G97" s="422"/>
      <c r="H97" s="422">
        <v>49</v>
      </c>
      <c r="I97" s="423">
        <v>90</v>
      </c>
      <c r="J97" s="423" t="s">
        <v>878</v>
      </c>
      <c r="K97" s="458">
        <f>H97-F97</f>
        <v>14</v>
      </c>
      <c r="L97" s="423">
        <v>100</v>
      </c>
      <c r="M97" s="459">
        <f>(K97*N97)-L97</f>
        <v>950</v>
      </c>
      <c r="N97" s="423">
        <v>75</v>
      </c>
      <c r="O97" s="460" t="s">
        <v>556</v>
      </c>
      <c r="P97" s="461">
        <v>44322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62">
        <v>9</v>
      </c>
      <c r="B98" s="442">
        <v>44322</v>
      </c>
      <c r="C98" s="456"/>
      <c r="D98" s="424" t="s">
        <v>879</v>
      </c>
      <c r="E98" s="457" t="s">
        <v>557</v>
      </c>
      <c r="F98" s="422">
        <v>37</v>
      </c>
      <c r="G98" s="422">
        <v>27</v>
      </c>
      <c r="H98" s="422">
        <v>41</v>
      </c>
      <c r="I98" s="423">
        <v>55</v>
      </c>
      <c r="J98" s="423" t="s">
        <v>884</v>
      </c>
      <c r="K98" s="458">
        <f t="shared" ref="K98" si="83">H98-F98</f>
        <v>4</v>
      </c>
      <c r="L98" s="423">
        <v>100</v>
      </c>
      <c r="M98" s="459">
        <f t="shared" ref="M98" si="84">(K98*N98)-L98</f>
        <v>2100</v>
      </c>
      <c r="N98" s="423">
        <v>550</v>
      </c>
      <c r="O98" s="460" t="s">
        <v>556</v>
      </c>
      <c r="P98" s="474">
        <v>44323</v>
      </c>
      <c r="Q98" s="344"/>
      <c r="R98" s="314" t="s">
        <v>792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462">
        <v>10</v>
      </c>
      <c r="B99" s="442">
        <v>44322</v>
      </c>
      <c r="C99" s="456"/>
      <c r="D99" s="424" t="s">
        <v>857</v>
      </c>
      <c r="E99" s="457" t="s">
        <v>557</v>
      </c>
      <c r="F99" s="422">
        <v>12.5</v>
      </c>
      <c r="G99" s="422">
        <v>7.5</v>
      </c>
      <c r="H99" s="422">
        <v>16</v>
      </c>
      <c r="I99" s="423">
        <v>20</v>
      </c>
      <c r="J99" s="423" t="s">
        <v>883</v>
      </c>
      <c r="K99" s="458">
        <f t="shared" ref="K99:K100" si="85">H99-F99</f>
        <v>3.5</v>
      </c>
      <c r="L99" s="423">
        <v>100</v>
      </c>
      <c r="M99" s="459">
        <f t="shared" ref="M99:M100" si="86">(K99*N99)-L99</f>
        <v>4712.5</v>
      </c>
      <c r="N99" s="423">
        <v>1375</v>
      </c>
      <c r="O99" s="460" t="s">
        <v>556</v>
      </c>
      <c r="P99" s="474">
        <v>44323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462">
        <v>11</v>
      </c>
      <c r="B100" s="442">
        <v>44323</v>
      </c>
      <c r="C100" s="456"/>
      <c r="D100" s="424" t="s">
        <v>886</v>
      </c>
      <c r="E100" s="457" t="s">
        <v>557</v>
      </c>
      <c r="F100" s="422">
        <v>96</v>
      </c>
      <c r="G100" s="422">
        <v>58</v>
      </c>
      <c r="H100" s="422">
        <v>110</v>
      </c>
      <c r="I100" s="423">
        <v>170</v>
      </c>
      <c r="J100" s="423" t="s">
        <v>878</v>
      </c>
      <c r="K100" s="458">
        <f t="shared" si="85"/>
        <v>14</v>
      </c>
      <c r="L100" s="423">
        <v>100</v>
      </c>
      <c r="M100" s="459">
        <f t="shared" si="86"/>
        <v>950</v>
      </c>
      <c r="N100" s="423">
        <v>75</v>
      </c>
      <c r="O100" s="460" t="s">
        <v>556</v>
      </c>
      <c r="P100" s="461">
        <v>44323</v>
      </c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62">
        <v>12</v>
      </c>
      <c r="B101" s="442">
        <v>44323</v>
      </c>
      <c r="C101" s="456"/>
      <c r="D101" s="424" t="s">
        <v>888</v>
      </c>
      <c r="E101" s="457" t="s">
        <v>557</v>
      </c>
      <c r="F101" s="422">
        <v>12</v>
      </c>
      <c r="G101" s="422">
        <v>7</v>
      </c>
      <c r="H101" s="422">
        <v>13</v>
      </c>
      <c r="I101" s="423" t="s">
        <v>889</v>
      </c>
      <c r="J101" s="423" t="s">
        <v>891</v>
      </c>
      <c r="K101" s="458">
        <f t="shared" ref="K101" si="87">H101-F101</f>
        <v>1</v>
      </c>
      <c r="L101" s="423">
        <v>100</v>
      </c>
      <c r="M101" s="459">
        <f t="shared" ref="M101" si="88">(K101*N101)-L101</f>
        <v>1150</v>
      </c>
      <c r="N101" s="423">
        <v>1250</v>
      </c>
      <c r="O101" s="460" t="s">
        <v>556</v>
      </c>
      <c r="P101" s="461">
        <v>44323</v>
      </c>
      <c r="Q101" s="344"/>
      <c r="R101" s="314" t="s">
        <v>559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462">
        <v>13</v>
      </c>
      <c r="B102" s="442">
        <v>44326</v>
      </c>
      <c r="C102" s="456"/>
      <c r="D102" s="424" t="s">
        <v>897</v>
      </c>
      <c r="E102" s="457" t="s">
        <v>557</v>
      </c>
      <c r="F102" s="422">
        <v>69</v>
      </c>
      <c r="G102" s="422">
        <v>38</v>
      </c>
      <c r="H102" s="422">
        <v>78</v>
      </c>
      <c r="I102" s="423">
        <v>130</v>
      </c>
      <c r="J102" s="423" t="s">
        <v>799</v>
      </c>
      <c r="K102" s="458">
        <f>H102-F102</f>
        <v>9</v>
      </c>
      <c r="L102" s="423">
        <v>100</v>
      </c>
      <c r="M102" s="459">
        <f>(K102*N102)-L102</f>
        <v>575</v>
      </c>
      <c r="N102" s="423">
        <v>75</v>
      </c>
      <c r="O102" s="460" t="s">
        <v>556</v>
      </c>
      <c r="P102" s="461">
        <v>44326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2">
        <v>14</v>
      </c>
      <c r="B103" s="442">
        <v>44327</v>
      </c>
      <c r="C103" s="456"/>
      <c r="D103" s="424" t="s">
        <v>857</v>
      </c>
      <c r="E103" s="457" t="s">
        <v>557</v>
      </c>
      <c r="F103" s="422">
        <v>9.75</v>
      </c>
      <c r="G103" s="422">
        <v>5.5</v>
      </c>
      <c r="H103" s="422">
        <v>11.75</v>
      </c>
      <c r="I103" s="423" t="s">
        <v>906</v>
      </c>
      <c r="J103" s="423" t="s">
        <v>907</v>
      </c>
      <c r="K103" s="458">
        <f t="shared" ref="K103" si="89">H103-F103</f>
        <v>2</v>
      </c>
      <c r="L103" s="423">
        <v>100</v>
      </c>
      <c r="M103" s="459">
        <f t="shared" ref="M103" si="90">(K103*N103)-L103</f>
        <v>2650</v>
      </c>
      <c r="N103" s="423">
        <v>1375</v>
      </c>
      <c r="O103" s="460" t="s">
        <v>556</v>
      </c>
      <c r="P103" s="461">
        <v>44327</v>
      </c>
      <c r="Q103" s="344"/>
      <c r="R103" s="314" t="s">
        <v>792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462">
        <v>15</v>
      </c>
      <c r="B104" s="442">
        <v>44327</v>
      </c>
      <c r="C104" s="456"/>
      <c r="D104" s="424" t="s">
        <v>908</v>
      </c>
      <c r="E104" s="457" t="s">
        <v>557</v>
      </c>
      <c r="F104" s="422">
        <v>61</v>
      </c>
      <c r="G104" s="422">
        <v>25</v>
      </c>
      <c r="H104" s="422">
        <v>77</v>
      </c>
      <c r="I104" s="423">
        <v>120</v>
      </c>
      <c r="J104" s="423" t="s">
        <v>885</v>
      </c>
      <c r="K104" s="458">
        <f>H104-F104</f>
        <v>16</v>
      </c>
      <c r="L104" s="423">
        <v>100</v>
      </c>
      <c r="M104" s="459">
        <f>(K104*N104)-L104</f>
        <v>1100</v>
      </c>
      <c r="N104" s="423">
        <v>75</v>
      </c>
      <c r="O104" s="460" t="s">
        <v>556</v>
      </c>
      <c r="P104" s="461">
        <v>44327</v>
      </c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2">
        <v>16</v>
      </c>
      <c r="B105" s="442">
        <v>44327</v>
      </c>
      <c r="C105" s="456"/>
      <c r="D105" s="424" t="s">
        <v>904</v>
      </c>
      <c r="E105" s="457" t="s">
        <v>557</v>
      </c>
      <c r="F105" s="422">
        <v>26.5</v>
      </c>
      <c r="G105" s="422">
        <v>17</v>
      </c>
      <c r="H105" s="422">
        <v>32</v>
      </c>
      <c r="I105" s="423" t="s">
        <v>905</v>
      </c>
      <c r="J105" s="423" t="s">
        <v>917</v>
      </c>
      <c r="K105" s="458">
        <f t="shared" ref="K105" si="91">H105-F105</f>
        <v>5.5</v>
      </c>
      <c r="L105" s="423">
        <v>100</v>
      </c>
      <c r="M105" s="459">
        <f t="shared" ref="M105" si="92">(K105*N105)-L105</f>
        <v>3475</v>
      </c>
      <c r="N105" s="423">
        <v>650</v>
      </c>
      <c r="O105" s="460" t="s">
        <v>556</v>
      </c>
      <c r="P105" s="474">
        <v>44330</v>
      </c>
      <c r="Q105" s="344"/>
      <c r="R105" s="314" t="s">
        <v>559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462">
        <v>17</v>
      </c>
      <c r="B106" s="442">
        <v>44328</v>
      </c>
      <c r="C106" s="456"/>
      <c r="D106" s="424" t="s">
        <v>915</v>
      </c>
      <c r="E106" s="457" t="s">
        <v>557</v>
      </c>
      <c r="F106" s="422">
        <v>34</v>
      </c>
      <c r="G106" s="422">
        <v>24</v>
      </c>
      <c r="H106" s="422">
        <v>39.5</v>
      </c>
      <c r="I106" s="423" t="s">
        <v>916</v>
      </c>
      <c r="J106" s="423" t="s">
        <v>917</v>
      </c>
      <c r="K106" s="458">
        <f t="shared" ref="K106" si="93">H106-F106</f>
        <v>5.5</v>
      </c>
      <c r="L106" s="423">
        <v>100</v>
      </c>
      <c r="M106" s="459">
        <f t="shared" ref="M106:M107" si="94">(K106*N106)-L106</f>
        <v>2650</v>
      </c>
      <c r="N106" s="423">
        <v>500</v>
      </c>
      <c r="O106" s="460" t="s">
        <v>556</v>
      </c>
      <c r="P106" s="461">
        <v>44328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462">
        <v>18</v>
      </c>
      <c r="B107" s="442">
        <v>44328</v>
      </c>
      <c r="C107" s="456"/>
      <c r="D107" s="424" t="s">
        <v>919</v>
      </c>
      <c r="E107" s="457" t="s">
        <v>920</v>
      </c>
      <c r="F107" s="422">
        <v>6.1</v>
      </c>
      <c r="G107" s="422">
        <v>10.5</v>
      </c>
      <c r="H107" s="422">
        <v>0.15</v>
      </c>
      <c r="I107" s="423">
        <v>0.1</v>
      </c>
      <c r="J107" s="423" t="s">
        <v>1009</v>
      </c>
      <c r="K107" s="529">
        <f>F107-H107</f>
        <v>5.9499999999999993</v>
      </c>
      <c r="L107" s="423">
        <v>100</v>
      </c>
      <c r="M107" s="459">
        <f t="shared" si="94"/>
        <v>7337.4999999999991</v>
      </c>
      <c r="N107" s="423">
        <v>1250</v>
      </c>
      <c r="O107" s="460" t="s">
        <v>556</v>
      </c>
      <c r="P107" s="474">
        <v>44343</v>
      </c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2">
        <v>19</v>
      </c>
      <c r="B108" s="442">
        <v>44328</v>
      </c>
      <c r="C108" s="456"/>
      <c r="D108" s="424" t="s">
        <v>879</v>
      </c>
      <c r="E108" s="457" t="s">
        <v>557</v>
      </c>
      <c r="F108" s="422">
        <v>25</v>
      </c>
      <c r="G108" s="422">
        <v>15</v>
      </c>
      <c r="H108" s="422">
        <v>28</v>
      </c>
      <c r="I108" s="423" t="s">
        <v>921</v>
      </c>
      <c r="J108" s="423" t="s">
        <v>942</v>
      </c>
      <c r="K108" s="458">
        <f t="shared" ref="K108" si="95">H108-F108</f>
        <v>3</v>
      </c>
      <c r="L108" s="423">
        <v>100</v>
      </c>
      <c r="M108" s="459">
        <f t="shared" ref="M108" si="96">(K108*N108)-L108</f>
        <v>1550</v>
      </c>
      <c r="N108" s="423">
        <v>550</v>
      </c>
      <c r="O108" s="460" t="s">
        <v>556</v>
      </c>
      <c r="P108" s="474">
        <v>44333</v>
      </c>
      <c r="Q108" s="344"/>
      <c r="R108" s="314" t="s">
        <v>792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462">
        <v>20</v>
      </c>
      <c r="B109" s="442">
        <v>44328</v>
      </c>
      <c r="C109" s="456"/>
      <c r="D109" s="424" t="s">
        <v>857</v>
      </c>
      <c r="E109" s="457" t="s">
        <v>557</v>
      </c>
      <c r="F109" s="422">
        <v>7.5</v>
      </c>
      <c r="G109" s="422">
        <v>4</v>
      </c>
      <c r="H109" s="422">
        <v>9.25</v>
      </c>
      <c r="I109" s="423" t="s">
        <v>922</v>
      </c>
      <c r="J109" s="423" t="s">
        <v>941</v>
      </c>
      <c r="K109" s="458">
        <f t="shared" ref="K109:K110" si="97">H109-F109</f>
        <v>1.75</v>
      </c>
      <c r="L109" s="423">
        <v>100</v>
      </c>
      <c r="M109" s="459">
        <f t="shared" ref="M109" si="98">(K109*N109)-L109</f>
        <v>2306.25</v>
      </c>
      <c r="N109" s="423">
        <v>1375</v>
      </c>
      <c r="O109" s="460" t="s">
        <v>556</v>
      </c>
      <c r="P109" s="474">
        <v>44333</v>
      </c>
      <c r="Q109" s="344"/>
      <c r="R109" s="314" t="s">
        <v>559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509">
        <v>21</v>
      </c>
      <c r="B110" s="478">
        <v>44330</v>
      </c>
      <c r="C110" s="510"/>
      <c r="D110" s="511" t="s">
        <v>904</v>
      </c>
      <c r="E110" s="512" t="s">
        <v>557</v>
      </c>
      <c r="F110" s="481">
        <v>28.5</v>
      </c>
      <c r="G110" s="481">
        <v>19</v>
      </c>
      <c r="H110" s="481">
        <v>21</v>
      </c>
      <c r="I110" s="483" t="s">
        <v>905</v>
      </c>
      <c r="J110" s="483" t="s">
        <v>943</v>
      </c>
      <c r="K110" s="513">
        <f t="shared" si="97"/>
        <v>-7.5</v>
      </c>
      <c r="L110" s="483">
        <v>100</v>
      </c>
      <c r="M110" s="514">
        <f t="shared" ref="M110" si="99">(K110*N110)-L110</f>
        <v>-4975</v>
      </c>
      <c r="N110" s="483">
        <v>650</v>
      </c>
      <c r="O110" s="515" t="s">
        <v>620</v>
      </c>
      <c r="P110" s="486">
        <v>44333</v>
      </c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462">
        <v>22</v>
      </c>
      <c r="B111" s="442">
        <v>44330</v>
      </c>
      <c r="C111" s="456"/>
      <c r="D111" s="424" t="s">
        <v>929</v>
      </c>
      <c r="E111" s="457" t="s">
        <v>557</v>
      </c>
      <c r="F111" s="422">
        <v>86.5</v>
      </c>
      <c r="G111" s="422">
        <v>40</v>
      </c>
      <c r="H111" s="422">
        <v>101.5</v>
      </c>
      <c r="I111" s="423" t="s">
        <v>930</v>
      </c>
      <c r="J111" s="423" t="s">
        <v>882</v>
      </c>
      <c r="K111" s="458">
        <f>H111-F111</f>
        <v>15</v>
      </c>
      <c r="L111" s="423">
        <v>100</v>
      </c>
      <c r="M111" s="459">
        <f>(K111*N111)-L111</f>
        <v>1025</v>
      </c>
      <c r="N111" s="423">
        <v>75</v>
      </c>
      <c r="O111" s="460" t="s">
        <v>556</v>
      </c>
      <c r="P111" s="461">
        <v>44330</v>
      </c>
      <c r="Q111" s="344"/>
      <c r="R111" s="314" t="s">
        <v>792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509">
        <v>23</v>
      </c>
      <c r="B112" s="478">
        <v>44330</v>
      </c>
      <c r="C112" s="510"/>
      <c r="D112" s="511" t="s">
        <v>931</v>
      </c>
      <c r="E112" s="512" t="s">
        <v>557</v>
      </c>
      <c r="F112" s="481">
        <v>9</v>
      </c>
      <c r="G112" s="481">
        <v>6</v>
      </c>
      <c r="H112" s="481">
        <v>6</v>
      </c>
      <c r="I112" s="483" t="s">
        <v>906</v>
      </c>
      <c r="J112" s="483" t="s">
        <v>945</v>
      </c>
      <c r="K112" s="513">
        <f t="shared" ref="K112" si="100">H112-F112</f>
        <v>-3</v>
      </c>
      <c r="L112" s="483">
        <v>100</v>
      </c>
      <c r="M112" s="514">
        <f t="shared" ref="M112" si="101">(K112*N112)-L112</f>
        <v>-5653</v>
      </c>
      <c r="N112" s="483">
        <v>1851</v>
      </c>
      <c r="O112" s="515" t="s">
        <v>620</v>
      </c>
      <c r="P112" s="486">
        <v>44334</v>
      </c>
      <c r="Q112" s="344"/>
      <c r="R112" s="314" t="s">
        <v>559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509">
        <v>24</v>
      </c>
      <c r="B113" s="516">
        <v>44333</v>
      </c>
      <c r="C113" s="510"/>
      <c r="D113" s="511" t="s">
        <v>936</v>
      </c>
      <c r="E113" s="512" t="s">
        <v>557</v>
      </c>
      <c r="F113" s="481">
        <v>79</v>
      </c>
      <c r="G113" s="481">
        <v>35</v>
      </c>
      <c r="H113" s="481">
        <v>39</v>
      </c>
      <c r="I113" s="483">
        <v>150</v>
      </c>
      <c r="J113" s="483" t="s">
        <v>940</v>
      </c>
      <c r="K113" s="513">
        <f>H113-F113</f>
        <v>-40</v>
      </c>
      <c r="L113" s="483">
        <v>100</v>
      </c>
      <c r="M113" s="514">
        <f>(K113*N113)-L113</f>
        <v>-3100</v>
      </c>
      <c r="N113" s="483">
        <v>75</v>
      </c>
      <c r="O113" s="515" t="s">
        <v>620</v>
      </c>
      <c r="P113" s="517">
        <v>44333</v>
      </c>
      <c r="Q113" s="344"/>
      <c r="R113" s="314" t="s">
        <v>792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462">
        <v>25</v>
      </c>
      <c r="B114" s="508">
        <v>44333</v>
      </c>
      <c r="C114" s="456"/>
      <c r="D114" s="424" t="s">
        <v>938</v>
      </c>
      <c r="E114" s="457" t="s">
        <v>920</v>
      </c>
      <c r="F114" s="422">
        <v>2.5</v>
      </c>
      <c r="G114" s="422">
        <v>3.75</v>
      </c>
      <c r="H114" s="422">
        <v>1.35</v>
      </c>
      <c r="I114" s="423">
        <v>0.1</v>
      </c>
      <c r="J114" s="423" t="s">
        <v>978</v>
      </c>
      <c r="K114" s="458">
        <f>F114-H114</f>
        <v>1.1499999999999999</v>
      </c>
      <c r="L114" s="423">
        <v>100</v>
      </c>
      <c r="M114" s="459">
        <f t="shared" ref="M114" si="102">(K114*N114)-L114</f>
        <v>4500</v>
      </c>
      <c r="N114" s="423">
        <v>4000</v>
      </c>
      <c r="O114" s="460" t="s">
        <v>556</v>
      </c>
      <c r="P114" s="474">
        <v>44340</v>
      </c>
      <c r="Q114" s="344"/>
      <c r="R114" s="314" t="s">
        <v>792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4.25">
      <c r="A115" s="462">
        <v>26</v>
      </c>
      <c r="B115" s="508">
        <v>44333</v>
      </c>
      <c r="C115" s="456"/>
      <c r="D115" s="424" t="s">
        <v>939</v>
      </c>
      <c r="E115" s="457" t="s">
        <v>557</v>
      </c>
      <c r="F115" s="422">
        <v>27</v>
      </c>
      <c r="G115" s="422">
        <v>17</v>
      </c>
      <c r="H115" s="422">
        <v>31</v>
      </c>
      <c r="I115" s="423" t="s">
        <v>921</v>
      </c>
      <c r="J115" s="423" t="s">
        <v>884</v>
      </c>
      <c r="K115" s="458">
        <f t="shared" ref="K115:K116" si="103">H115-F115</f>
        <v>4</v>
      </c>
      <c r="L115" s="423">
        <v>100</v>
      </c>
      <c r="M115" s="459">
        <f t="shared" ref="M115:M116" si="104">(K115*N115)-L115</f>
        <v>2100</v>
      </c>
      <c r="N115" s="423">
        <v>550</v>
      </c>
      <c r="O115" s="460" t="s">
        <v>556</v>
      </c>
      <c r="P115" s="461">
        <v>44333</v>
      </c>
      <c r="Q115" s="344"/>
      <c r="R115" s="314" t="s">
        <v>792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4.25">
      <c r="A116" s="462">
        <v>27</v>
      </c>
      <c r="B116" s="508">
        <v>44334</v>
      </c>
      <c r="C116" s="456"/>
      <c r="D116" s="424" t="s">
        <v>947</v>
      </c>
      <c r="E116" s="457" t="s">
        <v>557</v>
      </c>
      <c r="F116" s="422">
        <v>16</v>
      </c>
      <c r="G116" s="422">
        <v>6.5</v>
      </c>
      <c r="H116" s="422">
        <v>20.5</v>
      </c>
      <c r="I116" s="423" t="s">
        <v>948</v>
      </c>
      <c r="J116" s="423" t="s">
        <v>867</v>
      </c>
      <c r="K116" s="458">
        <f t="shared" si="103"/>
        <v>4.5</v>
      </c>
      <c r="L116" s="423">
        <v>100</v>
      </c>
      <c r="M116" s="459">
        <f t="shared" si="104"/>
        <v>2375</v>
      </c>
      <c r="N116" s="423">
        <v>550</v>
      </c>
      <c r="O116" s="460" t="s">
        <v>556</v>
      </c>
      <c r="P116" s="461">
        <v>44334</v>
      </c>
      <c r="Q116" s="344"/>
      <c r="R116" s="314" t="s">
        <v>792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4.25">
      <c r="A117" s="462">
        <v>28</v>
      </c>
      <c r="B117" s="508">
        <v>44334</v>
      </c>
      <c r="C117" s="456"/>
      <c r="D117" s="424" t="s">
        <v>949</v>
      </c>
      <c r="E117" s="457" t="s">
        <v>557</v>
      </c>
      <c r="F117" s="422">
        <v>15.5</v>
      </c>
      <c r="G117" s="422">
        <v>7</v>
      </c>
      <c r="H117" s="422">
        <v>19.5</v>
      </c>
      <c r="I117" s="423" t="s">
        <v>950</v>
      </c>
      <c r="J117" s="423" t="s">
        <v>884</v>
      </c>
      <c r="K117" s="458">
        <f t="shared" ref="K117:K118" si="105">H117-F117</f>
        <v>4</v>
      </c>
      <c r="L117" s="423">
        <v>100</v>
      </c>
      <c r="M117" s="459">
        <f t="shared" ref="M117:M118" si="106">(K117*N117)-L117</f>
        <v>2700</v>
      </c>
      <c r="N117" s="423">
        <v>700</v>
      </c>
      <c r="O117" s="460" t="s">
        <v>556</v>
      </c>
      <c r="P117" s="461">
        <v>44334</v>
      </c>
      <c r="Q117" s="344"/>
      <c r="R117" s="314" t="s">
        <v>559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4.25">
      <c r="A118" s="462">
        <v>29</v>
      </c>
      <c r="B118" s="508">
        <v>44334</v>
      </c>
      <c r="C118" s="456"/>
      <c r="D118" s="424" t="s">
        <v>951</v>
      </c>
      <c r="E118" s="457" t="s">
        <v>557</v>
      </c>
      <c r="F118" s="422">
        <v>98</v>
      </c>
      <c r="G118" s="422">
        <v>49</v>
      </c>
      <c r="H118" s="422">
        <v>109</v>
      </c>
      <c r="I118" s="423" t="s">
        <v>952</v>
      </c>
      <c r="J118" s="423" t="s">
        <v>898</v>
      </c>
      <c r="K118" s="458">
        <f t="shared" si="105"/>
        <v>11</v>
      </c>
      <c r="L118" s="423">
        <v>100</v>
      </c>
      <c r="M118" s="459">
        <f t="shared" si="106"/>
        <v>1000</v>
      </c>
      <c r="N118" s="423">
        <v>100</v>
      </c>
      <c r="O118" s="460" t="s">
        <v>556</v>
      </c>
      <c r="P118" s="474">
        <v>44340</v>
      </c>
      <c r="Q118" s="344"/>
      <c r="R118" s="314" t="s">
        <v>792</v>
      </c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4.25">
      <c r="A119" s="462">
        <v>30</v>
      </c>
      <c r="B119" s="442">
        <v>44334</v>
      </c>
      <c r="C119" s="456"/>
      <c r="D119" s="424" t="s">
        <v>949</v>
      </c>
      <c r="E119" s="457" t="s">
        <v>557</v>
      </c>
      <c r="F119" s="422">
        <v>15</v>
      </c>
      <c r="G119" s="422">
        <v>7</v>
      </c>
      <c r="H119" s="422">
        <v>19.5</v>
      </c>
      <c r="I119" s="423" t="s">
        <v>950</v>
      </c>
      <c r="J119" s="423" t="s">
        <v>867</v>
      </c>
      <c r="K119" s="458">
        <f t="shared" ref="K119" si="107">H119-F119</f>
        <v>4.5</v>
      </c>
      <c r="L119" s="423">
        <v>100</v>
      </c>
      <c r="M119" s="459">
        <f t="shared" ref="M119" si="108">(K119*N119)-L119</f>
        <v>3050</v>
      </c>
      <c r="N119" s="423">
        <v>700</v>
      </c>
      <c r="O119" s="460" t="s">
        <v>556</v>
      </c>
      <c r="P119" s="474">
        <v>44336</v>
      </c>
      <c r="Q119" s="344"/>
      <c r="R119" s="314" t="s">
        <v>559</v>
      </c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4.25">
      <c r="A120" s="462">
        <v>31</v>
      </c>
      <c r="B120" s="508">
        <v>44335</v>
      </c>
      <c r="C120" s="456"/>
      <c r="D120" s="424" t="s">
        <v>947</v>
      </c>
      <c r="E120" s="457" t="s">
        <v>557</v>
      </c>
      <c r="F120" s="422">
        <v>15.75</v>
      </c>
      <c r="G120" s="422">
        <v>6.5</v>
      </c>
      <c r="H120" s="422">
        <v>18.5</v>
      </c>
      <c r="I120" s="423" t="s">
        <v>948</v>
      </c>
      <c r="J120" s="423" t="s">
        <v>974</v>
      </c>
      <c r="K120" s="458">
        <f>H120-F120</f>
        <v>2.75</v>
      </c>
      <c r="L120" s="423">
        <v>100</v>
      </c>
      <c r="M120" s="459">
        <f t="shared" ref="M120" si="109">(K120*N120)-L120</f>
        <v>1412.5</v>
      </c>
      <c r="N120" s="423">
        <v>550</v>
      </c>
      <c r="O120" s="460" t="s">
        <v>556</v>
      </c>
      <c r="P120" s="474">
        <v>44337</v>
      </c>
      <c r="Q120" s="344"/>
      <c r="R120" s="314" t="s">
        <v>559</v>
      </c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4.25">
      <c r="A121" s="509">
        <v>32</v>
      </c>
      <c r="B121" s="478">
        <v>44335</v>
      </c>
      <c r="C121" s="510"/>
      <c r="D121" s="511" t="s">
        <v>954</v>
      </c>
      <c r="E121" s="512" t="s">
        <v>557</v>
      </c>
      <c r="F121" s="481">
        <v>43.5</v>
      </c>
      <c r="G121" s="481">
        <v>5</v>
      </c>
      <c r="H121" s="481">
        <v>5</v>
      </c>
      <c r="I121" s="483" t="s">
        <v>955</v>
      </c>
      <c r="J121" s="483" t="s">
        <v>967</v>
      </c>
      <c r="K121" s="513">
        <f>H121-F121</f>
        <v>-38.5</v>
      </c>
      <c r="L121" s="483">
        <v>100</v>
      </c>
      <c r="M121" s="514">
        <f>(K121*N121)-L121</f>
        <v>-2987.5</v>
      </c>
      <c r="N121" s="483">
        <v>75</v>
      </c>
      <c r="O121" s="515" t="s">
        <v>620</v>
      </c>
      <c r="P121" s="486">
        <v>44336</v>
      </c>
      <c r="Q121" s="344"/>
      <c r="R121" s="314" t="s">
        <v>559</v>
      </c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s="37" customFormat="1" ht="14.25">
      <c r="A122" s="462">
        <v>33</v>
      </c>
      <c r="B122" s="442">
        <v>44336</v>
      </c>
      <c r="C122" s="456"/>
      <c r="D122" s="424" t="s">
        <v>965</v>
      </c>
      <c r="E122" s="457" t="s">
        <v>557</v>
      </c>
      <c r="F122" s="422">
        <v>13.5</v>
      </c>
      <c r="G122" s="422">
        <v>6</v>
      </c>
      <c r="H122" s="422">
        <v>17.5</v>
      </c>
      <c r="I122" s="423" t="s">
        <v>966</v>
      </c>
      <c r="J122" s="423" t="s">
        <v>884</v>
      </c>
      <c r="K122" s="458">
        <f t="shared" ref="K122:K123" si="110">H122-F122</f>
        <v>4</v>
      </c>
      <c r="L122" s="423">
        <v>100</v>
      </c>
      <c r="M122" s="459">
        <f t="shared" ref="M122:M123" si="111">(K122*N122)-L122</f>
        <v>2700</v>
      </c>
      <c r="N122" s="423">
        <v>700</v>
      </c>
      <c r="O122" s="460" t="s">
        <v>556</v>
      </c>
      <c r="P122" s="474">
        <v>44337</v>
      </c>
      <c r="Q122" s="344"/>
      <c r="R122" s="314" t="s">
        <v>559</v>
      </c>
      <c r="Z122" s="350"/>
      <c r="AA122" s="350"/>
      <c r="AB122" s="350"/>
      <c r="AC122" s="350"/>
      <c r="AD122" s="350"/>
      <c r="AE122" s="350"/>
      <c r="AF122" s="350"/>
      <c r="AG122" s="350"/>
      <c r="AH122" s="350"/>
    </row>
    <row r="123" spans="1:34" s="37" customFormat="1" ht="14.25">
      <c r="A123" s="509">
        <v>34</v>
      </c>
      <c r="B123" s="478">
        <v>44337</v>
      </c>
      <c r="C123" s="510"/>
      <c r="D123" s="511" t="s">
        <v>968</v>
      </c>
      <c r="E123" s="512" t="s">
        <v>557</v>
      </c>
      <c r="F123" s="481">
        <v>28</v>
      </c>
      <c r="G123" s="481">
        <v>10</v>
      </c>
      <c r="H123" s="481">
        <v>10</v>
      </c>
      <c r="I123" s="483" t="s">
        <v>969</v>
      </c>
      <c r="J123" s="483" t="s">
        <v>988</v>
      </c>
      <c r="K123" s="513">
        <f t="shared" si="110"/>
        <v>-18</v>
      </c>
      <c r="L123" s="483">
        <v>100</v>
      </c>
      <c r="M123" s="514">
        <f t="shared" si="111"/>
        <v>-4600</v>
      </c>
      <c r="N123" s="483">
        <v>250</v>
      </c>
      <c r="O123" s="515" t="s">
        <v>620</v>
      </c>
      <c r="P123" s="486">
        <v>44341</v>
      </c>
      <c r="Q123" s="344"/>
      <c r="R123" s="314" t="s">
        <v>792</v>
      </c>
      <c r="Z123" s="350"/>
      <c r="AA123" s="350"/>
      <c r="AB123" s="350"/>
      <c r="AC123" s="350"/>
      <c r="AD123" s="350"/>
      <c r="AE123" s="350"/>
      <c r="AF123" s="350"/>
      <c r="AG123" s="350"/>
      <c r="AH123" s="350"/>
    </row>
    <row r="124" spans="1:34" s="37" customFormat="1" ht="14.25">
      <c r="A124" s="462">
        <v>35</v>
      </c>
      <c r="B124" s="442">
        <v>44337</v>
      </c>
      <c r="C124" s="456"/>
      <c r="D124" s="424" t="s">
        <v>970</v>
      </c>
      <c r="E124" s="457" t="s">
        <v>557</v>
      </c>
      <c r="F124" s="422">
        <v>28</v>
      </c>
      <c r="G124" s="422">
        <v>10</v>
      </c>
      <c r="H124" s="422">
        <v>38</v>
      </c>
      <c r="I124" s="423" t="s">
        <v>969</v>
      </c>
      <c r="J124" s="423" t="s">
        <v>977</v>
      </c>
      <c r="K124" s="458">
        <f t="shared" ref="K124" si="112">H124-F124</f>
        <v>10</v>
      </c>
      <c r="L124" s="423">
        <v>100</v>
      </c>
      <c r="M124" s="459">
        <f t="shared" ref="M124" si="113">(K124*N124)-L124</f>
        <v>2900</v>
      </c>
      <c r="N124" s="423">
        <v>300</v>
      </c>
      <c r="O124" s="460" t="s">
        <v>556</v>
      </c>
      <c r="P124" s="474">
        <v>44340</v>
      </c>
      <c r="Q124" s="344"/>
      <c r="R124" s="314" t="s">
        <v>559</v>
      </c>
      <c r="Z124" s="350"/>
      <c r="AA124" s="350"/>
      <c r="AB124" s="350"/>
      <c r="AC124" s="350"/>
      <c r="AD124" s="350"/>
      <c r="AE124" s="350"/>
      <c r="AF124" s="350"/>
      <c r="AG124" s="350"/>
      <c r="AH124" s="350"/>
    </row>
    <row r="125" spans="1:34" s="37" customFormat="1" ht="14.25">
      <c r="A125" s="462">
        <v>36</v>
      </c>
      <c r="B125" s="508">
        <v>44340</v>
      </c>
      <c r="C125" s="456"/>
      <c r="D125" s="424" t="s">
        <v>965</v>
      </c>
      <c r="E125" s="457" t="s">
        <v>557</v>
      </c>
      <c r="F125" s="422">
        <v>11.5</v>
      </c>
      <c r="G125" s="422">
        <v>5</v>
      </c>
      <c r="H125" s="422">
        <v>15</v>
      </c>
      <c r="I125" s="526" t="s">
        <v>950</v>
      </c>
      <c r="J125" s="423" t="s">
        <v>883</v>
      </c>
      <c r="K125" s="527">
        <f t="shared" ref="K125" si="114">H125-F125</f>
        <v>3.5</v>
      </c>
      <c r="L125" s="423">
        <v>100</v>
      </c>
      <c r="M125" s="459">
        <f t="shared" ref="M125" si="115">(K125*N125)-L125</f>
        <v>2350</v>
      </c>
      <c r="N125" s="423">
        <v>700</v>
      </c>
      <c r="O125" s="460" t="s">
        <v>556</v>
      </c>
      <c r="P125" s="474">
        <v>44341</v>
      </c>
      <c r="Q125" s="344"/>
      <c r="R125" s="314" t="s">
        <v>559</v>
      </c>
      <c r="Z125" s="350"/>
      <c r="AA125" s="350"/>
      <c r="AB125" s="350"/>
      <c r="AC125" s="350"/>
      <c r="AD125" s="350"/>
      <c r="AE125" s="350"/>
      <c r="AF125" s="350"/>
      <c r="AG125" s="350"/>
      <c r="AH125" s="350"/>
    </row>
    <row r="126" spans="1:34" s="37" customFormat="1" ht="14.25">
      <c r="A126" s="462">
        <v>37</v>
      </c>
      <c r="B126" s="508">
        <v>44340</v>
      </c>
      <c r="C126" s="456"/>
      <c r="D126" s="424" t="s">
        <v>985</v>
      </c>
      <c r="E126" s="457" t="s">
        <v>557</v>
      </c>
      <c r="F126" s="422">
        <v>5.75</v>
      </c>
      <c r="G126" s="422">
        <v>2</v>
      </c>
      <c r="H126" s="422">
        <v>7.75</v>
      </c>
      <c r="I126" s="526" t="s">
        <v>979</v>
      </c>
      <c r="J126" s="423" t="s">
        <v>907</v>
      </c>
      <c r="K126" s="458">
        <f t="shared" ref="K126" si="116">H126-F126</f>
        <v>2</v>
      </c>
      <c r="L126" s="423">
        <v>100</v>
      </c>
      <c r="M126" s="459">
        <f t="shared" ref="M126" si="117">(K126*N126)-L126</f>
        <v>2900</v>
      </c>
      <c r="N126" s="423">
        <v>1500</v>
      </c>
      <c r="O126" s="460" t="s">
        <v>556</v>
      </c>
      <c r="P126" s="461">
        <v>44340</v>
      </c>
      <c r="Q126" s="344"/>
      <c r="R126" s="314" t="s">
        <v>792</v>
      </c>
      <c r="Z126" s="350"/>
      <c r="AA126" s="350"/>
      <c r="AB126" s="350"/>
      <c r="AC126" s="350"/>
      <c r="AD126" s="350"/>
      <c r="AE126" s="350"/>
      <c r="AF126" s="350"/>
      <c r="AG126" s="350"/>
      <c r="AH126" s="350"/>
    </row>
    <row r="127" spans="1:34" s="37" customFormat="1" ht="14.25">
      <c r="A127" s="462">
        <v>38</v>
      </c>
      <c r="B127" s="508">
        <v>44340</v>
      </c>
      <c r="C127" s="456"/>
      <c r="D127" s="424" t="s">
        <v>980</v>
      </c>
      <c r="E127" s="457" t="s">
        <v>557</v>
      </c>
      <c r="F127" s="422">
        <v>335</v>
      </c>
      <c r="G127" s="422">
        <v>150</v>
      </c>
      <c r="H127" s="422">
        <v>415</v>
      </c>
      <c r="I127" s="423" t="s">
        <v>981</v>
      </c>
      <c r="J127" s="423" t="s">
        <v>982</v>
      </c>
      <c r="K127" s="458">
        <f t="shared" ref="K127:K129" si="118">H127-F127</f>
        <v>80</v>
      </c>
      <c r="L127" s="423">
        <v>100</v>
      </c>
      <c r="M127" s="459">
        <f t="shared" ref="M127:M129" si="119">(K127*N127)-L127</f>
        <v>1900</v>
      </c>
      <c r="N127" s="423">
        <v>25</v>
      </c>
      <c r="O127" s="460" t="s">
        <v>556</v>
      </c>
      <c r="P127" s="461">
        <v>44340</v>
      </c>
      <c r="Q127" s="344"/>
      <c r="R127" s="314" t="s">
        <v>559</v>
      </c>
      <c r="Z127" s="350"/>
      <c r="AA127" s="350"/>
      <c r="AB127" s="350"/>
      <c r="AC127" s="350"/>
      <c r="AD127" s="350"/>
      <c r="AE127" s="350"/>
      <c r="AF127" s="350"/>
      <c r="AG127" s="350"/>
      <c r="AH127" s="350"/>
    </row>
    <row r="128" spans="1:34" s="37" customFormat="1" ht="14.25">
      <c r="A128" s="509">
        <v>39</v>
      </c>
      <c r="B128" s="478">
        <v>44340</v>
      </c>
      <c r="C128" s="510"/>
      <c r="D128" s="511" t="s">
        <v>983</v>
      </c>
      <c r="E128" s="512" t="s">
        <v>557</v>
      </c>
      <c r="F128" s="481">
        <v>14.5</v>
      </c>
      <c r="G128" s="481">
        <v>4.5</v>
      </c>
      <c r="H128" s="481">
        <v>4.5</v>
      </c>
      <c r="I128" s="483" t="s">
        <v>950</v>
      </c>
      <c r="J128" s="483" t="s">
        <v>989</v>
      </c>
      <c r="K128" s="513">
        <f t="shared" si="118"/>
        <v>-10</v>
      </c>
      <c r="L128" s="483">
        <v>100</v>
      </c>
      <c r="M128" s="514">
        <f t="shared" si="119"/>
        <v>-5600</v>
      </c>
      <c r="N128" s="483">
        <v>550</v>
      </c>
      <c r="O128" s="515" t="s">
        <v>620</v>
      </c>
      <c r="P128" s="486">
        <v>44341</v>
      </c>
      <c r="Q128" s="344"/>
      <c r="R128" s="314" t="s">
        <v>792</v>
      </c>
      <c r="Z128" s="350"/>
      <c r="AA128" s="350"/>
      <c r="AB128" s="350"/>
      <c r="AC128" s="350"/>
      <c r="AD128" s="350"/>
      <c r="AE128" s="350"/>
      <c r="AF128" s="350"/>
      <c r="AG128" s="350"/>
      <c r="AH128" s="350"/>
    </row>
    <row r="129" spans="1:34" s="37" customFormat="1" ht="14.25">
      <c r="A129" s="462">
        <v>40</v>
      </c>
      <c r="B129" s="508">
        <v>44341</v>
      </c>
      <c r="C129" s="456"/>
      <c r="D129" s="424" t="s">
        <v>985</v>
      </c>
      <c r="E129" s="457" t="s">
        <v>557</v>
      </c>
      <c r="F129" s="422">
        <v>4.5</v>
      </c>
      <c r="G129" s="422"/>
      <c r="H129" s="422">
        <v>7.4</v>
      </c>
      <c r="I129" s="526" t="s">
        <v>991</v>
      </c>
      <c r="J129" s="423" t="s">
        <v>990</v>
      </c>
      <c r="K129" s="527">
        <f t="shared" si="118"/>
        <v>2.9000000000000004</v>
      </c>
      <c r="L129" s="423">
        <v>100</v>
      </c>
      <c r="M129" s="459">
        <f t="shared" si="119"/>
        <v>4250.0000000000009</v>
      </c>
      <c r="N129" s="423">
        <v>1500</v>
      </c>
      <c r="O129" s="460" t="s">
        <v>556</v>
      </c>
      <c r="P129" s="461">
        <v>44341</v>
      </c>
      <c r="Q129" s="344"/>
      <c r="R129" s="314" t="s">
        <v>559</v>
      </c>
      <c r="Z129" s="350"/>
      <c r="AA129" s="350"/>
      <c r="AB129" s="350"/>
      <c r="AC129" s="350"/>
      <c r="AD129" s="350"/>
      <c r="AE129" s="350"/>
      <c r="AF129" s="350"/>
      <c r="AG129" s="350"/>
      <c r="AH129" s="350"/>
    </row>
    <row r="130" spans="1:34" s="37" customFormat="1" ht="14.25">
      <c r="A130" s="509">
        <v>41</v>
      </c>
      <c r="B130" s="478">
        <v>44342</v>
      </c>
      <c r="C130" s="510"/>
      <c r="D130" s="511" t="s">
        <v>997</v>
      </c>
      <c r="E130" s="512" t="s">
        <v>557</v>
      </c>
      <c r="F130" s="481">
        <v>53.5</v>
      </c>
      <c r="G130" s="481">
        <v>12</v>
      </c>
      <c r="H130" s="481">
        <v>12</v>
      </c>
      <c r="I130" s="483" t="s">
        <v>955</v>
      </c>
      <c r="J130" s="483" t="s">
        <v>1010</v>
      </c>
      <c r="K130" s="513">
        <f>H130-F130</f>
        <v>-41.5</v>
      </c>
      <c r="L130" s="483">
        <v>100</v>
      </c>
      <c r="M130" s="514">
        <f>(K130*N130)-L130</f>
        <v>-3212.5</v>
      </c>
      <c r="N130" s="483">
        <v>75</v>
      </c>
      <c r="O130" s="515" t="s">
        <v>620</v>
      </c>
      <c r="P130" s="486">
        <v>44343</v>
      </c>
      <c r="Q130" s="344"/>
      <c r="R130" s="314" t="s">
        <v>792</v>
      </c>
      <c r="Z130" s="350"/>
      <c r="AA130" s="350"/>
      <c r="AB130" s="350"/>
      <c r="AC130" s="350"/>
      <c r="AD130" s="350"/>
      <c r="AE130" s="350"/>
      <c r="AF130" s="350"/>
      <c r="AG130" s="350"/>
      <c r="AH130" s="350"/>
    </row>
    <row r="131" spans="1:34" s="37" customFormat="1" ht="14.25">
      <c r="A131" s="399">
        <v>42</v>
      </c>
      <c r="B131" s="544">
        <v>44344</v>
      </c>
      <c r="C131" s="398"/>
      <c r="D131" s="391" t="s">
        <v>1027</v>
      </c>
      <c r="E131" s="392" t="s">
        <v>920</v>
      </c>
      <c r="F131" s="368" t="s">
        <v>1049</v>
      </c>
      <c r="G131" s="368">
        <v>3.8</v>
      </c>
      <c r="H131" s="368"/>
      <c r="I131" s="334">
        <v>0.1</v>
      </c>
      <c r="J131" s="334" t="s">
        <v>558</v>
      </c>
      <c r="K131" s="525"/>
      <c r="L131" s="334"/>
      <c r="M131" s="449"/>
      <c r="N131" s="334"/>
      <c r="O131" s="361"/>
      <c r="P131" s="374"/>
      <c r="Q131" s="344"/>
      <c r="R131" s="314" t="s">
        <v>792</v>
      </c>
      <c r="Z131" s="350"/>
      <c r="AA131" s="350"/>
      <c r="AB131" s="350"/>
      <c r="AC131" s="350"/>
      <c r="AD131" s="350"/>
      <c r="AE131" s="350"/>
      <c r="AF131" s="350"/>
      <c r="AG131" s="350"/>
      <c r="AH131" s="350"/>
    </row>
    <row r="132" spans="1:34" s="37" customFormat="1" ht="14.25">
      <c r="A132" s="399">
        <v>43</v>
      </c>
      <c r="B132" s="397">
        <v>44347</v>
      </c>
      <c r="C132" s="398"/>
      <c r="D132" s="391" t="s">
        <v>1050</v>
      </c>
      <c r="E132" s="392" t="s">
        <v>557</v>
      </c>
      <c r="F132" s="368" t="s">
        <v>1051</v>
      </c>
      <c r="G132" s="368">
        <v>17</v>
      </c>
      <c r="H132" s="368"/>
      <c r="I132" s="334" t="s">
        <v>955</v>
      </c>
      <c r="J132" s="334" t="s">
        <v>558</v>
      </c>
      <c r="K132" s="334"/>
      <c r="L132" s="334"/>
      <c r="M132" s="449"/>
      <c r="N132" s="334"/>
      <c r="O132" s="361"/>
      <c r="P132" s="374"/>
      <c r="Q132" s="344"/>
      <c r="R132" s="314" t="s">
        <v>559</v>
      </c>
      <c r="Z132" s="350"/>
      <c r="AA132" s="350"/>
      <c r="AB132" s="350"/>
      <c r="AC132" s="350"/>
      <c r="AD132" s="350"/>
      <c r="AE132" s="350"/>
      <c r="AF132" s="350"/>
      <c r="AG132" s="350"/>
      <c r="AH132" s="350"/>
    </row>
    <row r="133" spans="1:34" s="37" customFormat="1" ht="14.25">
      <c r="A133" s="335"/>
      <c r="B133" s="336"/>
      <c r="C133" s="336"/>
      <c r="D133" s="337"/>
      <c r="E133" s="335"/>
      <c r="F133" s="351"/>
      <c r="G133" s="335"/>
      <c r="H133" s="335"/>
      <c r="I133" s="335"/>
      <c r="J133" s="336"/>
      <c r="K133" s="352"/>
      <c r="L133" s="335"/>
      <c r="M133" s="335"/>
      <c r="N133" s="335"/>
      <c r="O133" s="353"/>
      <c r="P133" s="344"/>
      <c r="Q133" s="344"/>
      <c r="R133" s="314"/>
      <c r="Z133" s="350"/>
      <c r="AA133" s="350"/>
      <c r="AB133" s="350"/>
      <c r="AC133" s="350"/>
      <c r="AD133" s="350"/>
      <c r="AE133" s="350"/>
      <c r="AF133" s="350"/>
      <c r="AG133" s="350"/>
      <c r="AH133" s="350"/>
    </row>
    <row r="134" spans="1:34" ht="15">
      <c r="A134" s="96" t="s">
        <v>575</v>
      </c>
      <c r="B134" s="97"/>
      <c r="C134" s="97"/>
      <c r="D134" s="98"/>
      <c r="E134" s="31"/>
      <c r="F134" s="29"/>
      <c r="G134" s="29"/>
      <c r="H134" s="70"/>
      <c r="I134" s="116"/>
      <c r="J134" s="117"/>
      <c r="K134" s="14"/>
      <c r="L134" s="14"/>
      <c r="M134" s="14"/>
      <c r="N134" s="8"/>
      <c r="O134" s="50"/>
      <c r="Q134" s="92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34" ht="38.25">
      <c r="A135" s="17" t="s">
        <v>16</v>
      </c>
      <c r="B135" s="18" t="s">
        <v>534</v>
      </c>
      <c r="C135" s="18"/>
      <c r="D135" s="19" t="s">
        <v>545</v>
      </c>
      <c r="E135" s="18" t="s">
        <v>546</v>
      </c>
      <c r="F135" s="18" t="s">
        <v>547</v>
      </c>
      <c r="G135" s="18" t="s">
        <v>548</v>
      </c>
      <c r="H135" s="18" t="s">
        <v>549</v>
      </c>
      <c r="I135" s="18" t="s">
        <v>550</v>
      </c>
      <c r="J135" s="17" t="s">
        <v>551</v>
      </c>
      <c r="K135" s="59" t="s">
        <v>567</v>
      </c>
      <c r="L135" s="373" t="s">
        <v>818</v>
      </c>
      <c r="M135" s="60" t="s">
        <v>817</v>
      </c>
      <c r="N135" s="18" t="s">
        <v>554</v>
      </c>
      <c r="O135" s="75" t="s">
        <v>555</v>
      </c>
      <c r="P135" s="94"/>
      <c r="Q135" s="8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34" s="350" customFormat="1" ht="14.25">
      <c r="A136" s="469">
        <v>1</v>
      </c>
      <c r="B136" s="508">
        <v>44238</v>
      </c>
      <c r="C136" s="470"/>
      <c r="D136" s="521" t="s">
        <v>445</v>
      </c>
      <c r="E136" s="471" t="s">
        <v>557</v>
      </c>
      <c r="F136" s="422">
        <v>1515</v>
      </c>
      <c r="G136" s="472">
        <v>1390</v>
      </c>
      <c r="H136" s="422">
        <v>1645</v>
      </c>
      <c r="I136" s="473" t="s">
        <v>835</v>
      </c>
      <c r="J136" s="522" t="s">
        <v>960</v>
      </c>
      <c r="K136" s="522">
        <f t="shared" ref="K136" si="120">H136-F136</f>
        <v>130</v>
      </c>
      <c r="L136" s="523">
        <f>(F136*-0.8)/100</f>
        <v>-12.12</v>
      </c>
      <c r="M136" s="421">
        <f t="shared" ref="M136" si="121">(K136+L136)/F136</f>
        <v>7.7808580858085799E-2</v>
      </c>
      <c r="N136" s="524" t="s">
        <v>556</v>
      </c>
      <c r="O136" s="474">
        <v>44336</v>
      </c>
      <c r="P136" s="95"/>
      <c r="Q136" s="395"/>
      <c r="R136" s="431" t="s">
        <v>559</v>
      </c>
      <c r="S136" s="389"/>
      <c r="T136" s="389"/>
      <c r="U136" s="389"/>
      <c r="V136" s="389"/>
      <c r="W136" s="389"/>
      <c r="X136" s="389"/>
      <c r="Y136" s="389"/>
      <c r="Z136" s="389"/>
    </row>
    <row r="137" spans="1:34" s="350" customFormat="1" ht="14.25">
      <c r="A137" s="345">
        <v>2</v>
      </c>
      <c r="B137" s="354">
        <v>44327</v>
      </c>
      <c r="C137" s="414"/>
      <c r="D137" s="366" t="s">
        <v>465</v>
      </c>
      <c r="E137" s="359" t="s">
        <v>557</v>
      </c>
      <c r="F137" s="368" t="s">
        <v>910</v>
      </c>
      <c r="G137" s="364">
        <v>218</v>
      </c>
      <c r="H137" s="368"/>
      <c r="I137" s="356" t="s">
        <v>911</v>
      </c>
      <c r="J137" s="393" t="s">
        <v>558</v>
      </c>
      <c r="K137" s="393"/>
      <c r="L137" s="394"/>
      <c r="M137" s="381"/>
      <c r="N137" s="360"/>
      <c r="O137" s="388"/>
      <c r="P137" s="95"/>
      <c r="Q137" s="395"/>
      <c r="R137" s="431" t="s">
        <v>559</v>
      </c>
      <c r="S137" s="389"/>
      <c r="T137" s="389"/>
      <c r="U137" s="389"/>
      <c r="V137" s="389"/>
      <c r="W137" s="389"/>
      <c r="X137" s="389"/>
      <c r="Y137" s="389"/>
      <c r="Z137" s="389"/>
    </row>
    <row r="138" spans="1:34" s="350" customFormat="1" ht="14.25">
      <c r="A138" s="469">
        <v>3</v>
      </c>
      <c r="B138" s="508">
        <v>44328</v>
      </c>
      <c r="C138" s="470"/>
      <c r="D138" s="521" t="s">
        <v>426</v>
      </c>
      <c r="E138" s="471" t="s">
        <v>557</v>
      </c>
      <c r="F138" s="422">
        <v>383.5</v>
      </c>
      <c r="G138" s="472">
        <v>348</v>
      </c>
      <c r="H138" s="422">
        <v>420.5</v>
      </c>
      <c r="I138" s="473" t="s">
        <v>918</v>
      </c>
      <c r="J138" s="462" t="s">
        <v>984</v>
      </c>
      <c r="K138" s="522">
        <f t="shared" ref="K138" si="122">H138-F138</f>
        <v>37</v>
      </c>
      <c r="L138" s="523">
        <f>(F138*-0.8)/100</f>
        <v>-3.0680000000000001</v>
      </c>
      <c r="M138" s="421">
        <f t="shared" ref="M138" si="123">(K138+L138)/F138</f>
        <v>8.8479791395045637E-2</v>
      </c>
      <c r="N138" s="524" t="s">
        <v>556</v>
      </c>
      <c r="O138" s="474">
        <v>44340</v>
      </c>
      <c r="P138" s="95"/>
      <c r="Q138" s="395"/>
      <c r="R138" s="431" t="s">
        <v>559</v>
      </c>
      <c r="S138" s="389"/>
      <c r="T138" s="389"/>
      <c r="U138" s="389"/>
      <c r="V138" s="389"/>
      <c r="W138" s="389"/>
      <c r="X138" s="389"/>
      <c r="Y138" s="389"/>
      <c r="Z138" s="389"/>
    </row>
    <row r="139" spans="1:34" s="5" customFormat="1">
      <c r="A139" s="345"/>
      <c r="B139" s="346"/>
      <c r="C139" s="347"/>
      <c r="D139" s="348"/>
      <c r="E139" s="377"/>
      <c r="F139" s="377"/>
      <c r="G139" s="429"/>
      <c r="H139" s="429"/>
      <c r="I139" s="377"/>
      <c r="J139" s="430"/>
      <c r="K139" s="425"/>
      <c r="L139" s="426"/>
      <c r="M139" s="427"/>
      <c r="N139" s="428"/>
      <c r="O139" s="349"/>
      <c r="P139" s="120"/>
      <c r="Q139"/>
      <c r="R139" s="91"/>
      <c r="T139" s="54"/>
      <c r="U139" s="54"/>
      <c r="V139" s="54"/>
      <c r="W139" s="54"/>
      <c r="X139" s="54"/>
      <c r="Y139" s="54"/>
      <c r="Z139" s="54"/>
    </row>
    <row r="140" spans="1:34">
      <c r="A140" s="20" t="s">
        <v>560</v>
      </c>
      <c r="B140" s="20"/>
      <c r="C140" s="20"/>
      <c r="D140" s="20"/>
      <c r="E140" s="2"/>
      <c r="F140" s="27" t="s">
        <v>562</v>
      </c>
      <c r="G140" s="79"/>
      <c r="H140" s="79"/>
      <c r="I140" s="35"/>
      <c r="J140" s="82"/>
      <c r="K140" s="80"/>
      <c r="L140" s="81"/>
      <c r="M140" s="82"/>
      <c r="N140" s="83"/>
      <c r="O140" s="121"/>
      <c r="P140" s="8"/>
      <c r="Q140" s="13"/>
      <c r="R140" s="93"/>
      <c r="S140" s="13"/>
      <c r="T140" s="13"/>
      <c r="U140" s="13"/>
      <c r="V140" s="13"/>
      <c r="W140" s="13"/>
      <c r="X140" s="13"/>
      <c r="Y140" s="13"/>
    </row>
    <row r="141" spans="1:34">
      <c r="A141" s="26" t="s">
        <v>561</v>
      </c>
      <c r="B141" s="20"/>
      <c r="C141" s="20"/>
      <c r="D141" s="20"/>
      <c r="E141" s="29"/>
      <c r="F141" s="27" t="s">
        <v>564</v>
      </c>
      <c r="G141" s="9"/>
      <c r="H141" s="9"/>
      <c r="I141" s="9"/>
      <c r="J141" s="50"/>
      <c r="K141" s="9"/>
      <c r="L141" s="9"/>
      <c r="M141" s="9"/>
      <c r="N141" s="8"/>
      <c r="O141" s="50"/>
      <c r="Q141" s="4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34">
      <c r="A142" s="26"/>
      <c r="B142" s="20"/>
      <c r="C142" s="20"/>
      <c r="D142" s="20"/>
      <c r="E142" s="29"/>
      <c r="F142" s="27"/>
      <c r="G142" s="9"/>
      <c r="H142" s="9"/>
      <c r="I142" s="9"/>
      <c r="J142" s="50"/>
      <c r="K142" s="9"/>
      <c r="L142" s="9"/>
      <c r="M142" s="9"/>
      <c r="N142" s="8"/>
      <c r="O142" s="50"/>
      <c r="Q142" s="4"/>
      <c r="R142" s="79"/>
      <c r="S142" s="13"/>
      <c r="T142" s="13"/>
      <c r="U142" s="13"/>
      <c r="V142" s="13"/>
      <c r="W142" s="13"/>
      <c r="X142" s="13"/>
      <c r="Y142" s="13"/>
      <c r="Z142" s="13"/>
    </row>
    <row r="143" spans="1:34" ht="15">
      <c r="A143" s="8"/>
      <c r="B143" s="30" t="s">
        <v>822</v>
      </c>
      <c r="C143" s="30"/>
      <c r="D143" s="30"/>
      <c r="E143" s="30"/>
      <c r="F143" s="31"/>
      <c r="G143" s="29"/>
      <c r="H143" s="29"/>
      <c r="I143" s="70"/>
      <c r="J143" s="71"/>
      <c r="K143" s="72"/>
      <c r="L143" s="372"/>
      <c r="M143" s="9"/>
      <c r="N143" s="8"/>
      <c r="O143" s="50"/>
      <c r="Q143" s="4"/>
      <c r="R143" s="79"/>
      <c r="S143" s="13"/>
      <c r="T143" s="13"/>
      <c r="U143" s="13"/>
      <c r="V143" s="13"/>
      <c r="W143" s="13"/>
      <c r="X143" s="13"/>
      <c r="Y143" s="13"/>
      <c r="Z143" s="13"/>
    </row>
    <row r="144" spans="1:34" ht="38.25">
      <c r="A144" s="17" t="s">
        <v>16</v>
      </c>
      <c r="B144" s="18" t="s">
        <v>534</v>
      </c>
      <c r="C144" s="18"/>
      <c r="D144" s="19" t="s">
        <v>545</v>
      </c>
      <c r="E144" s="18" t="s">
        <v>546</v>
      </c>
      <c r="F144" s="18" t="s">
        <v>547</v>
      </c>
      <c r="G144" s="18" t="s">
        <v>566</v>
      </c>
      <c r="H144" s="18" t="s">
        <v>549</v>
      </c>
      <c r="I144" s="18" t="s">
        <v>550</v>
      </c>
      <c r="J144" s="73" t="s">
        <v>551</v>
      </c>
      <c r="K144" s="59" t="s">
        <v>567</v>
      </c>
      <c r="L144" s="74" t="s">
        <v>568</v>
      </c>
      <c r="M144" s="18" t="s">
        <v>569</v>
      </c>
      <c r="N144" s="373" t="s">
        <v>818</v>
      </c>
      <c r="O144" s="60" t="s">
        <v>817</v>
      </c>
      <c r="P144" s="18" t="s">
        <v>554</v>
      </c>
      <c r="Q144" s="75" t="s">
        <v>555</v>
      </c>
      <c r="R144" s="79"/>
      <c r="S144" s="13"/>
      <c r="T144" s="13"/>
      <c r="U144" s="13"/>
      <c r="V144" s="13"/>
      <c r="W144" s="13"/>
      <c r="X144" s="13"/>
      <c r="Y144" s="13"/>
      <c r="Z144" s="13"/>
    </row>
    <row r="145" spans="1:29" ht="14.25">
      <c r="A145" s="340"/>
      <c r="B145" s="354"/>
      <c r="C145" s="358"/>
      <c r="D145" s="366"/>
      <c r="E145" s="359"/>
      <c r="F145" s="382"/>
      <c r="G145" s="364"/>
      <c r="H145" s="359"/>
      <c r="I145" s="356"/>
      <c r="J145" s="393"/>
      <c r="K145" s="393"/>
      <c r="L145" s="394"/>
      <c r="M145" s="392"/>
      <c r="N145" s="394"/>
      <c r="O145" s="381"/>
      <c r="P145" s="360"/>
      <c r="Q145" s="374"/>
      <c r="R145" s="390"/>
      <c r="S145" s="380"/>
      <c r="T145" s="13"/>
      <c r="U145" s="389"/>
      <c r="V145" s="389"/>
      <c r="W145" s="389"/>
      <c r="X145" s="389"/>
      <c r="Y145" s="389"/>
      <c r="Z145" s="389"/>
      <c r="AA145" s="350"/>
      <c r="AB145" s="350"/>
      <c r="AC145" s="350"/>
    </row>
    <row r="146" spans="1:29" ht="14.25">
      <c r="A146" s="340"/>
      <c r="B146" s="354"/>
      <c r="C146" s="358"/>
      <c r="D146" s="366"/>
      <c r="E146" s="359"/>
      <c r="F146" s="382"/>
      <c r="G146" s="364"/>
      <c r="H146" s="359"/>
      <c r="I146" s="356"/>
      <c r="J146" s="393"/>
      <c r="K146" s="393"/>
      <c r="L146" s="394"/>
      <c r="M146" s="392"/>
      <c r="N146" s="394"/>
      <c r="O146" s="381"/>
      <c r="P146" s="360"/>
      <c r="Q146" s="374"/>
      <c r="R146" s="390"/>
      <c r="S146" s="380"/>
      <c r="T146" s="13"/>
      <c r="U146" s="389"/>
      <c r="V146" s="389"/>
      <c r="W146" s="389"/>
      <c r="X146" s="389"/>
      <c r="Y146" s="389"/>
      <c r="Z146" s="389"/>
      <c r="AA146" s="350"/>
      <c r="AB146" s="350"/>
      <c r="AC146" s="350"/>
    </row>
    <row r="147" spans="1:29" s="350" customFormat="1" ht="14.25">
      <c r="A147" s="340"/>
      <c r="B147" s="354"/>
      <c r="C147" s="358"/>
      <c r="D147" s="366"/>
      <c r="E147" s="359"/>
      <c r="F147" s="382"/>
      <c r="G147" s="364"/>
      <c r="H147" s="359"/>
      <c r="I147" s="356"/>
      <c r="J147" s="393"/>
      <c r="K147" s="393"/>
      <c r="L147" s="394"/>
      <c r="M147" s="392"/>
      <c r="N147" s="394"/>
      <c r="O147" s="381"/>
      <c r="P147" s="360"/>
      <c r="Q147" s="374"/>
      <c r="R147" s="387"/>
      <c r="S147" s="389"/>
      <c r="T147" s="389"/>
      <c r="U147" s="389"/>
      <c r="V147" s="389"/>
      <c r="W147" s="389"/>
      <c r="X147" s="389"/>
      <c r="Y147" s="389"/>
      <c r="Z147" s="389"/>
    </row>
    <row r="148" spans="1:29" s="350" customFormat="1" ht="14.25">
      <c r="A148" s="340"/>
      <c r="B148" s="354"/>
      <c r="C148" s="358"/>
      <c r="D148" s="366"/>
      <c r="E148" s="359"/>
      <c r="F148" s="393"/>
      <c r="G148" s="368"/>
      <c r="H148" s="359"/>
      <c r="I148" s="356"/>
      <c r="J148" s="393"/>
      <c r="K148" s="393"/>
      <c r="L148" s="394"/>
      <c r="M148" s="392"/>
      <c r="N148" s="394"/>
      <c r="O148" s="381"/>
      <c r="P148" s="360"/>
      <c r="Q148" s="374"/>
      <c r="R148" s="387"/>
      <c r="S148" s="389"/>
      <c r="T148" s="389"/>
      <c r="U148" s="389"/>
      <c r="V148" s="389"/>
      <c r="W148" s="389"/>
      <c r="X148" s="389"/>
      <c r="Y148" s="389"/>
      <c r="Z148" s="389"/>
    </row>
    <row r="149" spans="1:29" s="350" customFormat="1" ht="14.25">
      <c r="A149" s="340"/>
      <c r="B149" s="354"/>
      <c r="C149" s="358"/>
      <c r="D149" s="366"/>
      <c r="E149" s="359"/>
      <c r="F149" s="393"/>
      <c r="G149" s="368"/>
      <c r="H149" s="359"/>
      <c r="I149" s="356"/>
      <c r="J149" s="393"/>
      <c r="K149" s="393"/>
      <c r="L149" s="394"/>
      <c r="M149" s="392"/>
      <c r="N149" s="394"/>
      <c r="O149" s="381"/>
      <c r="P149" s="360"/>
      <c r="Q149" s="374"/>
      <c r="R149" s="387"/>
      <c r="S149" s="389"/>
      <c r="T149" s="389"/>
      <c r="U149" s="389"/>
      <c r="V149" s="389"/>
      <c r="W149" s="389"/>
      <c r="X149" s="389"/>
      <c r="Y149" s="389"/>
      <c r="Z149" s="389"/>
    </row>
    <row r="150" spans="1:29" s="350" customFormat="1" ht="14.25">
      <c r="A150" s="340"/>
      <c r="B150" s="354"/>
      <c r="C150" s="358"/>
      <c r="D150" s="366"/>
      <c r="E150" s="359"/>
      <c r="F150" s="382"/>
      <c r="G150" s="364"/>
      <c r="H150" s="359"/>
      <c r="I150" s="356"/>
      <c r="J150" s="393"/>
      <c r="K150" s="384"/>
      <c r="L150" s="394"/>
      <c r="M150" s="392"/>
      <c r="N150" s="394"/>
      <c r="O150" s="381"/>
      <c r="P150" s="386"/>
      <c r="Q150" s="374"/>
      <c r="R150" s="387"/>
      <c r="S150" s="389"/>
      <c r="T150" s="389"/>
      <c r="U150" s="389"/>
      <c r="V150" s="389"/>
      <c r="W150" s="389"/>
      <c r="X150" s="389"/>
      <c r="Y150" s="389"/>
      <c r="Z150" s="389"/>
    </row>
    <row r="151" spans="1:29" s="350" customFormat="1" ht="14.25">
      <c r="A151" s="340"/>
      <c r="B151" s="354"/>
      <c r="C151" s="358"/>
      <c r="D151" s="366"/>
      <c r="E151" s="359"/>
      <c r="F151" s="382"/>
      <c r="G151" s="364"/>
      <c r="H151" s="359"/>
      <c r="I151" s="356"/>
      <c r="J151" s="384"/>
      <c r="K151" s="384"/>
      <c r="L151" s="384"/>
      <c r="M151" s="384"/>
      <c r="N151" s="385"/>
      <c r="O151" s="396"/>
      <c r="P151" s="386"/>
      <c r="Q151" s="374"/>
      <c r="R151" s="387"/>
      <c r="S151" s="389"/>
      <c r="T151" s="389"/>
      <c r="U151" s="389"/>
      <c r="V151" s="389"/>
      <c r="W151" s="389"/>
      <c r="X151" s="389"/>
      <c r="Y151" s="389"/>
      <c r="Z151" s="389"/>
    </row>
    <row r="152" spans="1:29" s="350" customFormat="1" ht="14.25">
      <c r="A152" s="340"/>
      <c r="B152" s="354"/>
      <c r="C152" s="358"/>
      <c r="D152" s="366"/>
      <c r="E152" s="359"/>
      <c r="F152" s="393"/>
      <c r="G152" s="368"/>
      <c r="H152" s="359"/>
      <c r="I152" s="356"/>
      <c r="J152" s="393"/>
      <c r="K152" s="393"/>
      <c r="L152" s="394"/>
      <c r="M152" s="392"/>
      <c r="N152" s="394"/>
      <c r="O152" s="381"/>
      <c r="P152" s="360"/>
      <c r="Q152" s="374"/>
      <c r="R152" s="390"/>
      <c r="S152" s="380"/>
      <c r="T152" s="389"/>
      <c r="U152" s="389"/>
      <c r="V152" s="389"/>
      <c r="W152" s="389"/>
      <c r="X152" s="389"/>
      <c r="Y152" s="389"/>
      <c r="Z152" s="389"/>
    </row>
    <row r="153" spans="1:29" s="350" customFormat="1" ht="14.25">
      <c r="A153" s="340"/>
      <c r="B153" s="354"/>
      <c r="C153" s="358"/>
      <c r="D153" s="366"/>
      <c r="E153" s="359"/>
      <c r="F153" s="382"/>
      <c r="G153" s="364"/>
      <c r="H153" s="359"/>
      <c r="I153" s="356"/>
      <c r="J153" s="334"/>
      <c r="K153" s="334"/>
      <c r="L153" s="334"/>
      <c r="M153" s="334"/>
      <c r="N153" s="383"/>
      <c r="O153" s="381"/>
      <c r="P153" s="361"/>
      <c r="Q153" s="374"/>
      <c r="R153" s="390"/>
      <c r="S153" s="380"/>
      <c r="T153" s="389"/>
      <c r="U153" s="389"/>
      <c r="V153" s="389"/>
      <c r="W153" s="389"/>
      <c r="X153" s="389"/>
      <c r="Y153" s="389"/>
      <c r="Z153" s="389"/>
    </row>
    <row r="154" spans="1:29">
      <c r="A154" s="26"/>
      <c r="B154" s="20"/>
      <c r="C154" s="20"/>
      <c r="D154" s="20"/>
      <c r="E154" s="29"/>
      <c r="F154" s="27"/>
      <c r="G154" s="9"/>
      <c r="H154" s="9"/>
      <c r="I154" s="9"/>
      <c r="J154" s="50"/>
      <c r="K154" s="9"/>
      <c r="L154" s="9"/>
      <c r="M154" s="9"/>
      <c r="N154" s="8"/>
      <c r="O154" s="50"/>
      <c r="P154" s="4"/>
      <c r="Q154" s="8"/>
      <c r="R154" s="138"/>
      <c r="S154" s="13"/>
      <c r="T154" s="13"/>
      <c r="U154" s="13"/>
      <c r="V154" s="13"/>
      <c r="W154" s="13"/>
      <c r="X154" s="13"/>
      <c r="Y154" s="13"/>
      <c r="Z154" s="13"/>
    </row>
    <row r="155" spans="1:29">
      <c r="A155" s="26"/>
      <c r="B155" s="20"/>
      <c r="C155" s="20"/>
      <c r="D155" s="20"/>
      <c r="E155" s="29"/>
      <c r="F155" s="27"/>
      <c r="G155" s="38"/>
      <c r="H155" s="39"/>
      <c r="I155" s="79"/>
      <c r="J155" s="14"/>
      <c r="K155" s="80"/>
      <c r="L155" s="81"/>
      <c r="M155" s="82"/>
      <c r="N155" s="83"/>
      <c r="O155" s="84"/>
      <c r="P155" s="8"/>
      <c r="Q155" s="13"/>
      <c r="R155" s="138"/>
      <c r="S155" s="13"/>
      <c r="T155" s="13"/>
      <c r="U155" s="13"/>
      <c r="V155" s="13"/>
      <c r="W155" s="13"/>
      <c r="X155" s="13"/>
      <c r="Y155" s="13"/>
      <c r="Z155" s="13"/>
    </row>
    <row r="156" spans="1:29">
      <c r="A156" s="34"/>
      <c r="B156" s="42"/>
      <c r="C156" s="99"/>
      <c r="D156" s="3"/>
      <c r="E156" s="35"/>
      <c r="F156" s="79"/>
      <c r="G156" s="38"/>
      <c r="H156" s="39"/>
      <c r="I156" s="79"/>
      <c r="J156" s="14"/>
      <c r="K156" s="80"/>
      <c r="L156" s="81"/>
      <c r="M156" s="82"/>
      <c r="N156" s="83"/>
      <c r="O156" s="84"/>
      <c r="P156" s="8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9" ht="15">
      <c r="A157" s="2"/>
      <c r="B157" s="100" t="s">
        <v>576</v>
      </c>
      <c r="C157" s="100"/>
      <c r="D157" s="100"/>
      <c r="E157" s="100"/>
      <c r="F157" s="14"/>
      <c r="G157" s="14"/>
      <c r="H157" s="101"/>
      <c r="I157" s="14"/>
      <c r="J157" s="71"/>
      <c r="K157" s="72"/>
      <c r="L157" s="14"/>
      <c r="M157" s="14"/>
      <c r="N157" s="13"/>
      <c r="O157" s="95"/>
      <c r="P157" s="8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9" ht="38.25">
      <c r="A158" s="17" t="s">
        <v>16</v>
      </c>
      <c r="B158" s="18" t="s">
        <v>534</v>
      </c>
      <c r="C158" s="18"/>
      <c r="D158" s="19" t="s">
        <v>545</v>
      </c>
      <c r="E158" s="18" t="s">
        <v>546</v>
      </c>
      <c r="F158" s="18" t="s">
        <v>547</v>
      </c>
      <c r="G158" s="18" t="s">
        <v>577</v>
      </c>
      <c r="H158" s="18" t="s">
        <v>578</v>
      </c>
      <c r="I158" s="18" t="s">
        <v>550</v>
      </c>
      <c r="J158" s="58" t="s">
        <v>551</v>
      </c>
      <c r="K158" s="18" t="s">
        <v>552</v>
      </c>
      <c r="L158" s="18" t="s">
        <v>553</v>
      </c>
      <c r="M158" s="18" t="s">
        <v>554</v>
      </c>
      <c r="N158" s="19" t="s">
        <v>555</v>
      </c>
      <c r="O158" s="95"/>
      <c r="P158" s="8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9">
      <c r="A159" s="186">
        <v>1</v>
      </c>
      <c r="B159" s="102">
        <v>41579</v>
      </c>
      <c r="C159" s="102"/>
      <c r="D159" s="103" t="s">
        <v>579</v>
      </c>
      <c r="E159" s="104" t="s">
        <v>580</v>
      </c>
      <c r="F159" s="105">
        <v>82</v>
      </c>
      <c r="G159" s="104" t="s">
        <v>581</v>
      </c>
      <c r="H159" s="104">
        <v>100</v>
      </c>
      <c r="I159" s="122">
        <v>100</v>
      </c>
      <c r="J159" s="123" t="s">
        <v>582</v>
      </c>
      <c r="K159" s="124">
        <f t="shared" ref="K159:K190" si="124">H159-F159</f>
        <v>18</v>
      </c>
      <c r="L159" s="125">
        <f t="shared" ref="L159:L190" si="125">K159/F159</f>
        <v>0.21951219512195122</v>
      </c>
      <c r="M159" s="126" t="s">
        <v>556</v>
      </c>
      <c r="N159" s="127">
        <v>42657</v>
      </c>
      <c r="O159" s="50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9">
      <c r="A160" s="186">
        <v>2</v>
      </c>
      <c r="B160" s="102">
        <v>41794</v>
      </c>
      <c r="C160" s="102"/>
      <c r="D160" s="103" t="s">
        <v>583</v>
      </c>
      <c r="E160" s="104" t="s">
        <v>557</v>
      </c>
      <c r="F160" s="105">
        <v>257</v>
      </c>
      <c r="G160" s="104" t="s">
        <v>581</v>
      </c>
      <c r="H160" s="104">
        <v>300</v>
      </c>
      <c r="I160" s="122">
        <v>300</v>
      </c>
      <c r="J160" s="123" t="s">
        <v>582</v>
      </c>
      <c r="K160" s="124">
        <f t="shared" si="124"/>
        <v>43</v>
      </c>
      <c r="L160" s="125">
        <f t="shared" si="125"/>
        <v>0.16731517509727625</v>
      </c>
      <c r="M160" s="126" t="s">
        <v>556</v>
      </c>
      <c r="N160" s="127">
        <v>41822</v>
      </c>
      <c r="O160" s="50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</v>
      </c>
      <c r="B161" s="102">
        <v>41828</v>
      </c>
      <c r="C161" s="102"/>
      <c r="D161" s="103" t="s">
        <v>584</v>
      </c>
      <c r="E161" s="104" t="s">
        <v>557</v>
      </c>
      <c r="F161" s="105">
        <v>393</v>
      </c>
      <c r="G161" s="104" t="s">
        <v>581</v>
      </c>
      <c r="H161" s="104">
        <v>468</v>
      </c>
      <c r="I161" s="122">
        <v>468</v>
      </c>
      <c r="J161" s="123" t="s">
        <v>582</v>
      </c>
      <c r="K161" s="124">
        <f t="shared" si="124"/>
        <v>75</v>
      </c>
      <c r="L161" s="125">
        <f t="shared" si="125"/>
        <v>0.19083969465648856</v>
      </c>
      <c r="M161" s="126" t="s">
        <v>556</v>
      </c>
      <c r="N161" s="127">
        <v>41863</v>
      </c>
      <c r="O161" s="50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</v>
      </c>
      <c r="B162" s="102">
        <v>41857</v>
      </c>
      <c r="C162" s="102"/>
      <c r="D162" s="103" t="s">
        <v>585</v>
      </c>
      <c r="E162" s="104" t="s">
        <v>557</v>
      </c>
      <c r="F162" s="105">
        <v>205</v>
      </c>
      <c r="G162" s="104" t="s">
        <v>581</v>
      </c>
      <c r="H162" s="104">
        <v>275</v>
      </c>
      <c r="I162" s="122">
        <v>250</v>
      </c>
      <c r="J162" s="123" t="s">
        <v>582</v>
      </c>
      <c r="K162" s="124">
        <f t="shared" si="124"/>
        <v>70</v>
      </c>
      <c r="L162" s="125">
        <f t="shared" si="125"/>
        <v>0.34146341463414637</v>
      </c>
      <c r="M162" s="126" t="s">
        <v>556</v>
      </c>
      <c r="N162" s="127">
        <v>41962</v>
      </c>
      <c r="O162" s="50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5</v>
      </c>
      <c r="B163" s="102">
        <v>41886</v>
      </c>
      <c r="C163" s="102"/>
      <c r="D163" s="103" t="s">
        <v>586</v>
      </c>
      <c r="E163" s="104" t="s">
        <v>557</v>
      </c>
      <c r="F163" s="105">
        <v>162</v>
      </c>
      <c r="G163" s="104" t="s">
        <v>581</v>
      </c>
      <c r="H163" s="104">
        <v>190</v>
      </c>
      <c r="I163" s="122">
        <v>190</v>
      </c>
      <c r="J163" s="123" t="s">
        <v>582</v>
      </c>
      <c r="K163" s="124">
        <f t="shared" si="124"/>
        <v>28</v>
      </c>
      <c r="L163" s="125">
        <f t="shared" si="125"/>
        <v>0.1728395061728395</v>
      </c>
      <c r="M163" s="126" t="s">
        <v>556</v>
      </c>
      <c r="N163" s="127">
        <v>42006</v>
      </c>
      <c r="O163" s="50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6</v>
      </c>
      <c r="B164" s="102">
        <v>41886</v>
      </c>
      <c r="C164" s="102"/>
      <c r="D164" s="103" t="s">
        <v>587</v>
      </c>
      <c r="E164" s="104" t="s">
        <v>557</v>
      </c>
      <c r="F164" s="105">
        <v>75</v>
      </c>
      <c r="G164" s="104" t="s">
        <v>581</v>
      </c>
      <c r="H164" s="104">
        <v>91.5</v>
      </c>
      <c r="I164" s="122" t="s">
        <v>588</v>
      </c>
      <c r="J164" s="123" t="s">
        <v>589</v>
      </c>
      <c r="K164" s="124">
        <f t="shared" si="124"/>
        <v>16.5</v>
      </c>
      <c r="L164" s="125">
        <f t="shared" si="125"/>
        <v>0.22</v>
      </c>
      <c r="M164" s="126" t="s">
        <v>556</v>
      </c>
      <c r="N164" s="127">
        <v>41954</v>
      </c>
      <c r="O164" s="50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7</v>
      </c>
      <c r="B165" s="102">
        <v>41913</v>
      </c>
      <c r="C165" s="102"/>
      <c r="D165" s="103" t="s">
        <v>590</v>
      </c>
      <c r="E165" s="104" t="s">
        <v>557</v>
      </c>
      <c r="F165" s="105">
        <v>850</v>
      </c>
      <c r="G165" s="104" t="s">
        <v>581</v>
      </c>
      <c r="H165" s="104">
        <v>982.5</v>
      </c>
      <c r="I165" s="122">
        <v>1050</v>
      </c>
      <c r="J165" s="123" t="s">
        <v>591</v>
      </c>
      <c r="K165" s="124">
        <f t="shared" si="124"/>
        <v>132.5</v>
      </c>
      <c r="L165" s="125">
        <f t="shared" si="125"/>
        <v>0.15588235294117647</v>
      </c>
      <c r="M165" s="126" t="s">
        <v>556</v>
      </c>
      <c r="N165" s="127">
        <v>42039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8</v>
      </c>
      <c r="B166" s="102">
        <v>41913</v>
      </c>
      <c r="C166" s="102"/>
      <c r="D166" s="103" t="s">
        <v>592</v>
      </c>
      <c r="E166" s="104" t="s">
        <v>557</v>
      </c>
      <c r="F166" s="105">
        <v>475</v>
      </c>
      <c r="G166" s="104" t="s">
        <v>581</v>
      </c>
      <c r="H166" s="104">
        <v>515</v>
      </c>
      <c r="I166" s="122">
        <v>600</v>
      </c>
      <c r="J166" s="123" t="s">
        <v>593</v>
      </c>
      <c r="K166" s="124">
        <f t="shared" si="124"/>
        <v>40</v>
      </c>
      <c r="L166" s="125">
        <f t="shared" si="125"/>
        <v>8.4210526315789472E-2</v>
      </c>
      <c r="M166" s="126" t="s">
        <v>556</v>
      </c>
      <c r="N166" s="127">
        <v>41939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9</v>
      </c>
      <c r="B167" s="102">
        <v>41913</v>
      </c>
      <c r="C167" s="102"/>
      <c r="D167" s="103" t="s">
        <v>594</v>
      </c>
      <c r="E167" s="104" t="s">
        <v>557</v>
      </c>
      <c r="F167" s="105">
        <v>86</v>
      </c>
      <c r="G167" s="104" t="s">
        <v>581</v>
      </c>
      <c r="H167" s="104">
        <v>99</v>
      </c>
      <c r="I167" s="122">
        <v>140</v>
      </c>
      <c r="J167" s="123" t="s">
        <v>595</v>
      </c>
      <c r="K167" s="124">
        <f t="shared" si="124"/>
        <v>13</v>
      </c>
      <c r="L167" s="125">
        <f t="shared" si="125"/>
        <v>0.15116279069767441</v>
      </c>
      <c r="M167" s="126" t="s">
        <v>556</v>
      </c>
      <c r="N167" s="127">
        <v>41939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10</v>
      </c>
      <c r="B168" s="102">
        <v>41926</v>
      </c>
      <c r="C168" s="102"/>
      <c r="D168" s="103" t="s">
        <v>596</v>
      </c>
      <c r="E168" s="104" t="s">
        <v>557</v>
      </c>
      <c r="F168" s="105">
        <v>496.6</v>
      </c>
      <c r="G168" s="104" t="s">
        <v>581</v>
      </c>
      <c r="H168" s="104">
        <v>621</v>
      </c>
      <c r="I168" s="122">
        <v>580</v>
      </c>
      <c r="J168" s="123" t="s">
        <v>582</v>
      </c>
      <c r="K168" s="124">
        <f t="shared" si="124"/>
        <v>124.39999999999998</v>
      </c>
      <c r="L168" s="125">
        <f t="shared" si="125"/>
        <v>0.25050342327829234</v>
      </c>
      <c r="M168" s="126" t="s">
        <v>556</v>
      </c>
      <c r="N168" s="127">
        <v>42605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11</v>
      </c>
      <c r="B169" s="102">
        <v>41926</v>
      </c>
      <c r="C169" s="102"/>
      <c r="D169" s="103" t="s">
        <v>597</v>
      </c>
      <c r="E169" s="104" t="s">
        <v>557</v>
      </c>
      <c r="F169" s="105">
        <v>2481.9</v>
      </c>
      <c r="G169" s="104" t="s">
        <v>581</v>
      </c>
      <c r="H169" s="104">
        <v>2840</v>
      </c>
      <c r="I169" s="122">
        <v>2870</v>
      </c>
      <c r="J169" s="123" t="s">
        <v>598</v>
      </c>
      <c r="K169" s="124">
        <f t="shared" si="124"/>
        <v>358.09999999999991</v>
      </c>
      <c r="L169" s="125">
        <f t="shared" si="125"/>
        <v>0.14428462065353154</v>
      </c>
      <c r="M169" s="126" t="s">
        <v>556</v>
      </c>
      <c r="N169" s="127">
        <v>42017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12</v>
      </c>
      <c r="B170" s="102">
        <v>41928</v>
      </c>
      <c r="C170" s="102"/>
      <c r="D170" s="103" t="s">
        <v>599</v>
      </c>
      <c r="E170" s="104" t="s">
        <v>557</v>
      </c>
      <c r="F170" s="105">
        <v>84.5</v>
      </c>
      <c r="G170" s="104" t="s">
        <v>581</v>
      </c>
      <c r="H170" s="104">
        <v>93</v>
      </c>
      <c r="I170" s="122">
        <v>110</v>
      </c>
      <c r="J170" s="123" t="s">
        <v>600</v>
      </c>
      <c r="K170" s="124">
        <f t="shared" si="124"/>
        <v>8.5</v>
      </c>
      <c r="L170" s="125">
        <f t="shared" si="125"/>
        <v>0.10059171597633136</v>
      </c>
      <c r="M170" s="126" t="s">
        <v>556</v>
      </c>
      <c r="N170" s="127">
        <v>41939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13</v>
      </c>
      <c r="B171" s="102">
        <v>41928</v>
      </c>
      <c r="C171" s="102"/>
      <c r="D171" s="103" t="s">
        <v>601</v>
      </c>
      <c r="E171" s="104" t="s">
        <v>557</v>
      </c>
      <c r="F171" s="105">
        <v>401</v>
      </c>
      <c r="G171" s="104" t="s">
        <v>581</v>
      </c>
      <c r="H171" s="104">
        <v>428</v>
      </c>
      <c r="I171" s="122">
        <v>450</v>
      </c>
      <c r="J171" s="123" t="s">
        <v>602</v>
      </c>
      <c r="K171" s="124">
        <f t="shared" si="124"/>
        <v>27</v>
      </c>
      <c r="L171" s="125">
        <f t="shared" si="125"/>
        <v>6.7331670822942641E-2</v>
      </c>
      <c r="M171" s="126" t="s">
        <v>556</v>
      </c>
      <c r="N171" s="127">
        <v>42020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14</v>
      </c>
      <c r="B172" s="102">
        <v>41928</v>
      </c>
      <c r="C172" s="102"/>
      <c r="D172" s="103" t="s">
        <v>603</v>
      </c>
      <c r="E172" s="104" t="s">
        <v>557</v>
      </c>
      <c r="F172" s="105">
        <v>101</v>
      </c>
      <c r="G172" s="104" t="s">
        <v>581</v>
      </c>
      <c r="H172" s="104">
        <v>112</v>
      </c>
      <c r="I172" s="122">
        <v>120</v>
      </c>
      <c r="J172" s="123" t="s">
        <v>604</v>
      </c>
      <c r="K172" s="124">
        <f t="shared" si="124"/>
        <v>11</v>
      </c>
      <c r="L172" s="125">
        <f t="shared" si="125"/>
        <v>0.10891089108910891</v>
      </c>
      <c r="M172" s="126" t="s">
        <v>556</v>
      </c>
      <c r="N172" s="127">
        <v>41939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15</v>
      </c>
      <c r="B173" s="102">
        <v>41954</v>
      </c>
      <c r="C173" s="102"/>
      <c r="D173" s="103" t="s">
        <v>605</v>
      </c>
      <c r="E173" s="104" t="s">
        <v>557</v>
      </c>
      <c r="F173" s="105">
        <v>59</v>
      </c>
      <c r="G173" s="104" t="s">
        <v>581</v>
      </c>
      <c r="H173" s="104">
        <v>76</v>
      </c>
      <c r="I173" s="122">
        <v>76</v>
      </c>
      <c r="J173" s="123" t="s">
        <v>582</v>
      </c>
      <c r="K173" s="124">
        <f t="shared" si="124"/>
        <v>17</v>
      </c>
      <c r="L173" s="125">
        <f t="shared" si="125"/>
        <v>0.28813559322033899</v>
      </c>
      <c r="M173" s="126" t="s">
        <v>556</v>
      </c>
      <c r="N173" s="127">
        <v>43032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16</v>
      </c>
      <c r="B174" s="102">
        <v>41954</v>
      </c>
      <c r="C174" s="102"/>
      <c r="D174" s="103" t="s">
        <v>594</v>
      </c>
      <c r="E174" s="104" t="s">
        <v>557</v>
      </c>
      <c r="F174" s="105">
        <v>99</v>
      </c>
      <c r="G174" s="104" t="s">
        <v>581</v>
      </c>
      <c r="H174" s="104">
        <v>120</v>
      </c>
      <c r="I174" s="122">
        <v>120</v>
      </c>
      <c r="J174" s="123" t="s">
        <v>606</v>
      </c>
      <c r="K174" s="124">
        <f t="shared" si="124"/>
        <v>21</v>
      </c>
      <c r="L174" s="125">
        <f t="shared" si="125"/>
        <v>0.21212121212121213</v>
      </c>
      <c r="M174" s="126" t="s">
        <v>556</v>
      </c>
      <c r="N174" s="127">
        <v>41960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17</v>
      </c>
      <c r="B175" s="102">
        <v>41956</v>
      </c>
      <c r="C175" s="102"/>
      <c r="D175" s="103" t="s">
        <v>607</v>
      </c>
      <c r="E175" s="104" t="s">
        <v>557</v>
      </c>
      <c r="F175" s="105">
        <v>22</v>
      </c>
      <c r="G175" s="104" t="s">
        <v>581</v>
      </c>
      <c r="H175" s="104">
        <v>33.549999999999997</v>
      </c>
      <c r="I175" s="122">
        <v>32</v>
      </c>
      <c r="J175" s="123" t="s">
        <v>608</v>
      </c>
      <c r="K175" s="124">
        <f t="shared" si="124"/>
        <v>11.549999999999997</v>
      </c>
      <c r="L175" s="125">
        <f t="shared" si="125"/>
        <v>0.52499999999999991</v>
      </c>
      <c r="M175" s="126" t="s">
        <v>556</v>
      </c>
      <c r="N175" s="127">
        <v>42188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18</v>
      </c>
      <c r="B176" s="102">
        <v>41976</v>
      </c>
      <c r="C176" s="102"/>
      <c r="D176" s="103" t="s">
        <v>609</v>
      </c>
      <c r="E176" s="104" t="s">
        <v>557</v>
      </c>
      <c r="F176" s="105">
        <v>440</v>
      </c>
      <c r="G176" s="104" t="s">
        <v>581</v>
      </c>
      <c r="H176" s="104">
        <v>520</v>
      </c>
      <c r="I176" s="122">
        <v>520</v>
      </c>
      <c r="J176" s="123" t="s">
        <v>610</v>
      </c>
      <c r="K176" s="124">
        <f t="shared" si="124"/>
        <v>80</v>
      </c>
      <c r="L176" s="125">
        <f t="shared" si="125"/>
        <v>0.18181818181818182</v>
      </c>
      <c r="M176" s="126" t="s">
        <v>556</v>
      </c>
      <c r="N176" s="127">
        <v>42208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19</v>
      </c>
      <c r="B177" s="102">
        <v>41976</v>
      </c>
      <c r="C177" s="102"/>
      <c r="D177" s="103" t="s">
        <v>611</v>
      </c>
      <c r="E177" s="104" t="s">
        <v>557</v>
      </c>
      <c r="F177" s="105">
        <v>360</v>
      </c>
      <c r="G177" s="104" t="s">
        <v>581</v>
      </c>
      <c r="H177" s="104">
        <v>427</v>
      </c>
      <c r="I177" s="122">
        <v>425</v>
      </c>
      <c r="J177" s="123" t="s">
        <v>612</v>
      </c>
      <c r="K177" s="124">
        <f t="shared" si="124"/>
        <v>67</v>
      </c>
      <c r="L177" s="125">
        <f t="shared" si="125"/>
        <v>0.18611111111111112</v>
      </c>
      <c r="M177" s="126" t="s">
        <v>556</v>
      </c>
      <c r="N177" s="127">
        <v>42058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20</v>
      </c>
      <c r="B178" s="102">
        <v>42012</v>
      </c>
      <c r="C178" s="102"/>
      <c r="D178" s="103" t="s">
        <v>613</v>
      </c>
      <c r="E178" s="104" t="s">
        <v>557</v>
      </c>
      <c r="F178" s="105">
        <v>360</v>
      </c>
      <c r="G178" s="104" t="s">
        <v>581</v>
      </c>
      <c r="H178" s="104">
        <v>455</v>
      </c>
      <c r="I178" s="122">
        <v>420</v>
      </c>
      <c r="J178" s="123" t="s">
        <v>614</v>
      </c>
      <c r="K178" s="124">
        <f t="shared" si="124"/>
        <v>95</v>
      </c>
      <c r="L178" s="125">
        <f t="shared" si="125"/>
        <v>0.2638888888888889</v>
      </c>
      <c r="M178" s="126" t="s">
        <v>556</v>
      </c>
      <c r="N178" s="127">
        <v>42024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21</v>
      </c>
      <c r="B179" s="102">
        <v>42012</v>
      </c>
      <c r="C179" s="102"/>
      <c r="D179" s="103" t="s">
        <v>615</v>
      </c>
      <c r="E179" s="104" t="s">
        <v>557</v>
      </c>
      <c r="F179" s="105">
        <v>130</v>
      </c>
      <c r="G179" s="104"/>
      <c r="H179" s="104">
        <v>175.5</v>
      </c>
      <c r="I179" s="122">
        <v>165</v>
      </c>
      <c r="J179" s="123" t="s">
        <v>616</v>
      </c>
      <c r="K179" s="124">
        <f t="shared" si="124"/>
        <v>45.5</v>
      </c>
      <c r="L179" s="125">
        <f t="shared" si="125"/>
        <v>0.35</v>
      </c>
      <c r="M179" s="126" t="s">
        <v>556</v>
      </c>
      <c r="N179" s="127">
        <v>43088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22</v>
      </c>
      <c r="B180" s="102">
        <v>42040</v>
      </c>
      <c r="C180" s="102"/>
      <c r="D180" s="103" t="s">
        <v>376</v>
      </c>
      <c r="E180" s="104" t="s">
        <v>580</v>
      </c>
      <c r="F180" s="105">
        <v>98</v>
      </c>
      <c r="G180" s="104"/>
      <c r="H180" s="104">
        <v>120</v>
      </c>
      <c r="I180" s="122">
        <v>120</v>
      </c>
      <c r="J180" s="123" t="s">
        <v>582</v>
      </c>
      <c r="K180" s="124">
        <f t="shared" si="124"/>
        <v>22</v>
      </c>
      <c r="L180" s="125">
        <f t="shared" si="125"/>
        <v>0.22448979591836735</v>
      </c>
      <c r="M180" s="126" t="s">
        <v>556</v>
      </c>
      <c r="N180" s="127">
        <v>42753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23</v>
      </c>
      <c r="B181" s="102">
        <v>42040</v>
      </c>
      <c r="C181" s="102"/>
      <c r="D181" s="103" t="s">
        <v>617</v>
      </c>
      <c r="E181" s="104" t="s">
        <v>580</v>
      </c>
      <c r="F181" s="105">
        <v>196</v>
      </c>
      <c r="G181" s="104"/>
      <c r="H181" s="104">
        <v>262</v>
      </c>
      <c r="I181" s="122">
        <v>255</v>
      </c>
      <c r="J181" s="123" t="s">
        <v>582</v>
      </c>
      <c r="K181" s="124">
        <f t="shared" si="124"/>
        <v>66</v>
      </c>
      <c r="L181" s="125">
        <f t="shared" si="125"/>
        <v>0.33673469387755101</v>
      </c>
      <c r="M181" s="126" t="s">
        <v>556</v>
      </c>
      <c r="N181" s="127">
        <v>42599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7">
        <v>24</v>
      </c>
      <c r="B182" s="106">
        <v>42067</v>
      </c>
      <c r="C182" s="106"/>
      <c r="D182" s="107" t="s">
        <v>375</v>
      </c>
      <c r="E182" s="108" t="s">
        <v>580</v>
      </c>
      <c r="F182" s="109">
        <v>235</v>
      </c>
      <c r="G182" s="109"/>
      <c r="H182" s="110">
        <v>77</v>
      </c>
      <c r="I182" s="128" t="s">
        <v>618</v>
      </c>
      <c r="J182" s="129" t="s">
        <v>619</v>
      </c>
      <c r="K182" s="130">
        <f t="shared" si="124"/>
        <v>-158</v>
      </c>
      <c r="L182" s="131">
        <f t="shared" si="125"/>
        <v>-0.67234042553191486</v>
      </c>
      <c r="M182" s="132" t="s">
        <v>620</v>
      </c>
      <c r="N182" s="133">
        <v>43522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25</v>
      </c>
      <c r="B183" s="102">
        <v>42067</v>
      </c>
      <c r="C183" s="102"/>
      <c r="D183" s="103" t="s">
        <v>453</v>
      </c>
      <c r="E183" s="104" t="s">
        <v>580</v>
      </c>
      <c r="F183" s="105">
        <v>185</v>
      </c>
      <c r="G183" s="104"/>
      <c r="H183" s="104">
        <v>224</v>
      </c>
      <c r="I183" s="122" t="s">
        <v>621</v>
      </c>
      <c r="J183" s="123" t="s">
        <v>582</v>
      </c>
      <c r="K183" s="124">
        <f t="shared" si="124"/>
        <v>39</v>
      </c>
      <c r="L183" s="125">
        <f t="shared" si="125"/>
        <v>0.21081081081081082</v>
      </c>
      <c r="M183" s="126" t="s">
        <v>556</v>
      </c>
      <c r="N183" s="127">
        <v>42647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23">
        <v>26</v>
      </c>
      <c r="B184" s="111">
        <v>42090</v>
      </c>
      <c r="C184" s="111"/>
      <c r="D184" s="112" t="s">
        <v>622</v>
      </c>
      <c r="E184" s="113" t="s">
        <v>580</v>
      </c>
      <c r="F184" s="114">
        <v>49.5</v>
      </c>
      <c r="G184" s="115"/>
      <c r="H184" s="115">
        <v>15.85</v>
      </c>
      <c r="I184" s="115">
        <v>67</v>
      </c>
      <c r="J184" s="134" t="s">
        <v>623</v>
      </c>
      <c r="K184" s="115">
        <f t="shared" si="124"/>
        <v>-33.65</v>
      </c>
      <c r="L184" s="135">
        <f t="shared" si="125"/>
        <v>-0.67979797979797973</v>
      </c>
      <c r="M184" s="132" t="s">
        <v>620</v>
      </c>
      <c r="N184" s="136">
        <v>43627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27</v>
      </c>
      <c r="B185" s="102">
        <v>42093</v>
      </c>
      <c r="C185" s="102"/>
      <c r="D185" s="103" t="s">
        <v>624</v>
      </c>
      <c r="E185" s="104" t="s">
        <v>580</v>
      </c>
      <c r="F185" s="105">
        <v>183.5</v>
      </c>
      <c r="G185" s="104"/>
      <c r="H185" s="104">
        <v>219</v>
      </c>
      <c r="I185" s="122">
        <v>218</v>
      </c>
      <c r="J185" s="123" t="s">
        <v>625</v>
      </c>
      <c r="K185" s="124">
        <f t="shared" si="124"/>
        <v>35.5</v>
      </c>
      <c r="L185" s="125">
        <f t="shared" si="125"/>
        <v>0.19346049046321526</v>
      </c>
      <c r="M185" s="126" t="s">
        <v>556</v>
      </c>
      <c r="N185" s="127">
        <v>42103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28</v>
      </c>
      <c r="B186" s="102">
        <v>42114</v>
      </c>
      <c r="C186" s="102"/>
      <c r="D186" s="103" t="s">
        <v>626</v>
      </c>
      <c r="E186" s="104" t="s">
        <v>580</v>
      </c>
      <c r="F186" s="105">
        <f>(227+237)/2</f>
        <v>232</v>
      </c>
      <c r="G186" s="104"/>
      <c r="H186" s="104">
        <v>298</v>
      </c>
      <c r="I186" s="122">
        <v>298</v>
      </c>
      <c r="J186" s="123" t="s">
        <v>582</v>
      </c>
      <c r="K186" s="124">
        <f t="shared" si="124"/>
        <v>66</v>
      </c>
      <c r="L186" s="125">
        <f t="shared" si="125"/>
        <v>0.28448275862068967</v>
      </c>
      <c r="M186" s="126" t="s">
        <v>556</v>
      </c>
      <c r="N186" s="127">
        <v>42823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29</v>
      </c>
      <c r="B187" s="102">
        <v>42128</v>
      </c>
      <c r="C187" s="102"/>
      <c r="D187" s="103" t="s">
        <v>627</v>
      </c>
      <c r="E187" s="104" t="s">
        <v>557</v>
      </c>
      <c r="F187" s="105">
        <v>385</v>
      </c>
      <c r="G187" s="104"/>
      <c r="H187" s="104">
        <f>212.5+331</f>
        <v>543.5</v>
      </c>
      <c r="I187" s="122">
        <v>510</v>
      </c>
      <c r="J187" s="123" t="s">
        <v>628</v>
      </c>
      <c r="K187" s="124">
        <f t="shared" si="124"/>
        <v>158.5</v>
      </c>
      <c r="L187" s="125">
        <f t="shared" si="125"/>
        <v>0.41168831168831171</v>
      </c>
      <c r="M187" s="126" t="s">
        <v>556</v>
      </c>
      <c r="N187" s="127">
        <v>42235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30</v>
      </c>
      <c r="B188" s="102">
        <v>42128</v>
      </c>
      <c r="C188" s="102"/>
      <c r="D188" s="103" t="s">
        <v>629</v>
      </c>
      <c r="E188" s="104" t="s">
        <v>557</v>
      </c>
      <c r="F188" s="105">
        <v>115.5</v>
      </c>
      <c r="G188" s="104"/>
      <c r="H188" s="104">
        <v>146</v>
      </c>
      <c r="I188" s="122">
        <v>142</v>
      </c>
      <c r="J188" s="123" t="s">
        <v>630</v>
      </c>
      <c r="K188" s="124">
        <f t="shared" si="124"/>
        <v>30.5</v>
      </c>
      <c r="L188" s="125">
        <f t="shared" si="125"/>
        <v>0.26406926406926406</v>
      </c>
      <c r="M188" s="126" t="s">
        <v>556</v>
      </c>
      <c r="N188" s="127">
        <v>42202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31</v>
      </c>
      <c r="B189" s="102">
        <v>42151</v>
      </c>
      <c r="C189" s="102"/>
      <c r="D189" s="103" t="s">
        <v>631</v>
      </c>
      <c r="E189" s="104" t="s">
        <v>557</v>
      </c>
      <c r="F189" s="105">
        <v>237.5</v>
      </c>
      <c r="G189" s="104"/>
      <c r="H189" s="104">
        <v>279.5</v>
      </c>
      <c r="I189" s="122">
        <v>278</v>
      </c>
      <c r="J189" s="123" t="s">
        <v>582</v>
      </c>
      <c r="K189" s="124">
        <f t="shared" si="124"/>
        <v>42</v>
      </c>
      <c r="L189" s="125">
        <f t="shared" si="125"/>
        <v>0.17684210526315788</v>
      </c>
      <c r="M189" s="126" t="s">
        <v>556</v>
      </c>
      <c r="N189" s="127">
        <v>42222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32</v>
      </c>
      <c r="B190" s="102">
        <v>42174</v>
      </c>
      <c r="C190" s="102"/>
      <c r="D190" s="103" t="s">
        <v>601</v>
      </c>
      <c r="E190" s="104" t="s">
        <v>580</v>
      </c>
      <c r="F190" s="105">
        <v>340</v>
      </c>
      <c r="G190" s="104"/>
      <c r="H190" s="104">
        <v>448</v>
      </c>
      <c r="I190" s="122">
        <v>448</v>
      </c>
      <c r="J190" s="123" t="s">
        <v>582</v>
      </c>
      <c r="K190" s="124">
        <f t="shared" si="124"/>
        <v>108</v>
      </c>
      <c r="L190" s="125">
        <f t="shared" si="125"/>
        <v>0.31764705882352939</v>
      </c>
      <c r="M190" s="126" t="s">
        <v>556</v>
      </c>
      <c r="N190" s="127">
        <v>43018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33</v>
      </c>
      <c r="B191" s="102">
        <v>42191</v>
      </c>
      <c r="C191" s="102"/>
      <c r="D191" s="103" t="s">
        <v>632</v>
      </c>
      <c r="E191" s="104" t="s">
        <v>580</v>
      </c>
      <c r="F191" s="105">
        <v>390</v>
      </c>
      <c r="G191" s="104"/>
      <c r="H191" s="104">
        <v>460</v>
      </c>
      <c r="I191" s="122">
        <v>460</v>
      </c>
      <c r="J191" s="123" t="s">
        <v>582</v>
      </c>
      <c r="K191" s="124">
        <f t="shared" ref="K191:K211" si="126">H191-F191</f>
        <v>70</v>
      </c>
      <c r="L191" s="125">
        <f t="shared" ref="L191:L211" si="127">K191/F191</f>
        <v>0.17948717948717949</v>
      </c>
      <c r="M191" s="126" t="s">
        <v>556</v>
      </c>
      <c r="N191" s="127">
        <v>42478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34</v>
      </c>
      <c r="B192" s="106">
        <v>42195</v>
      </c>
      <c r="C192" s="106"/>
      <c r="D192" s="107" t="s">
        <v>633</v>
      </c>
      <c r="E192" s="108" t="s">
        <v>580</v>
      </c>
      <c r="F192" s="109">
        <v>122.5</v>
      </c>
      <c r="G192" s="109"/>
      <c r="H192" s="110">
        <v>61</v>
      </c>
      <c r="I192" s="128">
        <v>172</v>
      </c>
      <c r="J192" s="129" t="s">
        <v>634</v>
      </c>
      <c r="K192" s="130">
        <f t="shared" si="126"/>
        <v>-61.5</v>
      </c>
      <c r="L192" s="131">
        <f t="shared" si="127"/>
        <v>-0.50204081632653064</v>
      </c>
      <c r="M192" s="132" t="s">
        <v>620</v>
      </c>
      <c r="N192" s="133">
        <v>43333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35</v>
      </c>
      <c r="B193" s="102">
        <v>42219</v>
      </c>
      <c r="C193" s="102"/>
      <c r="D193" s="103" t="s">
        <v>635</v>
      </c>
      <c r="E193" s="104" t="s">
        <v>580</v>
      </c>
      <c r="F193" s="105">
        <v>297.5</v>
      </c>
      <c r="G193" s="104"/>
      <c r="H193" s="104">
        <v>350</v>
      </c>
      <c r="I193" s="122">
        <v>360</v>
      </c>
      <c r="J193" s="123" t="s">
        <v>636</v>
      </c>
      <c r="K193" s="124">
        <f t="shared" si="126"/>
        <v>52.5</v>
      </c>
      <c r="L193" s="125">
        <f t="shared" si="127"/>
        <v>0.17647058823529413</v>
      </c>
      <c r="M193" s="126" t="s">
        <v>556</v>
      </c>
      <c r="N193" s="127">
        <v>42232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36</v>
      </c>
      <c r="B194" s="102">
        <v>42219</v>
      </c>
      <c r="C194" s="102"/>
      <c r="D194" s="103" t="s">
        <v>637</v>
      </c>
      <c r="E194" s="104" t="s">
        <v>580</v>
      </c>
      <c r="F194" s="105">
        <v>115.5</v>
      </c>
      <c r="G194" s="104"/>
      <c r="H194" s="104">
        <v>149</v>
      </c>
      <c r="I194" s="122">
        <v>140</v>
      </c>
      <c r="J194" s="137" t="s">
        <v>638</v>
      </c>
      <c r="K194" s="124">
        <f t="shared" si="126"/>
        <v>33.5</v>
      </c>
      <c r="L194" s="125">
        <f t="shared" si="127"/>
        <v>0.29004329004329005</v>
      </c>
      <c r="M194" s="126" t="s">
        <v>556</v>
      </c>
      <c r="N194" s="127">
        <v>42740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37</v>
      </c>
      <c r="B195" s="102">
        <v>42251</v>
      </c>
      <c r="C195" s="102"/>
      <c r="D195" s="103" t="s">
        <v>631</v>
      </c>
      <c r="E195" s="104" t="s">
        <v>580</v>
      </c>
      <c r="F195" s="105">
        <v>226</v>
      </c>
      <c r="G195" s="104"/>
      <c r="H195" s="104">
        <v>292</v>
      </c>
      <c r="I195" s="122">
        <v>292</v>
      </c>
      <c r="J195" s="123" t="s">
        <v>639</v>
      </c>
      <c r="K195" s="124">
        <f t="shared" si="126"/>
        <v>66</v>
      </c>
      <c r="L195" s="125">
        <f t="shared" si="127"/>
        <v>0.29203539823008851</v>
      </c>
      <c r="M195" s="126" t="s">
        <v>556</v>
      </c>
      <c r="N195" s="127">
        <v>42286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38</v>
      </c>
      <c r="B196" s="102">
        <v>42254</v>
      </c>
      <c r="C196" s="102"/>
      <c r="D196" s="103" t="s">
        <v>626</v>
      </c>
      <c r="E196" s="104" t="s">
        <v>580</v>
      </c>
      <c r="F196" s="105">
        <v>232.5</v>
      </c>
      <c r="G196" s="104"/>
      <c r="H196" s="104">
        <v>312.5</v>
      </c>
      <c r="I196" s="122">
        <v>310</v>
      </c>
      <c r="J196" s="123" t="s">
        <v>582</v>
      </c>
      <c r="K196" s="124">
        <f t="shared" si="126"/>
        <v>80</v>
      </c>
      <c r="L196" s="125">
        <f t="shared" si="127"/>
        <v>0.34408602150537637</v>
      </c>
      <c r="M196" s="126" t="s">
        <v>556</v>
      </c>
      <c r="N196" s="127">
        <v>42823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39</v>
      </c>
      <c r="B197" s="102">
        <v>42268</v>
      </c>
      <c r="C197" s="102"/>
      <c r="D197" s="103" t="s">
        <v>640</v>
      </c>
      <c r="E197" s="104" t="s">
        <v>580</v>
      </c>
      <c r="F197" s="105">
        <v>196.5</v>
      </c>
      <c r="G197" s="104"/>
      <c r="H197" s="104">
        <v>238</v>
      </c>
      <c r="I197" s="122">
        <v>238</v>
      </c>
      <c r="J197" s="123" t="s">
        <v>639</v>
      </c>
      <c r="K197" s="124">
        <f t="shared" si="126"/>
        <v>41.5</v>
      </c>
      <c r="L197" s="125">
        <f t="shared" si="127"/>
        <v>0.21119592875318066</v>
      </c>
      <c r="M197" s="126" t="s">
        <v>556</v>
      </c>
      <c r="N197" s="127">
        <v>42291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40</v>
      </c>
      <c r="B198" s="102">
        <v>42271</v>
      </c>
      <c r="C198" s="102"/>
      <c r="D198" s="103" t="s">
        <v>579</v>
      </c>
      <c r="E198" s="104" t="s">
        <v>580</v>
      </c>
      <c r="F198" s="105">
        <v>65</v>
      </c>
      <c r="G198" s="104"/>
      <c r="H198" s="104">
        <v>82</v>
      </c>
      <c r="I198" s="122">
        <v>82</v>
      </c>
      <c r="J198" s="123" t="s">
        <v>639</v>
      </c>
      <c r="K198" s="124">
        <f t="shared" si="126"/>
        <v>17</v>
      </c>
      <c r="L198" s="125">
        <f t="shared" si="127"/>
        <v>0.26153846153846155</v>
      </c>
      <c r="M198" s="126" t="s">
        <v>556</v>
      </c>
      <c r="N198" s="127">
        <v>42578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41</v>
      </c>
      <c r="B199" s="102">
        <v>42291</v>
      </c>
      <c r="C199" s="102"/>
      <c r="D199" s="103" t="s">
        <v>641</v>
      </c>
      <c r="E199" s="104" t="s">
        <v>580</v>
      </c>
      <c r="F199" s="105">
        <v>144</v>
      </c>
      <c r="G199" s="104"/>
      <c r="H199" s="104">
        <v>182.5</v>
      </c>
      <c r="I199" s="122">
        <v>181</v>
      </c>
      <c r="J199" s="123" t="s">
        <v>639</v>
      </c>
      <c r="K199" s="124">
        <f t="shared" si="126"/>
        <v>38.5</v>
      </c>
      <c r="L199" s="125">
        <f t="shared" si="127"/>
        <v>0.2673611111111111</v>
      </c>
      <c r="M199" s="126" t="s">
        <v>556</v>
      </c>
      <c r="N199" s="127">
        <v>42817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42</v>
      </c>
      <c r="B200" s="102">
        <v>42291</v>
      </c>
      <c r="C200" s="102"/>
      <c r="D200" s="103" t="s">
        <v>642</v>
      </c>
      <c r="E200" s="104" t="s">
        <v>580</v>
      </c>
      <c r="F200" s="105">
        <v>264</v>
      </c>
      <c r="G200" s="104"/>
      <c r="H200" s="104">
        <v>311</v>
      </c>
      <c r="I200" s="122">
        <v>311</v>
      </c>
      <c r="J200" s="123" t="s">
        <v>639</v>
      </c>
      <c r="K200" s="124">
        <f t="shared" si="126"/>
        <v>47</v>
      </c>
      <c r="L200" s="125">
        <f t="shared" si="127"/>
        <v>0.17803030303030304</v>
      </c>
      <c r="M200" s="126" t="s">
        <v>556</v>
      </c>
      <c r="N200" s="127">
        <v>42604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43</v>
      </c>
      <c r="B201" s="102">
        <v>42318</v>
      </c>
      <c r="C201" s="102"/>
      <c r="D201" s="103" t="s">
        <v>643</v>
      </c>
      <c r="E201" s="104" t="s">
        <v>557</v>
      </c>
      <c r="F201" s="105">
        <v>549.5</v>
      </c>
      <c r="G201" s="104"/>
      <c r="H201" s="104">
        <v>630</v>
      </c>
      <c r="I201" s="122">
        <v>630</v>
      </c>
      <c r="J201" s="123" t="s">
        <v>639</v>
      </c>
      <c r="K201" s="124">
        <f t="shared" si="126"/>
        <v>80.5</v>
      </c>
      <c r="L201" s="125">
        <f t="shared" si="127"/>
        <v>0.1464968152866242</v>
      </c>
      <c r="M201" s="126" t="s">
        <v>556</v>
      </c>
      <c r="N201" s="127">
        <v>42419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44</v>
      </c>
      <c r="B202" s="102">
        <v>42342</v>
      </c>
      <c r="C202" s="102"/>
      <c r="D202" s="103" t="s">
        <v>644</v>
      </c>
      <c r="E202" s="104" t="s">
        <v>580</v>
      </c>
      <c r="F202" s="105">
        <v>1027.5</v>
      </c>
      <c r="G202" s="104"/>
      <c r="H202" s="104">
        <v>1315</v>
      </c>
      <c r="I202" s="122">
        <v>1250</v>
      </c>
      <c r="J202" s="123" t="s">
        <v>639</v>
      </c>
      <c r="K202" s="124">
        <f t="shared" si="126"/>
        <v>287.5</v>
      </c>
      <c r="L202" s="125">
        <f t="shared" si="127"/>
        <v>0.27980535279805352</v>
      </c>
      <c r="M202" s="126" t="s">
        <v>556</v>
      </c>
      <c r="N202" s="127">
        <v>43244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45</v>
      </c>
      <c r="B203" s="102">
        <v>42367</v>
      </c>
      <c r="C203" s="102"/>
      <c r="D203" s="103" t="s">
        <v>645</v>
      </c>
      <c r="E203" s="104" t="s">
        <v>580</v>
      </c>
      <c r="F203" s="105">
        <v>465</v>
      </c>
      <c r="G203" s="104"/>
      <c r="H203" s="104">
        <v>540</v>
      </c>
      <c r="I203" s="122">
        <v>540</v>
      </c>
      <c r="J203" s="123" t="s">
        <v>639</v>
      </c>
      <c r="K203" s="124">
        <f t="shared" si="126"/>
        <v>75</v>
      </c>
      <c r="L203" s="125">
        <f t="shared" si="127"/>
        <v>0.16129032258064516</v>
      </c>
      <c r="M203" s="126" t="s">
        <v>556</v>
      </c>
      <c r="N203" s="127">
        <v>42530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46</v>
      </c>
      <c r="B204" s="102">
        <v>42380</v>
      </c>
      <c r="C204" s="102"/>
      <c r="D204" s="103" t="s">
        <v>376</v>
      </c>
      <c r="E204" s="104" t="s">
        <v>557</v>
      </c>
      <c r="F204" s="105">
        <v>81</v>
      </c>
      <c r="G204" s="104"/>
      <c r="H204" s="104">
        <v>110</v>
      </c>
      <c r="I204" s="122">
        <v>110</v>
      </c>
      <c r="J204" s="123" t="s">
        <v>639</v>
      </c>
      <c r="K204" s="124">
        <f t="shared" si="126"/>
        <v>29</v>
      </c>
      <c r="L204" s="125">
        <f t="shared" si="127"/>
        <v>0.35802469135802467</v>
      </c>
      <c r="M204" s="126" t="s">
        <v>556</v>
      </c>
      <c r="N204" s="127">
        <v>42745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47</v>
      </c>
      <c r="B205" s="102">
        <v>42382</v>
      </c>
      <c r="C205" s="102"/>
      <c r="D205" s="103" t="s">
        <v>646</v>
      </c>
      <c r="E205" s="104" t="s">
        <v>557</v>
      </c>
      <c r="F205" s="105">
        <v>417.5</v>
      </c>
      <c r="G205" s="104"/>
      <c r="H205" s="104">
        <v>547</v>
      </c>
      <c r="I205" s="122">
        <v>535</v>
      </c>
      <c r="J205" s="123" t="s">
        <v>639</v>
      </c>
      <c r="K205" s="124">
        <f t="shared" si="126"/>
        <v>129.5</v>
      </c>
      <c r="L205" s="125">
        <f t="shared" si="127"/>
        <v>0.31017964071856285</v>
      </c>
      <c r="M205" s="126" t="s">
        <v>556</v>
      </c>
      <c r="N205" s="127">
        <v>42578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48</v>
      </c>
      <c r="B206" s="102">
        <v>42408</v>
      </c>
      <c r="C206" s="102"/>
      <c r="D206" s="103" t="s">
        <v>647</v>
      </c>
      <c r="E206" s="104" t="s">
        <v>580</v>
      </c>
      <c r="F206" s="105">
        <v>650</v>
      </c>
      <c r="G206" s="104"/>
      <c r="H206" s="104">
        <v>800</v>
      </c>
      <c r="I206" s="122">
        <v>800</v>
      </c>
      <c r="J206" s="123" t="s">
        <v>639</v>
      </c>
      <c r="K206" s="124">
        <f t="shared" si="126"/>
        <v>150</v>
      </c>
      <c r="L206" s="125">
        <f t="shared" si="127"/>
        <v>0.23076923076923078</v>
      </c>
      <c r="M206" s="126" t="s">
        <v>556</v>
      </c>
      <c r="N206" s="127">
        <v>43154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49</v>
      </c>
      <c r="B207" s="102">
        <v>42433</v>
      </c>
      <c r="C207" s="102"/>
      <c r="D207" s="103" t="s">
        <v>193</v>
      </c>
      <c r="E207" s="104" t="s">
        <v>580</v>
      </c>
      <c r="F207" s="105">
        <v>437.5</v>
      </c>
      <c r="G207" s="104"/>
      <c r="H207" s="104">
        <v>504.5</v>
      </c>
      <c r="I207" s="122">
        <v>522</v>
      </c>
      <c r="J207" s="123" t="s">
        <v>648</v>
      </c>
      <c r="K207" s="124">
        <f t="shared" si="126"/>
        <v>67</v>
      </c>
      <c r="L207" s="125">
        <f t="shared" si="127"/>
        <v>0.15314285714285714</v>
      </c>
      <c r="M207" s="126" t="s">
        <v>556</v>
      </c>
      <c r="N207" s="127">
        <v>42480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50</v>
      </c>
      <c r="B208" s="102">
        <v>42438</v>
      </c>
      <c r="C208" s="102"/>
      <c r="D208" s="103" t="s">
        <v>649</v>
      </c>
      <c r="E208" s="104" t="s">
        <v>580</v>
      </c>
      <c r="F208" s="105">
        <v>189.5</v>
      </c>
      <c r="G208" s="104"/>
      <c r="H208" s="104">
        <v>218</v>
      </c>
      <c r="I208" s="122">
        <v>218</v>
      </c>
      <c r="J208" s="123" t="s">
        <v>639</v>
      </c>
      <c r="K208" s="124">
        <f t="shared" si="126"/>
        <v>28.5</v>
      </c>
      <c r="L208" s="125">
        <f t="shared" si="127"/>
        <v>0.15039577836411611</v>
      </c>
      <c r="M208" s="126" t="s">
        <v>556</v>
      </c>
      <c r="N208" s="127">
        <v>43034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3">
        <v>51</v>
      </c>
      <c r="B209" s="111">
        <v>42471</v>
      </c>
      <c r="C209" s="111"/>
      <c r="D209" s="112" t="s">
        <v>650</v>
      </c>
      <c r="E209" s="113" t="s">
        <v>580</v>
      </c>
      <c r="F209" s="114">
        <v>36.5</v>
      </c>
      <c r="G209" s="115"/>
      <c r="H209" s="115">
        <v>15.85</v>
      </c>
      <c r="I209" s="115">
        <v>60</v>
      </c>
      <c r="J209" s="134" t="s">
        <v>651</v>
      </c>
      <c r="K209" s="130">
        <f t="shared" si="126"/>
        <v>-20.65</v>
      </c>
      <c r="L209" s="159">
        <f t="shared" si="127"/>
        <v>-0.5657534246575342</v>
      </c>
      <c r="M209" s="132" t="s">
        <v>620</v>
      </c>
      <c r="N209" s="160">
        <v>43627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52</v>
      </c>
      <c r="B210" s="102">
        <v>42472</v>
      </c>
      <c r="C210" s="102"/>
      <c r="D210" s="103" t="s">
        <v>652</v>
      </c>
      <c r="E210" s="104" t="s">
        <v>580</v>
      </c>
      <c r="F210" s="105">
        <v>93</v>
      </c>
      <c r="G210" s="104"/>
      <c r="H210" s="104">
        <v>149</v>
      </c>
      <c r="I210" s="122">
        <v>140</v>
      </c>
      <c r="J210" s="137" t="s">
        <v>653</v>
      </c>
      <c r="K210" s="124">
        <f t="shared" si="126"/>
        <v>56</v>
      </c>
      <c r="L210" s="125">
        <f t="shared" si="127"/>
        <v>0.60215053763440862</v>
      </c>
      <c r="M210" s="126" t="s">
        <v>556</v>
      </c>
      <c r="N210" s="127">
        <v>42740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53</v>
      </c>
      <c r="B211" s="102">
        <v>42472</v>
      </c>
      <c r="C211" s="102"/>
      <c r="D211" s="103" t="s">
        <v>654</v>
      </c>
      <c r="E211" s="104" t="s">
        <v>580</v>
      </c>
      <c r="F211" s="105">
        <v>130</v>
      </c>
      <c r="G211" s="104"/>
      <c r="H211" s="104">
        <v>150</v>
      </c>
      <c r="I211" s="122" t="s">
        <v>655</v>
      </c>
      <c r="J211" s="123" t="s">
        <v>639</v>
      </c>
      <c r="K211" s="124">
        <f t="shared" si="126"/>
        <v>20</v>
      </c>
      <c r="L211" s="125">
        <f t="shared" si="127"/>
        <v>0.15384615384615385</v>
      </c>
      <c r="M211" s="126" t="s">
        <v>556</v>
      </c>
      <c r="N211" s="127">
        <v>42564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54</v>
      </c>
      <c r="B212" s="102">
        <v>42473</v>
      </c>
      <c r="C212" s="102"/>
      <c r="D212" s="103" t="s">
        <v>344</v>
      </c>
      <c r="E212" s="104" t="s">
        <v>580</v>
      </c>
      <c r="F212" s="105">
        <v>196</v>
      </c>
      <c r="G212" s="104"/>
      <c r="H212" s="104">
        <v>299</v>
      </c>
      <c r="I212" s="122">
        <v>299</v>
      </c>
      <c r="J212" s="123" t="s">
        <v>639</v>
      </c>
      <c r="K212" s="124">
        <v>103</v>
      </c>
      <c r="L212" s="125">
        <v>0.52551020408163296</v>
      </c>
      <c r="M212" s="126" t="s">
        <v>556</v>
      </c>
      <c r="N212" s="127">
        <v>42620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55</v>
      </c>
      <c r="B213" s="102">
        <v>42473</v>
      </c>
      <c r="C213" s="102"/>
      <c r="D213" s="103" t="s">
        <v>713</v>
      </c>
      <c r="E213" s="104" t="s">
        <v>580</v>
      </c>
      <c r="F213" s="105">
        <v>88</v>
      </c>
      <c r="G213" s="104"/>
      <c r="H213" s="104">
        <v>103</v>
      </c>
      <c r="I213" s="122">
        <v>103</v>
      </c>
      <c r="J213" s="123" t="s">
        <v>639</v>
      </c>
      <c r="K213" s="124">
        <v>15</v>
      </c>
      <c r="L213" s="125">
        <v>0.170454545454545</v>
      </c>
      <c r="M213" s="126" t="s">
        <v>556</v>
      </c>
      <c r="N213" s="127">
        <v>42530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56</v>
      </c>
      <c r="B214" s="102">
        <v>42492</v>
      </c>
      <c r="C214" s="102"/>
      <c r="D214" s="103" t="s">
        <v>656</v>
      </c>
      <c r="E214" s="104" t="s">
        <v>580</v>
      </c>
      <c r="F214" s="105">
        <v>127.5</v>
      </c>
      <c r="G214" s="104"/>
      <c r="H214" s="104">
        <v>148</v>
      </c>
      <c r="I214" s="122" t="s">
        <v>657</v>
      </c>
      <c r="J214" s="123" t="s">
        <v>639</v>
      </c>
      <c r="K214" s="124">
        <f>H214-F214</f>
        <v>20.5</v>
      </c>
      <c r="L214" s="125">
        <f>K214/F214</f>
        <v>0.16078431372549021</v>
      </c>
      <c r="M214" s="126" t="s">
        <v>556</v>
      </c>
      <c r="N214" s="127">
        <v>42564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57</v>
      </c>
      <c r="B215" s="102">
        <v>42493</v>
      </c>
      <c r="C215" s="102"/>
      <c r="D215" s="103" t="s">
        <v>658</v>
      </c>
      <c r="E215" s="104" t="s">
        <v>580</v>
      </c>
      <c r="F215" s="105">
        <v>675</v>
      </c>
      <c r="G215" s="104"/>
      <c r="H215" s="104">
        <v>815</v>
      </c>
      <c r="I215" s="122" t="s">
        <v>659</v>
      </c>
      <c r="J215" s="123" t="s">
        <v>639</v>
      </c>
      <c r="K215" s="124">
        <f>H215-F215</f>
        <v>140</v>
      </c>
      <c r="L215" s="125">
        <f>K215/F215</f>
        <v>0.2074074074074074</v>
      </c>
      <c r="M215" s="126" t="s">
        <v>556</v>
      </c>
      <c r="N215" s="127">
        <v>43154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7">
        <v>58</v>
      </c>
      <c r="B216" s="106">
        <v>42522</v>
      </c>
      <c r="C216" s="106"/>
      <c r="D216" s="107" t="s">
        <v>714</v>
      </c>
      <c r="E216" s="108" t="s">
        <v>580</v>
      </c>
      <c r="F216" s="109">
        <v>500</v>
      </c>
      <c r="G216" s="109"/>
      <c r="H216" s="110">
        <v>232.5</v>
      </c>
      <c r="I216" s="128" t="s">
        <v>715</v>
      </c>
      <c r="J216" s="129" t="s">
        <v>716</v>
      </c>
      <c r="K216" s="130">
        <f>H216-F216</f>
        <v>-267.5</v>
      </c>
      <c r="L216" s="131">
        <f>K216/F216</f>
        <v>-0.53500000000000003</v>
      </c>
      <c r="M216" s="132" t="s">
        <v>620</v>
      </c>
      <c r="N216" s="133">
        <v>43735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59</v>
      </c>
      <c r="B217" s="102">
        <v>42527</v>
      </c>
      <c r="C217" s="102"/>
      <c r="D217" s="103" t="s">
        <v>660</v>
      </c>
      <c r="E217" s="104" t="s">
        <v>580</v>
      </c>
      <c r="F217" s="105">
        <v>110</v>
      </c>
      <c r="G217" s="104"/>
      <c r="H217" s="104">
        <v>126.5</v>
      </c>
      <c r="I217" s="122">
        <v>125</v>
      </c>
      <c r="J217" s="123" t="s">
        <v>589</v>
      </c>
      <c r="K217" s="124">
        <f>H217-F217</f>
        <v>16.5</v>
      </c>
      <c r="L217" s="125">
        <f>K217/F217</f>
        <v>0.15</v>
      </c>
      <c r="M217" s="126" t="s">
        <v>556</v>
      </c>
      <c r="N217" s="127">
        <v>42552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60</v>
      </c>
      <c r="B218" s="102">
        <v>42538</v>
      </c>
      <c r="C218" s="102"/>
      <c r="D218" s="103" t="s">
        <v>661</v>
      </c>
      <c r="E218" s="104" t="s">
        <v>580</v>
      </c>
      <c r="F218" s="105">
        <v>44</v>
      </c>
      <c r="G218" s="104"/>
      <c r="H218" s="104">
        <v>69.5</v>
      </c>
      <c r="I218" s="122">
        <v>69.5</v>
      </c>
      <c r="J218" s="123" t="s">
        <v>662</v>
      </c>
      <c r="K218" s="124">
        <f>H218-F218</f>
        <v>25.5</v>
      </c>
      <c r="L218" s="125">
        <f>K218/F218</f>
        <v>0.57954545454545459</v>
      </c>
      <c r="M218" s="126" t="s">
        <v>556</v>
      </c>
      <c r="N218" s="127">
        <v>42977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61</v>
      </c>
      <c r="B219" s="102">
        <v>42549</v>
      </c>
      <c r="C219" s="102"/>
      <c r="D219" s="144" t="s">
        <v>717</v>
      </c>
      <c r="E219" s="104" t="s">
        <v>580</v>
      </c>
      <c r="F219" s="105">
        <v>262.5</v>
      </c>
      <c r="G219" s="104"/>
      <c r="H219" s="104">
        <v>340</v>
      </c>
      <c r="I219" s="122">
        <v>333</v>
      </c>
      <c r="J219" s="123" t="s">
        <v>718</v>
      </c>
      <c r="K219" s="124">
        <v>77.5</v>
      </c>
      <c r="L219" s="125">
        <v>0.29523809523809502</v>
      </c>
      <c r="M219" s="126" t="s">
        <v>556</v>
      </c>
      <c r="N219" s="127">
        <v>43017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62</v>
      </c>
      <c r="B220" s="102">
        <v>42549</v>
      </c>
      <c r="C220" s="102"/>
      <c r="D220" s="144" t="s">
        <v>719</v>
      </c>
      <c r="E220" s="104" t="s">
        <v>580</v>
      </c>
      <c r="F220" s="105">
        <v>840</v>
      </c>
      <c r="G220" s="104"/>
      <c r="H220" s="104">
        <v>1230</v>
      </c>
      <c r="I220" s="122">
        <v>1230</v>
      </c>
      <c r="J220" s="123" t="s">
        <v>639</v>
      </c>
      <c r="K220" s="124">
        <v>390</v>
      </c>
      <c r="L220" s="125">
        <v>0.46428571428571402</v>
      </c>
      <c r="M220" s="126" t="s">
        <v>556</v>
      </c>
      <c r="N220" s="127">
        <v>42649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24">
        <v>63</v>
      </c>
      <c r="B221" s="139">
        <v>42556</v>
      </c>
      <c r="C221" s="139"/>
      <c r="D221" s="140" t="s">
        <v>663</v>
      </c>
      <c r="E221" s="141" t="s">
        <v>580</v>
      </c>
      <c r="F221" s="142">
        <v>395</v>
      </c>
      <c r="G221" s="143"/>
      <c r="H221" s="143">
        <f>(468.5+342.5)/2</f>
        <v>405.5</v>
      </c>
      <c r="I221" s="143">
        <v>510</v>
      </c>
      <c r="J221" s="161" t="s">
        <v>664</v>
      </c>
      <c r="K221" s="162">
        <f t="shared" ref="K221:K227" si="128">H221-F221</f>
        <v>10.5</v>
      </c>
      <c r="L221" s="163">
        <f t="shared" ref="L221:L227" si="129">K221/F221</f>
        <v>2.6582278481012658E-2</v>
      </c>
      <c r="M221" s="164" t="s">
        <v>665</v>
      </c>
      <c r="N221" s="165">
        <v>43606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64</v>
      </c>
      <c r="B222" s="106">
        <v>42584</v>
      </c>
      <c r="C222" s="106"/>
      <c r="D222" s="107" t="s">
        <v>666</v>
      </c>
      <c r="E222" s="108" t="s">
        <v>557</v>
      </c>
      <c r="F222" s="109">
        <f>169.5-12.8</f>
        <v>156.69999999999999</v>
      </c>
      <c r="G222" s="109"/>
      <c r="H222" s="110">
        <v>77</v>
      </c>
      <c r="I222" s="128" t="s">
        <v>667</v>
      </c>
      <c r="J222" s="341" t="s">
        <v>795</v>
      </c>
      <c r="K222" s="130">
        <f t="shared" si="128"/>
        <v>-79.699999999999989</v>
      </c>
      <c r="L222" s="131">
        <f t="shared" si="129"/>
        <v>-0.50861518825781749</v>
      </c>
      <c r="M222" s="132" t="s">
        <v>620</v>
      </c>
      <c r="N222" s="133">
        <v>43522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7">
        <v>65</v>
      </c>
      <c r="B223" s="106">
        <v>42586</v>
      </c>
      <c r="C223" s="106"/>
      <c r="D223" s="107" t="s">
        <v>668</v>
      </c>
      <c r="E223" s="108" t="s">
        <v>580</v>
      </c>
      <c r="F223" s="109">
        <v>400</v>
      </c>
      <c r="G223" s="109"/>
      <c r="H223" s="110">
        <v>305</v>
      </c>
      <c r="I223" s="128">
        <v>475</v>
      </c>
      <c r="J223" s="129" t="s">
        <v>669</v>
      </c>
      <c r="K223" s="130">
        <f t="shared" si="128"/>
        <v>-95</v>
      </c>
      <c r="L223" s="131">
        <f t="shared" si="129"/>
        <v>-0.23749999999999999</v>
      </c>
      <c r="M223" s="132" t="s">
        <v>620</v>
      </c>
      <c r="N223" s="133">
        <v>43606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66</v>
      </c>
      <c r="B224" s="102">
        <v>42593</v>
      </c>
      <c r="C224" s="102"/>
      <c r="D224" s="103" t="s">
        <v>670</v>
      </c>
      <c r="E224" s="104" t="s">
        <v>580</v>
      </c>
      <c r="F224" s="105">
        <v>86.5</v>
      </c>
      <c r="G224" s="104"/>
      <c r="H224" s="104">
        <v>130</v>
      </c>
      <c r="I224" s="122">
        <v>130</v>
      </c>
      <c r="J224" s="137" t="s">
        <v>671</v>
      </c>
      <c r="K224" s="124">
        <f t="shared" si="128"/>
        <v>43.5</v>
      </c>
      <c r="L224" s="125">
        <f t="shared" si="129"/>
        <v>0.50289017341040465</v>
      </c>
      <c r="M224" s="126" t="s">
        <v>556</v>
      </c>
      <c r="N224" s="127">
        <v>43091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67</v>
      </c>
      <c r="B225" s="106">
        <v>42600</v>
      </c>
      <c r="C225" s="106"/>
      <c r="D225" s="107" t="s">
        <v>367</v>
      </c>
      <c r="E225" s="108" t="s">
        <v>580</v>
      </c>
      <c r="F225" s="109">
        <v>133.5</v>
      </c>
      <c r="G225" s="109"/>
      <c r="H225" s="110">
        <v>126.5</v>
      </c>
      <c r="I225" s="128">
        <v>178</v>
      </c>
      <c r="J225" s="129" t="s">
        <v>672</v>
      </c>
      <c r="K225" s="130">
        <f t="shared" si="128"/>
        <v>-7</v>
      </c>
      <c r="L225" s="131">
        <f t="shared" si="129"/>
        <v>-5.2434456928838954E-2</v>
      </c>
      <c r="M225" s="132" t="s">
        <v>620</v>
      </c>
      <c r="N225" s="133">
        <v>42615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68</v>
      </c>
      <c r="B226" s="102">
        <v>42613</v>
      </c>
      <c r="C226" s="102"/>
      <c r="D226" s="103" t="s">
        <v>673</v>
      </c>
      <c r="E226" s="104" t="s">
        <v>580</v>
      </c>
      <c r="F226" s="105">
        <v>560</v>
      </c>
      <c r="G226" s="104"/>
      <c r="H226" s="104">
        <v>725</v>
      </c>
      <c r="I226" s="122">
        <v>725</v>
      </c>
      <c r="J226" s="123" t="s">
        <v>582</v>
      </c>
      <c r="K226" s="124">
        <f t="shared" si="128"/>
        <v>165</v>
      </c>
      <c r="L226" s="125">
        <f t="shared" si="129"/>
        <v>0.29464285714285715</v>
      </c>
      <c r="M226" s="126" t="s">
        <v>556</v>
      </c>
      <c r="N226" s="127">
        <v>42456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69</v>
      </c>
      <c r="B227" s="102">
        <v>42614</v>
      </c>
      <c r="C227" s="102"/>
      <c r="D227" s="103" t="s">
        <v>674</v>
      </c>
      <c r="E227" s="104" t="s">
        <v>580</v>
      </c>
      <c r="F227" s="105">
        <v>160.5</v>
      </c>
      <c r="G227" s="104"/>
      <c r="H227" s="104">
        <v>210</v>
      </c>
      <c r="I227" s="122">
        <v>210</v>
      </c>
      <c r="J227" s="123" t="s">
        <v>582</v>
      </c>
      <c r="K227" s="124">
        <f t="shared" si="128"/>
        <v>49.5</v>
      </c>
      <c r="L227" s="125">
        <f t="shared" si="129"/>
        <v>0.30841121495327101</v>
      </c>
      <c r="M227" s="126" t="s">
        <v>556</v>
      </c>
      <c r="N227" s="127">
        <v>42871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70</v>
      </c>
      <c r="B228" s="102">
        <v>42646</v>
      </c>
      <c r="C228" s="102"/>
      <c r="D228" s="144" t="s">
        <v>390</v>
      </c>
      <c r="E228" s="104" t="s">
        <v>580</v>
      </c>
      <c r="F228" s="105">
        <v>430</v>
      </c>
      <c r="G228" s="104"/>
      <c r="H228" s="104">
        <v>596</v>
      </c>
      <c r="I228" s="122">
        <v>575</v>
      </c>
      <c r="J228" s="123" t="s">
        <v>720</v>
      </c>
      <c r="K228" s="124">
        <v>166</v>
      </c>
      <c r="L228" s="125">
        <v>0.38604651162790699</v>
      </c>
      <c r="M228" s="126" t="s">
        <v>556</v>
      </c>
      <c r="N228" s="127">
        <v>42769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71</v>
      </c>
      <c r="B229" s="102">
        <v>42657</v>
      </c>
      <c r="C229" s="102"/>
      <c r="D229" s="103" t="s">
        <v>675</v>
      </c>
      <c r="E229" s="104" t="s">
        <v>580</v>
      </c>
      <c r="F229" s="105">
        <v>280</v>
      </c>
      <c r="G229" s="104"/>
      <c r="H229" s="104">
        <v>345</v>
      </c>
      <c r="I229" s="122">
        <v>345</v>
      </c>
      <c r="J229" s="123" t="s">
        <v>582</v>
      </c>
      <c r="K229" s="124">
        <f t="shared" ref="K229:K234" si="130">H229-F229</f>
        <v>65</v>
      </c>
      <c r="L229" s="125">
        <f>K229/F229</f>
        <v>0.23214285714285715</v>
      </c>
      <c r="M229" s="126" t="s">
        <v>556</v>
      </c>
      <c r="N229" s="127">
        <v>42814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72</v>
      </c>
      <c r="B230" s="102">
        <v>42657</v>
      </c>
      <c r="C230" s="102"/>
      <c r="D230" s="103" t="s">
        <v>676</v>
      </c>
      <c r="E230" s="104" t="s">
        <v>580</v>
      </c>
      <c r="F230" s="105">
        <v>245</v>
      </c>
      <c r="G230" s="104"/>
      <c r="H230" s="104">
        <v>325.5</v>
      </c>
      <c r="I230" s="122">
        <v>330</v>
      </c>
      <c r="J230" s="123" t="s">
        <v>677</v>
      </c>
      <c r="K230" s="124">
        <f t="shared" si="130"/>
        <v>80.5</v>
      </c>
      <c r="L230" s="125">
        <f>K230/F230</f>
        <v>0.32857142857142857</v>
      </c>
      <c r="M230" s="126" t="s">
        <v>556</v>
      </c>
      <c r="N230" s="127">
        <v>42769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73</v>
      </c>
      <c r="B231" s="102">
        <v>42660</v>
      </c>
      <c r="C231" s="102"/>
      <c r="D231" s="103" t="s">
        <v>340</v>
      </c>
      <c r="E231" s="104" t="s">
        <v>580</v>
      </c>
      <c r="F231" s="105">
        <v>125</v>
      </c>
      <c r="G231" s="104"/>
      <c r="H231" s="104">
        <v>160</v>
      </c>
      <c r="I231" s="122">
        <v>160</v>
      </c>
      <c r="J231" s="123" t="s">
        <v>639</v>
      </c>
      <c r="K231" s="124">
        <f t="shared" si="130"/>
        <v>35</v>
      </c>
      <c r="L231" s="125">
        <v>0.28000000000000003</v>
      </c>
      <c r="M231" s="126" t="s">
        <v>556</v>
      </c>
      <c r="N231" s="127">
        <v>42803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74</v>
      </c>
      <c r="B232" s="102">
        <v>42660</v>
      </c>
      <c r="C232" s="102"/>
      <c r="D232" s="103" t="s">
        <v>455</v>
      </c>
      <c r="E232" s="104" t="s">
        <v>580</v>
      </c>
      <c r="F232" s="105">
        <v>114</v>
      </c>
      <c r="G232" s="104"/>
      <c r="H232" s="104">
        <v>145</v>
      </c>
      <c r="I232" s="122">
        <v>145</v>
      </c>
      <c r="J232" s="123" t="s">
        <v>639</v>
      </c>
      <c r="K232" s="124">
        <f t="shared" si="130"/>
        <v>31</v>
      </c>
      <c r="L232" s="125">
        <f>K232/F232</f>
        <v>0.27192982456140352</v>
      </c>
      <c r="M232" s="126" t="s">
        <v>556</v>
      </c>
      <c r="N232" s="127">
        <v>42859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75</v>
      </c>
      <c r="B233" s="102">
        <v>42660</v>
      </c>
      <c r="C233" s="102"/>
      <c r="D233" s="103" t="s">
        <v>678</v>
      </c>
      <c r="E233" s="104" t="s">
        <v>580</v>
      </c>
      <c r="F233" s="105">
        <v>212</v>
      </c>
      <c r="G233" s="104"/>
      <c r="H233" s="104">
        <v>280</v>
      </c>
      <c r="I233" s="122">
        <v>276</v>
      </c>
      <c r="J233" s="123" t="s">
        <v>679</v>
      </c>
      <c r="K233" s="124">
        <f t="shared" si="130"/>
        <v>68</v>
      </c>
      <c r="L233" s="125">
        <f>K233/F233</f>
        <v>0.32075471698113206</v>
      </c>
      <c r="M233" s="126" t="s">
        <v>556</v>
      </c>
      <c r="N233" s="127">
        <v>42858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76</v>
      </c>
      <c r="B234" s="102">
        <v>42678</v>
      </c>
      <c r="C234" s="102"/>
      <c r="D234" s="103" t="s">
        <v>149</v>
      </c>
      <c r="E234" s="104" t="s">
        <v>580</v>
      </c>
      <c r="F234" s="105">
        <v>155</v>
      </c>
      <c r="G234" s="104"/>
      <c r="H234" s="104">
        <v>210</v>
      </c>
      <c r="I234" s="122">
        <v>210</v>
      </c>
      <c r="J234" s="123" t="s">
        <v>680</v>
      </c>
      <c r="K234" s="124">
        <f t="shared" si="130"/>
        <v>55</v>
      </c>
      <c r="L234" s="125">
        <f>K234/F234</f>
        <v>0.35483870967741937</v>
      </c>
      <c r="M234" s="126" t="s">
        <v>556</v>
      </c>
      <c r="N234" s="127">
        <v>42944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77</v>
      </c>
      <c r="B235" s="106">
        <v>42710</v>
      </c>
      <c r="C235" s="106"/>
      <c r="D235" s="107" t="s">
        <v>721</v>
      </c>
      <c r="E235" s="108" t="s">
        <v>580</v>
      </c>
      <c r="F235" s="109">
        <v>150.5</v>
      </c>
      <c r="G235" s="109"/>
      <c r="H235" s="110">
        <v>72.5</v>
      </c>
      <c r="I235" s="128">
        <v>174</v>
      </c>
      <c r="J235" s="129" t="s">
        <v>722</v>
      </c>
      <c r="K235" s="130">
        <v>-78</v>
      </c>
      <c r="L235" s="131">
        <v>-0.51827242524916906</v>
      </c>
      <c r="M235" s="132" t="s">
        <v>620</v>
      </c>
      <c r="N235" s="133">
        <v>43333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78</v>
      </c>
      <c r="B236" s="102">
        <v>42712</v>
      </c>
      <c r="C236" s="102"/>
      <c r="D236" s="103" t="s">
        <v>123</v>
      </c>
      <c r="E236" s="104" t="s">
        <v>580</v>
      </c>
      <c r="F236" s="105">
        <v>380</v>
      </c>
      <c r="G236" s="104"/>
      <c r="H236" s="104">
        <v>478</v>
      </c>
      <c r="I236" s="122">
        <v>468</v>
      </c>
      <c r="J236" s="123" t="s">
        <v>639</v>
      </c>
      <c r="K236" s="124">
        <f>H236-F236</f>
        <v>98</v>
      </c>
      <c r="L236" s="125">
        <f>K236/F236</f>
        <v>0.25789473684210529</v>
      </c>
      <c r="M236" s="126" t="s">
        <v>556</v>
      </c>
      <c r="N236" s="127">
        <v>43025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79</v>
      </c>
      <c r="B237" s="102">
        <v>42734</v>
      </c>
      <c r="C237" s="102"/>
      <c r="D237" s="103" t="s">
        <v>244</v>
      </c>
      <c r="E237" s="104" t="s">
        <v>580</v>
      </c>
      <c r="F237" s="105">
        <v>305</v>
      </c>
      <c r="G237" s="104"/>
      <c r="H237" s="104">
        <v>375</v>
      </c>
      <c r="I237" s="122">
        <v>375</v>
      </c>
      <c r="J237" s="123" t="s">
        <v>639</v>
      </c>
      <c r="K237" s="124">
        <f>H237-F237</f>
        <v>70</v>
      </c>
      <c r="L237" s="125">
        <f>K237/F237</f>
        <v>0.22950819672131148</v>
      </c>
      <c r="M237" s="126" t="s">
        <v>556</v>
      </c>
      <c r="N237" s="127">
        <v>42768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80</v>
      </c>
      <c r="B238" s="102">
        <v>42739</v>
      </c>
      <c r="C238" s="102"/>
      <c r="D238" s="103" t="s">
        <v>342</v>
      </c>
      <c r="E238" s="104" t="s">
        <v>580</v>
      </c>
      <c r="F238" s="105">
        <v>99.5</v>
      </c>
      <c r="G238" s="104"/>
      <c r="H238" s="104">
        <v>158</v>
      </c>
      <c r="I238" s="122">
        <v>158</v>
      </c>
      <c r="J238" s="123" t="s">
        <v>639</v>
      </c>
      <c r="K238" s="124">
        <f>H238-F238</f>
        <v>58.5</v>
      </c>
      <c r="L238" s="125">
        <f>K238/F238</f>
        <v>0.5879396984924623</v>
      </c>
      <c r="M238" s="126" t="s">
        <v>556</v>
      </c>
      <c r="N238" s="127">
        <v>42898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81</v>
      </c>
      <c r="B239" s="102">
        <v>42739</v>
      </c>
      <c r="C239" s="102"/>
      <c r="D239" s="103" t="s">
        <v>342</v>
      </c>
      <c r="E239" s="104" t="s">
        <v>580</v>
      </c>
      <c r="F239" s="105">
        <v>99.5</v>
      </c>
      <c r="G239" s="104"/>
      <c r="H239" s="104">
        <v>158</v>
      </c>
      <c r="I239" s="122">
        <v>158</v>
      </c>
      <c r="J239" s="123" t="s">
        <v>639</v>
      </c>
      <c r="K239" s="124">
        <v>58.5</v>
      </c>
      <c r="L239" s="125">
        <v>0.58793969849246197</v>
      </c>
      <c r="M239" s="126" t="s">
        <v>556</v>
      </c>
      <c r="N239" s="127">
        <v>42898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82</v>
      </c>
      <c r="B240" s="102">
        <v>42786</v>
      </c>
      <c r="C240" s="102"/>
      <c r="D240" s="103" t="s">
        <v>166</v>
      </c>
      <c r="E240" s="104" t="s">
        <v>580</v>
      </c>
      <c r="F240" s="105">
        <v>140.5</v>
      </c>
      <c r="G240" s="104"/>
      <c r="H240" s="104">
        <v>220</v>
      </c>
      <c r="I240" s="122">
        <v>220</v>
      </c>
      <c r="J240" s="123" t="s">
        <v>639</v>
      </c>
      <c r="K240" s="124">
        <f>H240-F240</f>
        <v>79.5</v>
      </c>
      <c r="L240" s="125">
        <f>K240/F240</f>
        <v>0.5658362989323843</v>
      </c>
      <c r="M240" s="126" t="s">
        <v>556</v>
      </c>
      <c r="N240" s="127">
        <v>42864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83</v>
      </c>
      <c r="B241" s="102">
        <v>42786</v>
      </c>
      <c r="C241" s="102"/>
      <c r="D241" s="103" t="s">
        <v>723</v>
      </c>
      <c r="E241" s="104" t="s">
        <v>580</v>
      </c>
      <c r="F241" s="105">
        <v>202.5</v>
      </c>
      <c r="G241" s="104"/>
      <c r="H241" s="104">
        <v>234</v>
      </c>
      <c r="I241" s="122">
        <v>234</v>
      </c>
      <c r="J241" s="123" t="s">
        <v>639</v>
      </c>
      <c r="K241" s="124">
        <v>31.5</v>
      </c>
      <c r="L241" s="125">
        <v>0.155555555555556</v>
      </c>
      <c r="M241" s="126" t="s">
        <v>556</v>
      </c>
      <c r="N241" s="127">
        <v>42836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84</v>
      </c>
      <c r="B242" s="102">
        <v>42818</v>
      </c>
      <c r="C242" s="102"/>
      <c r="D242" s="103" t="s">
        <v>517</v>
      </c>
      <c r="E242" s="104" t="s">
        <v>580</v>
      </c>
      <c r="F242" s="105">
        <v>300.5</v>
      </c>
      <c r="G242" s="104"/>
      <c r="H242" s="104">
        <v>417.5</v>
      </c>
      <c r="I242" s="122">
        <v>420</v>
      </c>
      <c r="J242" s="123" t="s">
        <v>681</v>
      </c>
      <c r="K242" s="124">
        <f>H242-F242</f>
        <v>117</v>
      </c>
      <c r="L242" s="125">
        <f>K242/F242</f>
        <v>0.38935108153078202</v>
      </c>
      <c r="M242" s="126" t="s">
        <v>556</v>
      </c>
      <c r="N242" s="127">
        <v>43070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85</v>
      </c>
      <c r="B243" s="102">
        <v>42818</v>
      </c>
      <c r="C243" s="102"/>
      <c r="D243" s="103" t="s">
        <v>719</v>
      </c>
      <c r="E243" s="104" t="s">
        <v>580</v>
      </c>
      <c r="F243" s="105">
        <v>850</v>
      </c>
      <c r="G243" s="104"/>
      <c r="H243" s="104">
        <v>1042.5</v>
      </c>
      <c r="I243" s="122">
        <v>1023</v>
      </c>
      <c r="J243" s="123" t="s">
        <v>724</v>
      </c>
      <c r="K243" s="124">
        <v>192.5</v>
      </c>
      <c r="L243" s="125">
        <v>0.22647058823529401</v>
      </c>
      <c r="M243" s="126" t="s">
        <v>556</v>
      </c>
      <c r="N243" s="127">
        <v>42830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86</v>
      </c>
      <c r="B244" s="102">
        <v>42830</v>
      </c>
      <c r="C244" s="102"/>
      <c r="D244" s="103" t="s">
        <v>471</v>
      </c>
      <c r="E244" s="104" t="s">
        <v>580</v>
      </c>
      <c r="F244" s="105">
        <v>785</v>
      </c>
      <c r="G244" s="104"/>
      <c r="H244" s="104">
        <v>930</v>
      </c>
      <c r="I244" s="122">
        <v>920</v>
      </c>
      <c r="J244" s="123" t="s">
        <v>682</v>
      </c>
      <c r="K244" s="124">
        <f>H244-F244</f>
        <v>145</v>
      </c>
      <c r="L244" s="125">
        <f>K244/F244</f>
        <v>0.18471337579617833</v>
      </c>
      <c r="M244" s="126" t="s">
        <v>556</v>
      </c>
      <c r="N244" s="127">
        <v>42976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87</v>
      </c>
      <c r="B245" s="106">
        <v>42831</v>
      </c>
      <c r="C245" s="106"/>
      <c r="D245" s="107" t="s">
        <v>725</v>
      </c>
      <c r="E245" s="108" t="s">
        <v>580</v>
      </c>
      <c r="F245" s="109">
        <v>40</v>
      </c>
      <c r="G245" s="109"/>
      <c r="H245" s="110">
        <v>13.1</v>
      </c>
      <c r="I245" s="128">
        <v>60</v>
      </c>
      <c r="J245" s="134" t="s">
        <v>726</v>
      </c>
      <c r="K245" s="130">
        <v>-26.9</v>
      </c>
      <c r="L245" s="131">
        <v>-0.67249999999999999</v>
      </c>
      <c r="M245" s="132" t="s">
        <v>620</v>
      </c>
      <c r="N245" s="133">
        <v>43138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88</v>
      </c>
      <c r="B246" s="102">
        <v>42837</v>
      </c>
      <c r="C246" s="102"/>
      <c r="D246" s="103" t="s">
        <v>87</v>
      </c>
      <c r="E246" s="104" t="s">
        <v>580</v>
      </c>
      <c r="F246" s="105">
        <v>289.5</v>
      </c>
      <c r="G246" s="104"/>
      <c r="H246" s="104">
        <v>354</v>
      </c>
      <c r="I246" s="122">
        <v>360</v>
      </c>
      <c r="J246" s="123" t="s">
        <v>683</v>
      </c>
      <c r="K246" s="124">
        <f t="shared" ref="K246:K254" si="131">H246-F246</f>
        <v>64.5</v>
      </c>
      <c r="L246" s="125">
        <f t="shared" ref="L246:L254" si="132">K246/F246</f>
        <v>0.22279792746113988</v>
      </c>
      <c r="M246" s="126" t="s">
        <v>556</v>
      </c>
      <c r="N246" s="127">
        <v>43040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89</v>
      </c>
      <c r="B247" s="102">
        <v>42845</v>
      </c>
      <c r="C247" s="102"/>
      <c r="D247" s="103" t="s">
        <v>416</v>
      </c>
      <c r="E247" s="104" t="s">
        <v>580</v>
      </c>
      <c r="F247" s="105">
        <v>700</v>
      </c>
      <c r="G247" s="104"/>
      <c r="H247" s="104">
        <v>840</v>
      </c>
      <c r="I247" s="122">
        <v>840</v>
      </c>
      <c r="J247" s="123" t="s">
        <v>684</v>
      </c>
      <c r="K247" s="124">
        <f t="shared" si="131"/>
        <v>140</v>
      </c>
      <c r="L247" s="125">
        <f t="shared" si="132"/>
        <v>0.2</v>
      </c>
      <c r="M247" s="126" t="s">
        <v>556</v>
      </c>
      <c r="N247" s="127">
        <v>42893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90</v>
      </c>
      <c r="B248" s="102">
        <v>42887</v>
      </c>
      <c r="C248" s="102"/>
      <c r="D248" s="144" t="s">
        <v>353</v>
      </c>
      <c r="E248" s="104" t="s">
        <v>580</v>
      </c>
      <c r="F248" s="105">
        <v>130</v>
      </c>
      <c r="G248" s="104"/>
      <c r="H248" s="104">
        <v>144.25</v>
      </c>
      <c r="I248" s="122">
        <v>170</v>
      </c>
      <c r="J248" s="123" t="s">
        <v>685</v>
      </c>
      <c r="K248" s="124">
        <f t="shared" si="131"/>
        <v>14.25</v>
      </c>
      <c r="L248" s="125">
        <f t="shared" si="132"/>
        <v>0.10961538461538461</v>
      </c>
      <c r="M248" s="126" t="s">
        <v>556</v>
      </c>
      <c r="N248" s="127">
        <v>43675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91</v>
      </c>
      <c r="B249" s="102">
        <v>42901</v>
      </c>
      <c r="C249" s="102"/>
      <c r="D249" s="144" t="s">
        <v>686</v>
      </c>
      <c r="E249" s="104" t="s">
        <v>580</v>
      </c>
      <c r="F249" s="105">
        <v>214.5</v>
      </c>
      <c r="G249" s="104"/>
      <c r="H249" s="104">
        <v>262</v>
      </c>
      <c r="I249" s="122">
        <v>262</v>
      </c>
      <c r="J249" s="123" t="s">
        <v>687</v>
      </c>
      <c r="K249" s="124">
        <f t="shared" si="131"/>
        <v>47.5</v>
      </c>
      <c r="L249" s="125">
        <f t="shared" si="132"/>
        <v>0.22144522144522144</v>
      </c>
      <c r="M249" s="126" t="s">
        <v>556</v>
      </c>
      <c r="N249" s="127">
        <v>42977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92</v>
      </c>
      <c r="B250" s="150">
        <v>42933</v>
      </c>
      <c r="C250" s="150"/>
      <c r="D250" s="151" t="s">
        <v>688</v>
      </c>
      <c r="E250" s="152" t="s">
        <v>580</v>
      </c>
      <c r="F250" s="153">
        <v>370</v>
      </c>
      <c r="G250" s="152"/>
      <c r="H250" s="152">
        <v>447.5</v>
      </c>
      <c r="I250" s="169">
        <v>450</v>
      </c>
      <c r="J250" s="209" t="s">
        <v>639</v>
      </c>
      <c r="K250" s="124">
        <f t="shared" si="131"/>
        <v>77.5</v>
      </c>
      <c r="L250" s="171">
        <f t="shared" si="132"/>
        <v>0.20945945945945946</v>
      </c>
      <c r="M250" s="172" t="s">
        <v>556</v>
      </c>
      <c r="N250" s="173">
        <v>43035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93</v>
      </c>
      <c r="B251" s="150">
        <v>42943</v>
      </c>
      <c r="C251" s="150"/>
      <c r="D251" s="151" t="s">
        <v>164</v>
      </c>
      <c r="E251" s="152" t="s">
        <v>580</v>
      </c>
      <c r="F251" s="153">
        <v>657.5</v>
      </c>
      <c r="G251" s="152"/>
      <c r="H251" s="152">
        <v>825</v>
      </c>
      <c r="I251" s="169">
        <v>820</v>
      </c>
      <c r="J251" s="209" t="s">
        <v>639</v>
      </c>
      <c r="K251" s="124">
        <f t="shared" si="131"/>
        <v>167.5</v>
      </c>
      <c r="L251" s="171">
        <f t="shared" si="132"/>
        <v>0.25475285171102663</v>
      </c>
      <c r="M251" s="172" t="s">
        <v>556</v>
      </c>
      <c r="N251" s="173">
        <v>43090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94</v>
      </c>
      <c r="B252" s="102">
        <v>42964</v>
      </c>
      <c r="C252" s="102"/>
      <c r="D252" s="103" t="s">
        <v>357</v>
      </c>
      <c r="E252" s="104" t="s">
        <v>580</v>
      </c>
      <c r="F252" s="105">
        <v>605</v>
      </c>
      <c r="G252" s="104"/>
      <c r="H252" s="104">
        <v>750</v>
      </c>
      <c r="I252" s="122">
        <v>750</v>
      </c>
      <c r="J252" s="123" t="s">
        <v>682</v>
      </c>
      <c r="K252" s="124">
        <f t="shared" si="131"/>
        <v>145</v>
      </c>
      <c r="L252" s="125">
        <f t="shared" si="132"/>
        <v>0.23966942148760331</v>
      </c>
      <c r="M252" s="126" t="s">
        <v>556</v>
      </c>
      <c r="N252" s="127">
        <v>43027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5">
        <v>95</v>
      </c>
      <c r="B253" s="145">
        <v>42979</v>
      </c>
      <c r="C253" s="145"/>
      <c r="D253" s="146" t="s">
        <v>475</v>
      </c>
      <c r="E253" s="147" t="s">
        <v>580</v>
      </c>
      <c r="F253" s="148">
        <v>255</v>
      </c>
      <c r="G253" s="149"/>
      <c r="H253" s="149">
        <v>217.25</v>
      </c>
      <c r="I253" s="149">
        <v>320</v>
      </c>
      <c r="J253" s="166" t="s">
        <v>689</v>
      </c>
      <c r="K253" s="130">
        <f t="shared" si="131"/>
        <v>-37.75</v>
      </c>
      <c r="L253" s="167">
        <f t="shared" si="132"/>
        <v>-0.14803921568627451</v>
      </c>
      <c r="M253" s="132" t="s">
        <v>620</v>
      </c>
      <c r="N253" s="168">
        <v>43661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96</v>
      </c>
      <c r="B254" s="102">
        <v>42997</v>
      </c>
      <c r="C254" s="102"/>
      <c r="D254" s="103" t="s">
        <v>690</v>
      </c>
      <c r="E254" s="104" t="s">
        <v>580</v>
      </c>
      <c r="F254" s="105">
        <v>215</v>
      </c>
      <c r="G254" s="104"/>
      <c r="H254" s="104">
        <v>258</v>
      </c>
      <c r="I254" s="122">
        <v>258</v>
      </c>
      <c r="J254" s="123" t="s">
        <v>639</v>
      </c>
      <c r="K254" s="124">
        <f t="shared" si="131"/>
        <v>43</v>
      </c>
      <c r="L254" s="125">
        <f t="shared" si="132"/>
        <v>0.2</v>
      </c>
      <c r="M254" s="126" t="s">
        <v>556</v>
      </c>
      <c r="N254" s="127">
        <v>43040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97</v>
      </c>
      <c r="B255" s="102">
        <v>42997</v>
      </c>
      <c r="C255" s="102"/>
      <c r="D255" s="103" t="s">
        <v>690</v>
      </c>
      <c r="E255" s="104" t="s">
        <v>580</v>
      </c>
      <c r="F255" s="105">
        <v>215</v>
      </c>
      <c r="G255" s="104"/>
      <c r="H255" s="104">
        <v>258</v>
      </c>
      <c r="I255" s="122">
        <v>258</v>
      </c>
      <c r="J255" s="209" t="s">
        <v>639</v>
      </c>
      <c r="K255" s="124">
        <v>43</v>
      </c>
      <c r="L255" s="125">
        <v>0.2</v>
      </c>
      <c r="M255" s="126" t="s">
        <v>556</v>
      </c>
      <c r="N255" s="127">
        <v>43040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98</v>
      </c>
      <c r="B256" s="190">
        <v>42998</v>
      </c>
      <c r="C256" s="190"/>
      <c r="D256" s="332" t="s">
        <v>780</v>
      </c>
      <c r="E256" s="191" t="s">
        <v>580</v>
      </c>
      <c r="F256" s="192">
        <v>75</v>
      </c>
      <c r="G256" s="191"/>
      <c r="H256" s="191">
        <v>90</v>
      </c>
      <c r="I256" s="210">
        <v>90</v>
      </c>
      <c r="J256" s="123" t="s">
        <v>691</v>
      </c>
      <c r="K256" s="124">
        <f t="shared" ref="K256:K261" si="133">H256-F256</f>
        <v>15</v>
      </c>
      <c r="L256" s="125">
        <f t="shared" ref="L256:L261" si="134">K256/F256</f>
        <v>0.2</v>
      </c>
      <c r="M256" s="126" t="s">
        <v>556</v>
      </c>
      <c r="N256" s="127">
        <v>43019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8">
        <v>99</v>
      </c>
      <c r="B257" s="150">
        <v>43011</v>
      </c>
      <c r="C257" s="150"/>
      <c r="D257" s="151" t="s">
        <v>692</v>
      </c>
      <c r="E257" s="152" t="s">
        <v>580</v>
      </c>
      <c r="F257" s="153">
        <v>315</v>
      </c>
      <c r="G257" s="152"/>
      <c r="H257" s="152">
        <v>392</v>
      </c>
      <c r="I257" s="169">
        <v>384</v>
      </c>
      <c r="J257" s="209" t="s">
        <v>693</v>
      </c>
      <c r="K257" s="124">
        <f t="shared" si="133"/>
        <v>77</v>
      </c>
      <c r="L257" s="171">
        <f t="shared" si="134"/>
        <v>0.24444444444444444</v>
      </c>
      <c r="M257" s="172" t="s">
        <v>556</v>
      </c>
      <c r="N257" s="173">
        <v>43017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100</v>
      </c>
      <c r="B258" s="150">
        <v>43013</v>
      </c>
      <c r="C258" s="150"/>
      <c r="D258" s="151" t="s">
        <v>694</v>
      </c>
      <c r="E258" s="152" t="s">
        <v>580</v>
      </c>
      <c r="F258" s="153">
        <v>145</v>
      </c>
      <c r="G258" s="152"/>
      <c r="H258" s="152">
        <v>179</v>
      </c>
      <c r="I258" s="169">
        <v>180</v>
      </c>
      <c r="J258" s="209" t="s">
        <v>570</v>
      </c>
      <c r="K258" s="124">
        <f t="shared" si="133"/>
        <v>34</v>
      </c>
      <c r="L258" s="171">
        <f t="shared" si="134"/>
        <v>0.23448275862068965</v>
      </c>
      <c r="M258" s="172" t="s">
        <v>556</v>
      </c>
      <c r="N258" s="173">
        <v>43025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8">
        <v>101</v>
      </c>
      <c r="B259" s="150">
        <v>43014</v>
      </c>
      <c r="C259" s="150"/>
      <c r="D259" s="151" t="s">
        <v>330</v>
      </c>
      <c r="E259" s="152" t="s">
        <v>580</v>
      </c>
      <c r="F259" s="153">
        <v>256</v>
      </c>
      <c r="G259" s="152"/>
      <c r="H259" s="152">
        <v>323</v>
      </c>
      <c r="I259" s="169">
        <v>320</v>
      </c>
      <c r="J259" s="209" t="s">
        <v>639</v>
      </c>
      <c r="K259" s="124">
        <f t="shared" si="133"/>
        <v>67</v>
      </c>
      <c r="L259" s="171">
        <f t="shared" si="134"/>
        <v>0.26171875</v>
      </c>
      <c r="M259" s="172" t="s">
        <v>556</v>
      </c>
      <c r="N259" s="173">
        <v>43067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102</v>
      </c>
      <c r="B260" s="150">
        <v>43017</v>
      </c>
      <c r="C260" s="150"/>
      <c r="D260" s="151" t="s">
        <v>350</v>
      </c>
      <c r="E260" s="152" t="s">
        <v>580</v>
      </c>
      <c r="F260" s="153">
        <v>137.5</v>
      </c>
      <c r="G260" s="152"/>
      <c r="H260" s="152">
        <v>184</v>
      </c>
      <c r="I260" s="169">
        <v>183</v>
      </c>
      <c r="J260" s="170" t="s">
        <v>695</v>
      </c>
      <c r="K260" s="124">
        <f t="shared" si="133"/>
        <v>46.5</v>
      </c>
      <c r="L260" s="171">
        <f t="shared" si="134"/>
        <v>0.33818181818181819</v>
      </c>
      <c r="M260" s="172" t="s">
        <v>556</v>
      </c>
      <c r="N260" s="173">
        <v>43108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8">
        <v>103</v>
      </c>
      <c r="B261" s="150">
        <v>43018</v>
      </c>
      <c r="C261" s="150"/>
      <c r="D261" s="151" t="s">
        <v>696</v>
      </c>
      <c r="E261" s="152" t="s">
        <v>580</v>
      </c>
      <c r="F261" s="153">
        <v>125.5</v>
      </c>
      <c r="G261" s="152"/>
      <c r="H261" s="152">
        <v>158</v>
      </c>
      <c r="I261" s="169">
        <v>155</v>
      </c>
      <c r="J261" s="170" t="s">
        <v>697</v>
      </c>
      <c r="K261" s="124">
        <f t="shared" si="133"/>
        <v>32.5</v>
      </c>
      <c r="L261" s="171">
        <f t="shared" si="134"/>
        <v>0.25896414342629481</v>
      </c>
      <c r="M261" s="172" t="s">
        <v>556</v>
      </c>
      <c r="N261" s="173">
        <v>43067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8">
        <v>104</v>
      </c>
      <c r="B262" s="150">
        <v>43018</v>
      </c>
      <c r="C262" s="150"/>
      <c r="D262" s="151" t="s">
        <v>727</v>
      </c>
      <c r="E262" s="152" t="s">
        <v>580</v>
      </c>
      <c r="F262" s="153">
        <v>895</v>
      </c>
      <c r="G262" s="152"/>
      <c r="H262" s="152">
        <v>1122.5</v>
      </c>
      <c r="I262" s="169">
        <v>1078</v>
      </c>
      <c r="J262" s="170" t="s">
        <v>728</v>
      </c>
      <c r="K262" s="124">
        <v>227.5</v>
      </c>
      <c r="L262" s="171">
        <v>0.25418994413407803</v>
      </c>
      <c r="M262" s="172" t="s">
        <v>556</v>
      </c>
      <c r="N262" s="173">
        <v>43117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8">
        <v>105</v>
      </c>
      <c r="B263" s="150">
        <v>43020</v>
      </c>
      <c r="C263" s="150"/>
      <c r="D263" s="151" t="s">
        <v>338</v>
      </c>
      <c r="E263" s="152" t="s">
        <v>580</v>
      </c>
      <c r="F263" s="153">
        <v>525</v>
      </c>
      <c r="G263" s="152"/>
      <c r="H263" s="152">
        <v>629</v>
      </c>
      <c r="I263" s="169">
        <v>629</v>
      </c>
      <c r="J263" s="209" t="s">
        <v>639</v>
      </c>
      <c r="K263" s="124">
        <v>104</v>
      </c>
      <c r="L263" s="171">
        <v>0.19809523809523799</v>
      </c>
      <c r="M263" s="172" t="s">
        <v>556</v>
      </c>
      <c r="N263" s="173">
        <v>43119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8">
        <v>106</v>
      </c>
      <c r="B264" s="150">
        <v>43046</v>
      </c>
      <c r="C264" s="150"/>
      <c r="D264" s="151" t="s">
        <v>379</v>
      </c>
      <c r="E264" s="152" t="s">
        <v>580</v>
      </c>
      <c r="F264" s="153">
        <v>740</v>
      </c>
      <c r="G264" s="152"/>
      <c r="H264" s="152">
        <v>892.5</v>
      </c>
      <c r="I264" s="169">
        <v>900</v>
      </c>
      <c r="J264" s="170" t="s">
        <v>698</v>
      </c>
      <c r="K264" s="124">
        <f>H264-F264</f>
        <v>152.5</v>
      </c>
      <c r="L264" s="171">
        <f>K264/F264</f>
        <v>0.20608108108108109</v>
      </c>
      <c r="M264" s="172" t="s">
        <v>556</v>
      </c>
      <c r="N264" s="173">
        <v>43052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107</v>
      </c>
      <c r="B265" s="102">
        <v>43073</v>
      </c>
      <c r="C265" s="102"/>
      <c r="D265" s="103" t="s">
        <v>699</v>
      </c>
      <c r="E265" s="104" t="s">
        <v>580</v>
      </c>
      <c r="F265" s="105">
        <v>118.5</v>
      </c>
      <c r="G265" s="104"/>
      <c r="H265" s="104">
        <v>143.5</v>
      </c>
      <c r="I265" s="122">
        <v>145</v>
      </c>
      <c r="J265" s="137" t="s">
        <v>700</v>
      </c>
      <c r="K265" s="124">
        <f>H265-F265</f>
        <v>25</v>
      </c>
      <c r="L265" s="125">
        <f>K265/F265</f>
        <v>0.2109704641350211</v>
      </c>
      <c r="M265" s="126" t="s">
        <v>556</v>
      </c>
      <c r="N265" s="127">
        <v>43097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7">
        <v>108</v>
      </c>
      <c r="B266" s="106">
        <v>43090</v>
      </c>
      <c r="C266" s="106"/>
      <c r="D266" s="154" t="s">
        <v>420</v>
      </c>
      <c r="E266" s="108" t="s">
        <v>580</v>
      </c>
      <c r="F266" s="109">
        <v>715</v>
      </c>
      <c r="G266" s="109"/>
      <c r="H266" s="110">
        <v>500</v>
      </c>
      <c r="I266" s="128">
        <v>872</v>
      </c>
      <c r="J266" s="134" t="s">
        <v>701</v>
      </c>
      <c r="K266" s="130">
        <f>H266-F266</f>
        <v>-215</v>
      </c>
      <c r="L266" s="131">
        <f>K266/F266</f>
        <v>-0.30069930069930068</v>
      </c>
      <c r="M266" s="132" t="s">
        <v>620</v>
      </c>
      <c r="N266" s="133">
        <v>43670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109</v>
      </c>
      <c r="B267" s="102">
        <v>43098</v>
      </c>
      <c r="C267" s="102"/>
      <c r="D267" s="103" t="s">
        <v>692</v>
      </c>
      <c r="E267" s="104" t="s">
        <v>580</v>
      </c>
      <c r="F267" s="105">
        <v>435</v>
      </c>
      <c r="G267" s="104"/>
      <c r="H267" s="104">
        <v>542.5</v>
      </c>
      <c r="I267" s="122">
        <v>539</v>
      </c>
      <c r="J267" s="137" t="s">
        <v>639</v>
      </c>
      <c r="K267" s="124">
        <v>107.5</v>
      </c>
      <c r="L267" s="125">
        <v>0.247126436781609</v>
      </c>
      <c r="M267" s="126" t="s">
        <v>556</v>
      </c>
      <c r="N267" s="127">
        <v>43206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6">
        <v>110</v>
      </c>
      <c r="B268" s="102">
        <v>43098</v>
      </c>
      <c r="C268" s="102"/>
      <c r="D268" s="103" t="s">
        <v>530</v>
      </c>
      <c r="E268" s="104" t="s">
        <v>580</v>
      </c>
      <c r="F268" s="105">
        <v>885</v>
      </c>
      <c r="G268" s="104"/>
      <c r="H268" s="104">
        <v>1090</v>
      </c>
      <c r="I268" s="122">
        <v>1084</v>
      </c>
      <c r="J268" s="137" t="s">
        <v>639</v>
      </c>
      <c r="K268" s="124">
        <v>205</v>
      </c>
      <c r="L268" s="125">
        <v>0.23163841807909599</v>
      </c>
      <c r="M268" s="126" t="s">
        <v>556</v>
      </c>
      <c r="N268" s="127">
        <v>43213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26">
        <v>111</v>
      </c>
      <c r="B269" s="317">
        <v>43192</v>
      </c>
      <c r="C269" s="317"/>
      <c r="D269" s="112" t="s">
        <v>709</v>
      </c>
      <c r="E269" s="318" t="s">
        <v>580</v>
      </c>
      <c r="F269" s="319">
        <v>478.5</v>
      </c>
      <c r="G269" s="318"/>
      <c r="H269" s="318">
        <v>442</v>
      </c>
      <c r="I269" s="320">
        <v>613</v>
      </c>
      <c r="J269" s="341" t="s">
        <v>797</v>
      </c>
      <c r="K269" s="130">
        <f>H269-F269</f>
        <v>-36.5</v>
      </c>
      <c r="L269" s="131">
        <f>K269/F269</f>
        <v>-7.6280041797283177E-2</v>
      </c>
      <c r="M269" s="132" t="s">
        <v>620</v>
      </c>
      <c r="N269" s="133">
        <v>43762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7">
        <v>112</v>
      </c>
      <c r="B270" s="106">
        <v>43194</v>
      </c>
      <c r="C270" s="106"/>
      <c r="D270" s="331" t="s">
        <v>779</v>
      </c>
      <c r="E270" s="108" t="s">
        <v>580</v>
      </c>
      <c r="F270" s="109">
        <f>141.5-7.3</f>
        <v>134.19999999999999</v>
      </c>
      <c r="G270" s="109"/>
      <c r="H270" s="110">
        <v>77</v>
      </c>
      <c r="I270" s="128">
        <v>180</v>
      </c>
      <c r="J270" s="341" t="s">
        <v>796</v>
      </c>
      <c r="K270" s="130">
        <f>H270-F270</f>
        <v>-57.199999999999989</v>
      </c>
      <c r="L270" s="131">
        <f>K270/F270</f>
        <v>-0.42622950819672129</v>
      </c>
      <c r="M270" s="132" t="s">
        <v>620</v>
      </c>
      <c r="N270" s="133">
        <v>43522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7">
        <v>113</v>
      </c>
      <c r="B271" s="106">
        <v>43209</v>
      </c>
      <c r="C271" s="106"/>
      <c r="D271" s="107" t="s">
        <v>702</v>
      </c>
      <c r="E271" s="108" t="s">
        <v>580</v>
      </c>
      <c r="F271" s="109">
        <v>430</v>
      </c>
      <c r="G271" s="109"/>
      <c r="H271" s="110">
        <v>220</v>
      </c>
      <c r="I271" s="128">
        <v>537</v>
      </c>
      <c r="J271" s="134" t="s">
        <v>703</v>
      </c>
      <c r="K271" s="130">
        <f>H271-F271</f>
        <v>-210</v>
      </c>
      <c r="L271" s="131">
        <f>K271/F271</f>
        <v>-0.48837209302325579</v>
      </c>
      <c r="M271" s="132" t="s">
        <v>620</v>
      </c>
      <c r="N271" s="133">
        <v>43252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114</v>
      </c>
      <c r="B272" s="190">
        <v>43220</v>
      </c>
      <c r="C272" s="190"/>
      <c r="D272" s="151" t="s">
        <v>380</v>
      </c>
      <c r="E272" s="191" t="s">
        <v>580</v>
      </c>
      <c r="F272" s="191">
        <v>153.5</v>
      </c>
      <c r="G272" s="191"/>
      <c r="H272" s="191">
        <v>196</v>
      </c>
      <c r="I272" s="210">
        <v>196</v>
      </c>
      <c r="J272" s="137" t="s">
        <v>812</v>
      </c>
      <c r="K272" s="124">
        <f>H272-F272</f>
        <v>42.5</v>
      </c>
      <c r="L272" s="125">
        <f>K272/F272</f>
        <v>0.27687296416938112</v>
      </c>
      <c r="M272" s="126" t="s">
        <v>556</v>
      </c>
      <c r="N272" s="322">
        <v>43605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7">
        <v>115</v>
      </c>
      <c r="B273" s="106">
        <v>43306</v>
      </c>
      <c r="C273" s="106"/>
      <c r="D273" s="107" t="s">
        <v>725</v>
      </c>
      <c r="E273" s="108" t="s">
        <v>580</v>
      </c>
      <c r="F273" s="109">
        <v>27.5</v>
      </c>
      <c r="G273" s="109"/>
      <c r="H273" s="110">
        <v>13.1</v>
      </c>
      <c r="I273" s="128">
        <v>60</v>
      </c>
      <c r="J273" s="134" t="s">
        <v>729</v>
      </c>
      <c r="K273" s="130">
        <v>-14.4</v>
      </c>
      <c r="L273" s="131">
        <v>-0.52363636363636401</v>
      </c>
      <c r="M273" s="132" t="s">
        <v>620</v>
      </c>
      <c r="N273" s="133">
        <v>43138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6">
        <v>116</v>
      </c>
      <c r="B274" s="317">
        <v>43318</v>
      </c>
      <c r="C274" s="317"/>
      <c r="D274" s="112" t="s">
        <v>704</v>
      </c>
      <c r="E274" s="318" t="s">
        <v>580</v>
      </c>
      <c r="F274" s="318">
        <v>148.5</v>
      </c>
      <c r="G274" s="318"/>
      <c r="H274" s="318">
        <v>102</v>
      </c>
      <c r="I274" s="320">
        <v>182</v>
      </c>
      <c r="J274" s="134" t="s">
        <v>811</v>
      </c>
      <c r="K274" s="130">
        <f>H274-F274</f>
        <v>-46.5</v>
      </c>
      <c r="L274" s="131">
        <f>K274/F274</f>
        <v>-0.31313131313131315</v>
      </c>
      <c r="M274" s="132" t="s">
        <v>620</v>
      </c>
      <c r="N274" s="133">
        <v>43661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6">
        <v>117</v>
      </c>
      <c r="B275" s="102">
        <v>43335</v>
      </c>
      <c r="C275" s="102"/>
      <c r="D275" s="103" t="s">
        <v>730</v>
      </c>
      <c r="E275" s="104" t="s">
        <v>580</v>
      </c>
      <c r="F275" s="152">
        <v>285</v>
      </c>
      <c r="G275" s="104"/>
      <c r="H275" s="104">
        <v>355</v>
      </c>
      <c r="I275" s="122">
        <v>364</v>
      </c>
      <c r="J275" s="137" t="s">
        <v>731</v>
      </c>
      <c r="K275" s="124">
        <v>70</v>
      </c>
      <c r="L275" s="125">
        <v>0.24561403508771901</v>
      </c>
      <c r="M275" s="126" t="s">
        <v>556</v>
      </c>
      <c r="N275" s="127">
        <v>43455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6">
        <v>118</v>
      </c>
      <c r="B276" s="102">
        <v>43341</v>
      </c>
      <c r="C276" s="102"/>
      <c r="D276" s="103" t="s">
        <v>370</v>
      </c>
      <c r="E276" s="104" t="s">
        <v>580</v>
      </c>
      <c r="F276" s="152">
        <v>525</v>
      </c>
      <c r="G276" s="104"/>
      <c r="H276" s="104">
        <v>585</v>
      </c>
      <c r="I276" s="122">
        <v>635</v>
      </c>
      <c r="J276" s="137" t="s">
        <v>705</v>
      </c>
      <c r="K276" s="124">
        <f t="shared" ref="K276:K288" si="135">H276-F276</f>
        <v>60</v>
      </c>
      <c r="L276" s="125">
        <f t="shared" ref="L276:L288" si="136">K276/F276</f>
        <v>0.11428571428571428</v>
      </c>
      <c r="M276" s="126" t="s">
        <v>556</v>
      </c>
      <c r="N276" s="127">
        <v>43662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6">
        <v>119</v>
      </c>
      <c r="B277" s="102">
        <v>43395</v>
      </c>
      <c r="C277" s="102"/>
      <c r="D277" s="103" t="s">
        <v>357</v>
      </c>
      <c r="E277" s="104" t="s">
        <v>580</v>
      </c>
      <c r="F277" s="152">
        <v>475</v>
      </c>
      <c r="G277" s="104"/>
      <c r="H277" s="104">
        <v>574</v>
      </c>
      <c r="I277" s="122">
        <v>570</v>
      </c>
      <c r="J277" s="137" t="s">
        <v>639</v>
      </c>
      <c r="K277" s="124">
        <f t="shared" si="135"/>
        <v>99</v>
      </c>
      <c r="L277" s="125">
        <f t="shared" si="136"/>
        <v>0.20842105263157895</v>
      </c>
      <c r="M277" s="126" t="s">
        <v>556</v>
      </c>
      <c r="N277" s="127">
        <v>43403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8">
        <v>120</v>
      </c>
      <c r="B278" s="150">
        <v>43397</v>
      </c>
      <c r="C278" s="150"/>
      <c r="D278" s="357" t="s">
        <v>377</v>
      </c>
      <c r="E278" s="152" t="s">
        <v>580</v>
      </c>
      <c r="F278" s="152">
        <v>707.5</v>
      </c>
      <c r="G278" s="152"/>
      <c r="H278" s="152">
        <v>872</v>
      </c>
      <c r="I278" s="169">
        <v>872</v>
      </c>
      <c r="J278" s="170" t="s">
        <v>639</v>
      </c>
      <c r="K278" s="124">
        <f t="shared" si="135"/>
        <v>164.5</v>
      </c>
      <c r="L278" s="171">
        <f t="shared" si="136"/>
        <v>0.23250883392226149</v>
      </c>
      <c r="M278" s="172" t="s">
        <v>556</v>
      </c>
      <c r="N278" s="173">
        <v>43482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8">
        <v>121</v>
      </c>
      <c r="B279" s="150">
        <v>43398</v>
      </c>
      <c r="C279" s="150"/>
      <c r="D279" s="357" t="s">
        <v>339</v>
      </c>
      <c r="E279" s="152" t="s">
        <v>580</v>
      </c>
      <c r="F279" s="152">
        <v>162</v>
      </c>
      <c r="G279" s="152"/>
      <c r="H279" s="152">
        <v>204</v>
      </c>
      <c r="I279" s="169">
        <v>209</v>
      </c>
      <c r="J279" s="170" t="s">
        <v>810</v>
      </c>
      <c r="K279" s="124">
        <f t="shared" si="135"/>
        <v>42</v>
      </c>
      <c r="L279" s="171">
        <f t="shared" si="136"/>
        <v>0.25925925925925924</v>
      </c>
      <c r="M279" s="172" t="s">
        <v>556</v>
      </c>
      <c r="N279" s="173">
        <v>43539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122</v>
      </c>
      <c r="B280" s="190">
        <v>43399</v>
      </c>
      <c r="C280" s="190"/>
      <c r="D280" s="151" t="s">
        <v>465</v>
      </c>
      <c r="E280" s="191" t="s">
        <v>580</v>
      </c>
      <c r="F280" s="191">
        <v>240</v>
      </c>
      <c r="G280" s="191"/>
      <c r="H280" s="191">
        <v>297</v>
      </c>
      <c r="I280" s="210">
        <v>297</v>
      </c>
      <c r="J280" s="170" t="s">
        <v>639</v>
      </c>
      <c r="K280" s="211">
        <f t="shared" si="135"/>
        <v>57</v>
      </c>
      <c r="L280" s="212">
        <f t="shared" si="136"/>
        <v>0.23749999999999999</v>
      </c>
      <c r="M280" s="213" t="s">
        <v>556</v>
      </c>
      <c r="N280" s="214">
        <v>43417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6">
        <v>123</v>
      </c>
      <c r="B281" s="102">
        <v>43439</v>
      </c>
      <c r="C281" s="102"/>
      <c r="D281" s="144" t="s">
        <v>706</v>
      </c>
      <c r="E281" s="104" t="s">
        <v>580</v>
      </c>
      <c r="F281" s="104">
        <v>202.5</v>
      </c>
      <c r="G281" s="104"/>
      <c r="H281" s="104">
        <v>255</v>
      </c>
      <c r="I281" s="122">
        <v>252</v>
      </c>
      <c r="J281" s="137" t="s">
        <v>639</v>
      </c>
      <c r="K281" s="124">
        <f t="shared" si="135"/>
        <v>52.5</v>
      </c>
      <c r="L281" s="125">
        <f t="shared" si="136"/>
        <v>0.25925925925925924</v>
      </c>
      <c r="M281" s="126" t="s">
        <v>556</v>
      </c>
      <c r="N281" s="127">
        <v>43542</v>
      </c>
      <c r="O281" s="54"/>
      <c r="P281" s="13"/>
      <c r="Q281" s="13"/>
      <c r="R281" s="90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124</v>
      </c>
      <c r="B282" s="190">
        <v>43465</v>
      </c>
      <c r="C282" s="102"/>
      <c r="D282" s="357" t="s">
        <v>402</v>
      </c>
      <c r="E282" s="191" t="s">
        <v>580</v>
      </c>
      <c r="F282" s="191">
        <v>710</v>
      </c>
      <c r="G282" s="191"/>
      <c r="H282" s="191">
        <v>866</v>
      </c>
      <c r="I282" s="210">
        <v>866</v>
      </c>
      <c r="J282" s="170" t="s">
        <v>639</v>
      </c>
      <c r="K282" s="124">
        <f t="shared" si="135"/>
        <v>156</v>
      </c>
      <c r="L282" s="125">
        <f t="shared" si="136"/>
        <v>0.21971830985915494</v>
      </c>
      <c r="M282" s="126" t="s">
        <v>556</v>
      </c>
      <c r="N282" s="322">
        <v>43553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125</v>
      </c>
      <c r="B283" s="190">
        <v>43522</v>
      </c>
      <c r="C283" s="190"/>
      <c r="D283" s="357" t="s">
        <v>139</v>
      </c>
      <c r="E283" s="191" t="s">
        <v>580</v>
      </c>
      <c r="F283" s="191">
        <v>337.25</v>
      </c>
      <c r="G283" s="191"/>
      <c r="H283" s="191">
        <v>398.5</v>
      </c>
      <c r="I283" s="210">
        <v>411</v>
      </c>
      <c r="J283" s="137" t="s">
        <v>809</v>
      </c>
      <c r="K283" s="124">
        <f t="shared" si="135"/>
        <v>61.25</v>
      </c>
      <c r="L283" s="125">
        <f t="shared" si="136"/>
        <v>0.1816160118606375</v>
      </c>
      <c r="M283" s="126" t="s">
        <v>556</v>
      </c>
      <c r="N283" s="322">
        <v>43760</v>
      </c>
      <c r="O283" s="54"/>
      <c r="P283" s="13"/>
      <c r="Q283" s="13"/>
      <c r="R283" s="90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7">
        <v>126</v>
      </c>
      <c r="B284" s="155">
        <v>43559</v>
      </c>
      <c r="C284" s="155"/>
      <c r="D284" s="156" t="s">
        <v>394</v>
      </c>
      <c r="E284" s="157" t="s">
        <v>580</v>
      </c>
      <c r="F284" s="157">
        <v>130</v>
      </c>
      <c r="G284" s="157"/>
      <c r="H284" s="157">
        <v>65</v>
      </c>
      <c r="I284" s="174">
        <v>158</v>
      </c>
      <c r="J284" s="134" t="s">
        <v>707</v>
      </c>
      <c r="K284" s="130">
        <f t="shared" si="135"/>
        <v>-65</v>
      </c>
      <c r="L284" s="131">
        <f t="shared" si="136"/>
        <v>-0.5</v>
      </c>
      <c r="M284" s="132" t="s">
        <v>620</v>
      </c>
      <c r="N284" s="133">
        <v>43726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8">
        <v>127</v>
      </c>
      <c r="B285" s="175">
        <v>43017</v>
      </c>
      <c r="C285" s="175"/>
      <c r="D285" s="176" t="s">
        <v>166</v>
      </c>
      <c r="E285" s="177" t="s">
        <v>580</v>
      </c>
      <c r="F285" s="178">
        <v>141.5</v>
      </c>
      <c r="G285" s="179"/>
      <c r="H285" s="179">
        <v>183.5</v>
      </c>
      <c r="I285" s="179">
        <v>210</v>
      </c>
      <c r="J285" s="200" t="s">
        <v>801</v>
      </c>
      <c r="K285" s="201">
        <f t="shared" si="135"/>
        <v>42</v>
      </c>
      <c r="L285" s="202">
        <f t="shared" si="136"/>
        <v>0.29681978798586572</v>
      </c>
      <c r="M285" s="178" t="s">
        <v>556</v>
      </c>
      <c r="N285" s="203">
        <v>43042</v>
      </c>
      <c r="O285" s="54"/>
      <c r="P285" s="13"/>
      <c r="Q285" s="13"/>
      <c r="R285" s="90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27">
        <v>128</v>
      </c>
      <c r="B286" s="155">
        <v>43074</v>
      </c>
      <c r="C286" s="155"/>
      <c r="D286" s="156" t="s">
        <v>295</v>
      </c>
      <c r="E286" s="157" t="s">
        <v>580</v>
      </c>
      <c r="F286" s="158">
        <v>172</v>
      </c>
      <c r="G286" s="157"/>
      <c r="H286" s="157">
        <v>155.25</v>
      </c>
      <c r="I286" s="174">
        <v>230</v>
      </c>
      <c r="J286" s="341" t="s">
        <v>794</v>
      </c>
      <c r="K286" s="130">
        <f t="shared" ref="K286" si="137">H286-F286</f>
        <v>-16.75</v>
      </c>
      <c r="L286" s="131">
        <f t="shared" ref="L286" si="138">K286/F286</f>
        <v>-9.7383720930232565E-2</v>
      </c>
      <c r="M286" s="132" t="s">
        <v>620</v>
      </c>
      <c r="N286" s="133">
        <v>43787</v>
      </c>
      <c r="O286" s="54"/>
      <c r="P286" s="13"/>
      <c r="Q286" s="13"/>
      <c r="R286" s="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129</v>
      </c>
      <c r="B287" s="190">
        <v>43398</v>
      </c>
      <c r="C287" s="190"/>
      <c r="D287" s="151" t="s">
        <v>103</v>
      </c>
      <c r="E287" s="191" t="s">
        <v>580</v>
      </c>
      <c r="F287" s="191">
        <v>698.5</v>
      </c>
      <c r="G287" s="191"/>
      <c r="H287" s="191">
        <v>890</v>
      </c>
      <c r="I287" s="210">
        <v>890</v>
      </c>
      <c r="J287" s="137" t="s">
        <v>923</v>
      </c>
      <c r="K287" s="124">
        <f t="shared" si="135"/>
        <v>191.5</v>
      </c>
      <c r="L287" s="125">
        <f t="shared" si="136"/>
        <v>0.27415891195418757</v>
      </c>
      <c r="M287" s="126" t="s">
        <v>556</v>
      </c>
      <c r="N287" s="322">
        <v>44328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130</v>
      </c>
      <c r="B288" s="190">
        <v>42877</v>
      </c>
      <c r="C288" s="190"/>
      <c r="D288" s="151" t="s">
        <v>369</v>
      </c>
      <c r="E288" s="191" t="s">
        <v>580</v>
      </c>
      <c r="F288" s="191">
        <v>127.6</v>
      </c>
      <c r="G288" s="191"/>
      <c r="H288" s="191">
        <v>138</v>
      </c>
      <c r="I288" s="210">
        <v>190</v>
      </c>
      <c r="J288" s="137" t="s">
        <v>798</v>
      </c>
      <c r="K288" s="124">
        <f t="shared" si="135"/>
        <v>10.400000000000006</v>
      </c>
      <c r="L288" s="125">
        <f t="shared" si="136"/>
        <v>8.1504702194357417E-2</v>
      </c>
      <c r="M288" s="126" t="s">
        <v>556</v>
      </c>
      <c r="N288" s="322">
        <v>43774</v>
      </c>
      <c r="O288" s="54"/>
      <c r="P288" s="13"/>
      <c r="Q288" s="13"/>
      <c r="R288" s="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131</v>
      </c>
      <c r="B289" s="190">
        <v>43158</v>
      </c>
      <c r="C289" s="190"/>
      <c r="D289" s="151" t="s">
        <v>711</v>
      </c>
      <c r="E289" s="191" t="s">
        <v>580</v>
      </c>
      <c r="F289" s="191">
        <v>317</v>
      </c>
      <c r="G289" s="191"/>
      <c r="H289" s="191">
        <v>382.5</v>
      </c>
      <c r="I289" s="210">
        <v>398</v>
      </c>
      <c r="J289" s="137" t="s">
        <v>836</v>
      </c>
      <c r="K289" s="124">
        <f t="shared" ref="K289" si="139">H289-F289</f>
        <v>65.5</v>
      </c>
      <c r="L289" s="125">
        <f t="shared" ref="L289" si="140">K289/F289</f>
        <v>0.20662460567823343</v>
      </c>
      <c r="M289" s="126" t="s">
        <v>556</v>
      </c>
      <c r="N289" s="322">
        <v>44238</v>
      </c>
      <c r="O289" s="54"/>
      <c r="P289" s="13"/>
      <c r="Q289" s="13"/>
      <c r="R289" s="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7">
        <v>132</v>
      </c>
      <c r="B290" s="155">
        <v>43164</v>
      </c>
      <c r="C290" s="155"/>
      <c r="D290" s="156" t="s">
        <v>133</v>
      </c>
      <c r="E290" s="157" t="s">
        <v>580</v>
      </c>
      <c r="F290" s="158">
        <f>510-14.4</f>
        <v>495.6</v>
      </c>
      <c r="G290" s="157"/>
      <c r="H290" s="157">
        <v>350</v>
      </c>
      <c r="I290" s="174">
        <v>672</v>
      </c>
      <c r="J290" s="341" t="s">
        <v>803</v>
      </c>
      <c r="K290" s="130">
        <f t="shared" ref="K290" si="141">H290-F290</f>
        <v>-145.60000000000002</v>
      </c>
      <c r="L290" s="131">
        <f t="shared" ref="L290" si="142">K290/F290</f>
        <v>-0.29378531073446329</v>
      </c>
      <c r="M290" s="132" t="s">
        <v>620</v>
      </c>
      <c r="N290" s="133">
        <v>43887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27">
        <v>133</v>
      </c>
      <c r="B291" s="155">
        <v>43237</v>
      </c>
      <c r="C291" s="155"/>
      <c r="D291" s="156" t="s">
        <v>459</v>
      </c>
      <c r="E291" s="157" t="s">
        <v>580</v>
      </c>
      <c r="F291" s="158">
        <v>230.3</v>
      </c>
      <c r="G291" s="157"/>
      <c r="H291" s="157">
        <v>102.5</v>
      </c>
      <c r="I291" s="174">
        <v>348</v>
      </c>
      <c r="J291" s="341" t="s">
        <v>805</v>
      </c>
      <c r="K291" s="130">
        <f t="shared" ref="K291:K292" si="143">H291-F291</f>
        <v>-127.80000000000001</v>
      </c>
      <c r="L291" s="131">
        <f t="shared" ref="L291:L292" si="144">K291/F291</f>
        <v>-0.55492835432045162</v>
      </c>
      <c r="M291" s="132" t="s">
        <v>620</v>
      </c>
      <c r="N291" s="133">
        <v>43896</v>
      </c>
      <c r="O291" s="54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134</v>
      </c>
      <c r="B292" s="190">
        <v>43258</v>
      </c>
      <c r="C292" s="190"/>
      <c r="D292" s="151" t="s">
        <v>426</v>
      </c>
      <c r="E292" s="191" t="s">
        <v>580</v>
      </c>
      <c r="F292" s="191">
        <f>342.5-5.1</f>
        <v>337.4</v>
      </c>
      <c r="G292" s="191"/>
      <c r="H292" s="191">
        <v>412.5</v>
      </c>
      <c r="I292" s="210">
        <v>439</v>
      </c>
      <c r="J292" s="137" t="s">
        <v>834</v>
      </c>
      <c r="K292" s="124">
        <f t="shared" si="143"/>
        <v>75.100000000000023</v>
      </c>
      <c r="L292" s="125">
        <f t="shared" si="144"/>
        <v>0.22258446947243635</v>
      </c>
      <c r="M292" s="126" t="s">
        <v>556</v>
      </c>
      <c r="N292" s="322">
        <v>44230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135</v>
      </c>
      <c r="B293" s="182">
        <v>43285</v>
      </c>
      <c r="C293" s="182"/>
      <c r="D293" s="185" t="s">
        <v>48</v>
      </c>
      <c r="E293" s="183" t="s">
        <v>580</v>
      </c>
      <c r="F293" s="181">
        <f>127.5-5.53</f>
        <v>121.97</v>
      </c>
      <c r="G293" s="183"/>
      <c r="H293" s="183"/>
      <c r="I293" s="204">
        <v>170</v>
      </c>
      <c r="J293" s="216" t="s">
        <v>558</v>
      </c>
      <c r="K293" s="206"/>
      <c r="L293" s="207"/>
      <c r="M293" s="205" t="s">
        <v>558</v>
      </c>
      <c r="N293" s="208"/>
      <c r="O293" s="54"/>
      <c r="P293" s="13"/>
      <c r="Q293" s="13"/>
      <c r="R293" s="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27">
        <v>136</v>
      </c>
      <c r="B294" s="155">
        <v>43294</v>
      </c>
      <c r="C294" s="155"/>
      <c r="D294" s="156" t="s">
        <v>239</v>
      </c>
      <c r="E294" s="157" t="s">
        <v>580</v>
      </c>
      <c r="F294" s="158">
        <v>46.5</v>
      </c>
      <c r="G294" s="157"/>
      <c r="H294" s="157">
        <v>17</v>
      </c>
      <c r="I294" s="174">
        <v>59</v>
      </c>
      <c r="J294" s="341" t="s">
        <v>802</v>
      </c>
      <c r="K294" s="130">
        <f t="shared" ref="K294" si="145">H294-F294</f>
        <v>-29.5</v>
      </c>
      <c r="L294" s="131">
        <f t="shared" ref="L294" si="146">K294/F294</f>
        <v>-0.63440860215053763</v>
      </c>
      <c r="M294" s="132" t="s">
        <v>620</v>
      </c>
      <c r="N294" s="133">
        <v>43887</v>
      </c>
      <c r="O294" s="54"/>
      <c r="P294" s="13"/>
      <c r="Q294" s="13"/>
      <c r="R294" s="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29">
        <v>137</v>
      </c>
      <c r="B295" s="180">
        <v>43396</v>
      </c>
      <c r="C295" s="180"/>
      <c r="D295" s="185" t="s">
        <v>404</v>
      </c>
      <c r="E295" s="183" t="s">
        <v>580</v>
      </c>
      <c r="F295" s="184">
        <v>156.5</v>
      </c>
      <c r="G295" s="183"/>
      <c r="H295" s="183"/>
      <c r="I295" s="204">
        <v>191</v>
      </c>
      <c r="J295" s="216" t="s">
        <v>558</v>
      </c>
      <c r="K295" s="206"/>
      <c r="L295" s="207"/>
      <c r="M295" s="205" t="s">
        <v>558</v>
      </c>
      <c r="N295" s="208"/>
      <c r="O295" s="54"/>
      <c r="P295" s="13"/>
      <c r="Q295" s="13"/>
      <c r="R295" s="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138</v>
      </c>
      <c r="B296" s="190">
        <v>43439</v>
      </c>
      <c r="C296" s="190"/>
      <c r="D296" s="151" t="s">
        <v>321</v>
      </c>
      <c r="E296" s="191" t="s">
        <v>580</v>
      </c>
      <c r="F296" s="191">
        <v>259.5</v>
      </c>
      <c r="G296" s="191"/>
      <c r="H296" s="191">
        <v>320</v>
      </c>
      <c r="I296" s="210">
        <v>320</v>
      </c>
      <c r="J296" s="137" t="s">
        <v>639</v>
      </c>
      <c r="K296" s="124">
        <f t="shared" ref="K296" si="147">H296-F296</f>
        <v>60.5</v>
      </c>
      <c r="L296" s="125">
        <f t="shared" ref="L296" si="148">K296/F296</f>
        <v>0.23314065510597304</v>
      </c>
      <c r="M296" s="126" t="s">
        <v>556</v>
      </c>
      <c r="N296" s="322">
        <v>44323</v>
      </c>
      <c r="O296" s="54"/>
      <c r="P296" s="13"/>
      <c r="Q296" s="13"/>
      <c r="R296" s="1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27">
        <v>139</v>
      </c>
      <c r="B297" s="155">
        <v>43439</v>
      </c>
      <c r="C297" s="155"/>
      <c r="D297" s="156" t="s">
        <v>732</v>
      </c>
      <c r="E297" s="157" t="s">
        <v>580</v>
      </c>
      <c r="F297" s="157">
        <v>715</v>
      </c>
      <c r="G297" s="157"/>
      <c r="H297" s="157">
        <v>445</v>
      </c>
      <c r="I297" s="174">
        <v>840</v>
      </c>
      <c r="J297" s="134" t="s">
        <v>782</v>
      </c>
      <c r="K297" s="130">
        <f t="shared" ref="K297:K300" si="149">H297-F297</f>
        <v>-270</v>
      </c>
      <c r="L297" s="131">
        <f t="shared" ref="L297:L300" si="150">K297/F297</f>
        <v>-0.3776223776223776</v>
      </c>
      <c r="M297" s="132" t="s">
        <v>620</v>
      </c>
      <c r="N297" s="133">
        <v>43800</v>
      </c>
      <c r="O297" s="54"/>
      <c r="P297" s="13"/>
      <c r="Q297" s="13"/>
      <c r="R297" s="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140</v>
      </c>
      <c r="B298" s="190">
        <v>43469</v>
      </c>
      <c r="C298" s="190"/>
      <c r="D298" s="151" t="s">
        <v>143</v>
      </c>
      <c r="E298" s="191" t="s">
        <v>580</v>
      </c>
      <c r="F298" s="191">
        <v>875</v>
      </c>
      <c r="G298" s="191"/>
      <c r="H298" s="191">
        <v>1165</v>
      </c>
      <c r="I298" s="210">
        <v>1185</v>
      </c>
      <c r="J298" s="137" t="s">
        <v>807</v>
      </c>
      <c r="K298" s="124">
        <f t="shared" si="149"/>
        <v>290</v>
      </c>
      <c r="L298" s="125">
        <f t="shared" si="150"/>
        <v>0.33142857142857141</v>
      </c>
      <c r="M298" s="126" t="s">
        <v>556</v>
      </c>
      <c r="N298" s="322">
        <v>43847</v>
      </c>
      <c r="O298" s="54"/>
      <c r="P298" s="13"/>
      <c r="Q298" s="13"/>
      <c r="R298" s="314" t="s">
        <v>708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141</v>
      </c>
      <c r="B299" s="190">
        <v>43559</v>
      </c>
      <c r="C299" s="190"/>
      <c r="D299" s="357" t="s">
        <v>336</v>
      </c>
      <c r="E299" s="191" t="s">
        <v>580</v>
      </c>
      <c r="F299" s="191">
        <f>387-14.63</f>
        <v>372.37</v>
      </c>
      <c r="G299" s="191"/>
      <c r="H299" s="191">
        <v>490</v>
      </c>
      <c r="I299" s="210">
        <v>490</v>
      </c>
      <c r="J299" s="137" t="s">
        <v>639</v>
      </c>
      <c r="K299" s="124">
        <f t="shared" si="149"/>
        <v>117.63</v>
      </c>
      <c r="L299" s="125">
        <f t="shared" si="150"/>
        <v>0.31589548030185027</v>
      </c>
      <c r="M299" s="126" t="s">
        <v>556</v>
      </c>
      <c r="N299" s="322">
        <v>43850</v>
      </c>
      <c r="O299" s="54"/>
      <c r="P299" s="13"/>
      <c r="Q299" s="13"/>
      <c r="R299" s="31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27">
        <v>142</v>
      </c>
      <c r="B300" s="155">
        <v>43578</v>
      </c>
      <c r="C300" s="155"/>
      <c r="D300" s="156" t="s">
        <v>733</v>
      </c>
      <c r="E300" s="157" t="s">
        <v>557</v>
      </c>
      <c r="F300" s="157">
        <v>220</v>
      </c>
      <c r="G300" s="157"/>
      <c r="H300" s="157">
        <v>127.5</v>
      </c>
      <c r="I300" s="174">
        <v>284</v>
      </c>
      <c r="J300" s="341" t="s">
        <v>806</v>
      </c>
      <c r="K300" s="130">
        <f t="shared" si="149"/>
        <v>-92.5</v>
      </c>
      <c r="L300" s="131">
        <f t="shared" si="150"/>
        <v>-0.42045454545454547</v>
      </c>
      <c r="M300" s="132" t="s">
        <v>620</v>
      </c>
      <c r="N300" s="133">
        <v>43896</v>
      </c>
      <c r="O300" s="54"/>
      <c r="P300" s="13"/>
      <c r="Q300" s="13"/>
      <c r="R300" s="14" t="s">
        <v>708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143</v>
      </c>
      <c r="B301" s="190">
        <v>43622</v>
      </c>
      <c r="C301" s="190"/>
      <c r="D301" s="357" t="s">
        <v>466</v>
      </c>
      <c r="E301" s="191" t="s">
        <v>557</v>
      </c>
      <c r="F301" s="191">
        <v>332.8</v>
      </c>
      <c r="G301" s="191"/>
      <c r="H301" s="191">
        <v>405</v>
      </c>
      <c r="I301" s="210">
        <v>419</v>
      </c>
      <c r="J301" s="137" t="s">
        <v>808</v>
      </c>
      <c r="K301" s="124">
        <f t="shared" ref="K301" si="151">H301-F301</f>
        <v>72.199999999999989</v>
      </c>
      <c r="L301" s="125">
        <f t="shared" ref="L301" si="152">K301/F301</f>
        <v>0.21694711538461534</v>
      </c>
      <c r="M301" s="126" t="s">
        <v>556</v>
      </c>
      <c r="N301" s="322">
        <v>43860</v>
      </c>
      <c r="O301" s="54"/>
      <c r="P301" s="13"/>
      <c r="Q301" s="13"/>
      <c r="R301" s="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40">
        <v>144</v>
      </c>
      <c r="B302" s="139">
        <v>43641</v>
      </c>
      <c r="C302" s="139"/>
      <c r="D302" s="140" t="s">
        <v>137</v>
      </c>
      <c r="E302" s="141" t="s">
        <v>580</v>
      </c>
      <c r="F302" s="142">
        <v>386</v>
      </c>
      <c r="G302" s="143"/>
      <c r="H302" s="143">
        <v>395</v>
      </c>
      <c r="I302" s="143">
        <v>452</v>
      </c>
      <c r="J302" s="161" t="s">
        <v>799</v>
      </c>
      <c r="K302" s="162">
        <f t="shared" ref="K302" si="153">H302-F302</f>
        <v>9</v>
      </c>
      <c r="L302" s="163">
        <f t="shared" ref="L302" si="154">K302/F302</f>
        <v>2.3316062176165803E-2</v>
      </c>
      <c r="M302" s="164" t="s">
        <v>665</v>
      </c>
      <c r="N302" s="165">
        <v>43868</v>
      </c>
      <c r="O302" s="13"/>
      <c r="P302" s="13"/>
      <c r="Q302" s="13"/>
      <c r="R302" s="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330">
        <v>145</v>
      </c>
      <c r="B303" s="180">
        <v>43707</v>
      </c>
      <c r="C303" s="180"/>
      <c r="D303" s="185" t="s">
        <v>255</v>
      </c>
      <c r="E303" s="183" t="s">
        <v>580</v>
      </c>
      <c r="F303" s="183" t="s">
        <v>712</v>
      </c>
      <c r="G303" s="183"/>
      <c r="H303" s="183"/>
      <c r="I303" s="204">
        <v>190</v>
      </c>
      <c r="J303" s="216" t="s">
        <v>558</v>
      </c>
      <c r="K303" s="206"/>
      <c r="L303" s="207"/>
      <c r="M303" s="321" t="s">
        <v>558</v>
      </c>
      <c r="N303" s="208"/>
      <c r="O303" s="13"/>
      <c r="P303" s="13"/>
      <c r="Q303" s="13"/>
      <c r="R303" s="31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146</v>
      </c>
      <c r="B304" s="190">
        <v>43731</v>
      </c>
      <c r="C304" s="190"/>
      <c r="D304" s="151" t="s">
        <v>418</v>
      </c>
      <c r="E304" s="191" t="s">
        <v>580</v>
      </c>
      <c r="F304" s="191">
        <v>235</v>
      </c>
      <c r="G304" s="191"/>
      <c r="H304" s="191">
        <v>295</v>
      </c>
      <c r="I304" s="210">
        <v>296</v>
      </c>
      <c r="J304" s="137" t="s">
        <v>787</v>
      </c>
      <c r="K304" s="124">
        <f t="shared" ref="K304" si="155">H304-F304</f>
        <v>60</v>
      </c>
      <c r="L304" s="125">
        <f t="shared" ref="L304" si="156">K304/F304</f>
        <v>0.25531914893617019</v>
      </c>
      <c r="M304" s="126" t="s">
        <v>556</v>
      </c>
      <c r="N304" s="322">
        <v>43844</v>
      </c>
      <c r="O304" s="54"/>
      <c r="P304" s="13"/>
      <c r="Q304" s="13"/>
      <c r="R304" s="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147</v>
      </c>
      <c r="B305" s="190">
        <v>43752</v>
      </c>
      <c r="C305" s="190"/>
      <c r="D305" s="151" t="s">
        <v>778</v>
      </c>
      <c r="E305" s="191" t="s">
        <v>580</v>
      </c>
      <c r="F305" s="191">
        <v>277.5</v>
      </c>
      <c r="G305" s="191"/>
      <c r="H305" s="191">
        <v>333</v>
      </c>
      <c r="I305" s="210">
        <v>333</v>
      </c>
      <c r="J305" s="137" t="s">
        <v>788</v>
      </c>
      <c r="K305" s="124">
        <f t="shared" ref="K305" si="157">H305-F305</f>
        <v>55.5</v>
      </c>
      <c r="L305" s="125">
        <f t="shared" ref="L305" si="158">K305/F305</f>
        <v>0.2</v>
      </c>
      <c r="M305" s="126" t="s">
        <v>556</v>
      </c>
      <c r="N305" s="322">
        <v>43846</v>
      </c>
      <c r="O305" s="54"/>
      <c r="P305" s="13"/>
      <c r="Q305" s="13"/>
      <c r="R305" s="31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148</v>
      </c>
      <c r="B306" s="190">
        <v>43752</v>
      </c>
      <c r="C306" s="190"/>
      <c r="D306" s="151" t="s">
        <v>777</v>
      </c>
      <c r="E306" s="191" t="s">
        <v>580</v>
      </c>
      <c r="F306" s="191">
        <v>930</v>
      </c>
      <c r="G306" s="191"/>
      <c r="H306" s="191">
        <v>1165</v>
      </c>
      <c r="I306" s="210">
        <v>1200</v>
      </c>
      <c r="J306" s="137" t="s">
        <v>789</v>
      </c>
      <c r="K306" s="124">
        <f t="shared" ref="K306:K307" si="159">H306-F306</f>
        <v>235</v>
      </c>
      <c r="L306" s="125">
        <f t="shared" ref="L306:L307" si="160">K306/F306</f>
        <v>0.25268817204301075</v>
      </c>
      <c r="M306" s="126" t="s">
        <v>556</v>
      </c>
      <c r="N306" s="322">
        <v>43847</v>
      </c>
      <c r="O306" s="54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497">
        <v>149</v>
      </c>
      <c r="B307" s="498">
        <v>43753</v>
      </c>
      <c r="C307" s="499"/>
      <c r="D307" s="500" t="s">
        <v>776</v>
      </c>
      <c r="E307" s="501" t="s">
        <v>580</v>
      </c>
      <c r="F307" s="502">
        <v>111</v>
      </c>
      <c r="G307" s="501"/>
      <c r="H307" s="501">
        <v>141</v>
      </c>
      <c r="I307" s="503">
        <v>141</v>
      </c>
      <c r="J307" s="504" t="s">
        <v>924</v>
      </c>
      <c r="K307" s="505">
        <f t="shared" si="159"/>
        <v>30</v>
      </c>
      <c r="L307" s="506">
        <f t="shared" si="160"/>
        <v>0.27027027027027029</v>
      </c>
      <c r="M307" s="507" t="s">
        <v>556</v>
      </c>
      <c r="N307" s="322">
        <v>44328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150</v>
      </c>
      <c r="B308" s="190">
        <v>43753</v>
      </c>
      <c r="C308" s="190"/>
      <c r="D308" s="151" t="s">
        <v>775</v>
      </c>
      <c r="E308" s="191" t="s">
        <v>580</v>
      </c>
      <c r="F308" s="192">
        <v>296</v>
      </c>
      <c r="G308" s="191"/>
      <c r="H308" s="191">
        <v>370</v>
      </c>
      <c r="I308" s="210">
        <v>370</v>
      </c>
      <c r="J308" s="137" t="s">
        <v>639</v>
      </c>
      <c r="K308" s="124">
        <f t="shared" ref="K308:K309" si="161">H308-F308</f>
        <v>74</v>
      </c>
      <c r="L308" s="125">
        <f t="shared" ref="L308:L309" si="162">K308/F308</f>
        <v>0.25</v>
      </c>
      <c r="M308" s="126" t="s">
        <v>556</v>
      </c>
      <c r="N308" s="322">
        <v>43853</v>
      </c>
      <c r="O308" s="54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151</v>
      </c>
      <c r="B309" s="190">
        <v>43754</v>
      </c>
      <c r="C309" s="190"/>
      <c r="D309" s="151" t="s">
        <v>774</v>
      </c>
      <c r="E309" s="191" t="s">
        <v>580</v>
      </c>
      <c r="F309" s="192">
        <v>300</v>
      </c>
      <c r="G309" s="191"/>
      <c r="H309" s="191">
        <v>382.5</v>
      </c>
      <c r="I309" s="210">
        <v>344</v>
      </c>
      <c r="J309" s="437" t="s">
        <v>837</v>
      </c>
      <c r="K309" s="124">
        <f t="shared" si="161"/>
        <v>82.5</v>
      </c>
      <c r="L309" s="125">
        <f t="shared" si="162"/>
        <v>0.27500000000000002</v>
      </c>
      <c r="M309" s="126" t="s">
        <v>556</v>
      </c>
      <c r="N309" s="322">
        <v>44238</v>
      </c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16">
        <v>152</v>
      </c>
      <c r="B310" s="194">
        <v>43832</v>
      </c>
      <c r="C310" s="194"/>
      <c r="D310" s="198" t="s">
        <v>758</v>
      </c>
      <c r="E310" s="195" t="s">
        <v>580</v>
      </c>
      <c r="F310" s="196" t="s">
        <v>786</v>
      </c>
      <c r="G310" s="195"/>
      <c r="H310" s="195"/>
      <c r="I310" s="215">
        <v>590</v>
      </c>
      <c r="J310" s="216" t="s">
        <v>558</v>
      </c>
      <c r="K310" s="216"/>
      <c r="L310" s="119"/>
      <c r="M310" s="313" t="s">
        <v>558</v>
      </c>
      <c r="N310" s="218"/>
      <c r="O310" s="13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89">
        <v>153</v>
      </c>
      <c r="B311" s="190">
        <v>43966</v>
      </c>
      <c r="C311" s="190"/>
      <c r="D311" s="151" t="s">
        <v>64</v>
      </c>
      <c r="E311" s="191" t="s">
        <v>580</v>
      </c>
      <c r="F311" s="192">
        <v>67.5</v>
      </c>
      <c r="G311" s="191"/>
      <c r="H311" s="191">
        <v>86</v>
      </c>
      <c r="I311" s="210">
        <v>86</v>
      </c>
      <c r="J311" s="137" t="s">
        <v>816</v>
      </c>
      <c r="K311" s="124">
        <f t="shared" ref="K311" si="163">H311-F311</f>
        <v>18.5</v>
      </c>
      <c r="L311" s="125">
        <f t="shared" ref="L311" si="164">K311/F311</f>
        <v>0.27407407407407408</v>
      </c>
      <c r="M311" s="126" t="s">
        <v>556</v>
      </c>
      <c r="N311" s="322">
        <v>44008</v>
      </c>
      <c r="O311" s="54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3">
        <v>154</v>
      </c>
      <c r="B312" s="194">
        <v>44035</v>
      </c>
      <c r="C312" s="194"/>
      <c r="D312" s="198" t="s">
        <v>465</v>
      </c>
      <c r="E312" s="195" t="s">
        <v>580</v>
      </c>
      <c r="F312" s="196" t="s">
        <v>819</v>
      </c>
      <c r="G312" s="195"/>
      <c r="H312" s="195"/>
      <c r="I312" s="215">
        <v>296</v>
      </c>
      <c r="J312" s="216" t="s">
        <v>558</v>
      </c>
      <c r="K312" s="216"/>
      <c r="L312" s="119"/>
      <c r="M312" s="217"/>
      <c r="N312" s="218"/>
      <c r="O312" s="13"/>
      <c r="P312" s="13"/>
      <c r="Q312" s="13"/>
      <c r="R312" s="3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89">
        <v>155</v>
      </c>
      <c r="B313" s="190">
        <v>44092</v>
      </c>
      <c r="C313" s="190"/>
      <c r="D313" s="151" t="s">
        <v>398</v>
      </c>
      <c r="E313" s="191" t="s">
        <v>580</v>
      </c>
      <c r="F313" s="191">
        <v>206</v>
      </c>
      <c r="G313" s="191"/>
      <c r="H313" s="191">
        <v>248</v>
      </c>
      <c r="I313" s="210">
        <v>248</v>
      </c>
      <c r="J313" s="137" t="s">
        <v>639</v>
      </c>
      <c r="K313" s="124">
        <f t="shared" ref="K313:K314" si="165">H313-F313</f>
        <v>42</v>
      </c>
      <c r="L313" s="125">
        <f t="shared" ref="L313:L314" si="166">K313/F313</f>
        <v>0.20388349514563106</v>
      </c>
      <c r="M313" s="126" t="s">
        <v>556</v>
      </c>
      <c r="N313" s="322">
        <v>44214</v>
      </c>
      <c r="O313" s="54"/>
      <c r="P313" s="13"/>
      <c r="Q313" s="13"/>
      <c r="R313" s="31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89">
        <v>156</v>
      </c>
      <c r="B314" s="190">
        <v>44140</v>
      </c>
      <c r="C314" s="190"/>
      <c r="D314" s="151" t="s">
        <v>398</v>
      </c>
      <c r="E314" s="191" t="s">
        <v>580</v>
      </c>
      <c r="F314" s="191">
        <v>182.5</v>
      </c>
      <c r="G314" s="191"/>
      <c r="H314" s="191">
        <v>248</v>
      </c>
      <c r="I314" s="210">
        <v>248</v>
      </c>
      <c r="J314" s="137" t="s">
        <v>639</v>
      </c>
      <c r="K314" s="124">
        <f t="shared" si="165"/>
        <v>65.5</v>
      </c>
      <c r="L314" s="125">
        <f t="shared" si="166"/>
        <v>0.35890410958904112</v>
      </c>
      <c r="M314" s="126" t="s">
        <v>556</v>
      </c>
      <c r="N314" s="322">
        <v>44214</v>
      </c>
      <c r="O314" s="54"/>
      <c r="P314" s="13"/>
      <c r="Q314" s="13"/>
      <c r="R314" s="31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89">
        <v>157</v>
      </c>
      <c r="B315" s="190">
        <v>44140</v>
      </c>
      <c r="C315" s="190"/>
      <c r="D315" s="151" t="s">
        <v>321</v>
      </c>
      <c r="E315" s="191" t="s">
        <v>580</v>
      </c>
      <c r="F315" s="191">
        <v>247.5</v>
      </c>
      <c r="G315" s="191"/>
      <c r="H315" s="191">
        <v>320</v>
      </c>
      <c r="I315" s="210">
        <v>320</v>
      </c>
      <c r="J315" s="137" t="s">
        <v>639</v>
      </c>
      <c r="K315" s="124">
        <f t="shared" ref="K315" si="167">H315-F315</f>
        <v>72.5</v>
      </c>
      <c r="L315" s="125">
        <f t="shared" ref="L315" si="168">K315/F315</f>
        <v>0.29292929292929293</v>
      </c>
      <c r="M315" s="126" t="s">
        <v>556</v>
      </c>
      <c r="N315" s="322">
        <v>44323</v>
      </c>
      <c r="O315" s="13"/>
      <c r="P315" s="13"/>
      <c r="Q315" s="13"/>
      <c r="R315" s="31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89">
        <v>158</v>
      </c>
      <c r="B316" s="190">
        <v>44140</v>
      </c>
      <c r="C316" s="190"/>
      <c r="D316" s="151" t="s">
        <v>461</v>
      </c>
      <c r="E316" s="191" t="s">
        <v>580</v>
      </c>
      <c r="F316" s="192">
        <v>925</v>
      </c>
      <c r="G316" s="191"/>
      <c r="H316" s="191">
        <v>1095</v>
      </c>
      <c r="I316" s="210">
        <v>1093</v>
      </c>
      <c r="J316" s="437" t="s">
        <v>826</v>
      </c>
      <c r="K316" s="124">
        <f t="shared" ref="K316" si="169">H316-F316</f>
        <v>170</v>
      </c>
      <c r="L316" s="125">
        <f t="shared" ref="L316" si="170">K316/F316</f>
        <v>0.18378378378378379</v>
      </c>
      <c r="M316" s="126" t="s">
        <v>556</v>
      </c>
      <c r="N316" s="322">
        <v>44201</v>
      </c>
      <c r="O316" s="13"/>
      <c r="P316" s="13"/>
      <c r="Q316" s="13"/>
      <c r="R316" s="31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89">
        <v>159</v>
      </c>
      <c r="B317" s="190">
        <v>44140</v>
      </c>
      <c r="C317" s="190"/>
      <c r="D317" s="151" t="s">
        <v>336</v>
      </c>
      <c r="E317" s="191" t="s">
        <v>580</v>
      </c>
      <c r="F317" s="192">
        <v>332.5</v>
      </c>
      <c r="G317" s="191"/>
      <c r="H317" s="191">
        <v>393</v>
      </c>
      <c r="I317" s="210">
        <v>406</v>
      </c>
      <c r="J317" s="437" t="s">
        <v>840</v>
      </c>
      <c r="K317" s="124">
        <f t="shared" ref="K317" si="171">H317-F317</f>
        <v>60.5</v>
      </c>
      <c r="L317" s="125">
        <f t="shared" ref="L317" si="172">K317/F317</f>
        <v>0.18195488721804512</v>
      </c>
      <c r="M317" s="126" t="s">
        <v>556</v>
      </c>
      <c r="N317" s="322">
        <v>44256</v>
      </c>
      <c r="O317" s="13"/>
      <c r="P317" s="13"/>
      <c r="Q317" s="13"/>
      <c r="R317" s="3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3">
        <v>160</v>
      </c>
      <c r="B318" s="194">
        <v>44141</v>
      </c>
      <c r="C318" s="194"/>
      <c r="D318" s="198" t="s">
        <v>465</v>
      </c>
      <c r="E318" s="195" t="s">
        <v>580</v>
      </c>
      <c r="F318" s="196" t="s">
        <v>823</v>
      </c>
      <c r="G318" s="195"/>
      <c r="H318" s="195"/>
      <c r="I318" s="215">
        <v>290</v>
      </c>
      <c r="J318" s="216" t="s">
        <v>558</v>
      </c>
      <c r="K318" s="216"/>
      <c r="L318" s="119"/>
      <c r="M318" s="217"/>
      <c r="N318" s="218"/>
      <c r="O318" s="13"/>
      <c r="P318" s="13"/>
      <c r="Q318" s="13"/>
      <c r="R318" s="31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3">
        <v>161</v>
      </c>
      <c r="B319" s="194">
        <v>44187</v>
      </c>
      <c r="C319" s="194"/>
      <c r="D319" s="198" t="s">
        <v>754</v>
      </c>
      <c r="E319" s="195" t="s">
        <v>580</v>
      </c>
      <c r="F319" s="434" t="s">
        <v>825</v>
      </c>
      <c r="G319" s="195"/>
      <c r="H319" s="195"/>
      <c r="I319" s="215">
        <v>239</v>
      </c>
      <c r="J319" s="435" t="s">
        <v>558</v>
      </c>
      <c r="K319" s="216"/>
      <c r="L319" s="119"/>
      <c r="M319" s="217"/>
      <c r="N319" s="218"/>
      <c r="O319" s="13"/>
      <c r="P319" s="13"/>
      <c r="Q319" s="13"/>
      <c r="R319" s="3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3">
        <v>162</v>
      </c>
      <c r="B320" s="194">
        <v>44258</v>
      </c>
      <c r="C320" s="194"/>
      <c r="D320" s="198" t="s">
        <v>758</v>
      </c>
      <c r="E320" s="195" t="s">
        <v>580</v>
      </c>
      <c r="F320" s="196" t="s">
        <v>786</v>
      </c>
      <c r="G320" s="195"/>
      <c r="H320" s="195"/>
      <c r="I320" s="215">
        <v>590</v>
      </c>
      <c r="J320" s="216" t="s">
        <v>558</v>
      </c>
      <c r="K320" s="216"/>
      <c r="L320" s="119"/>
      <c r="M320" s="313"/>
      <c r="N320" s="218"/>
      <c r="O320" s="13"/>
      <c r="P320" s="13"/>
      <c r="R320" s="314" t="s">
        <v>710</v>
      </c>
    </row>
    <row r="321" spans="1:26">
      <c r="A321" s="193">
        <v>163</v>
      </c>
      <c r="B321" s="194">
        <v>44274</v>
      </c>
      <c r="C321" s="194"/>
      <c r="D321" s="198" t="s">
        <v>336</v>
      </c>
      <c r="E321" s="454" t="s">
        <v>580</v>
      </c>
      <c r="F321" s="434" t="s">
        <v>841</v>
      </c>
      <c r="G321" s="195"/>
      <c r="H321" s="195"/>
      <c r="I321" s="215">
        <v>420</v>
      </c>
      <c r="J321" s="435" t="s">
        <v>558</v>
      </c>
      <c r="K321" s="216"/>
      <c r="L321" s="119"/>
      <c r="M321" s="217"/>
      <c r="N321" s="218"/>
      <c r="O321" s="13"/>
      <c r="R321" s="455" t="s">
        <v>710</v>
      </c>
    </row>
    <row r="322" spans="1:26">
      <c r="A322" s="189">
        <v>164</v>
      </c>
      <c r="B322" s="190">
        <v>44295</v>
      </c>
      <c r="C322" s="190"/>
      <c r="D322" s="332" t="s">
        <v>844</v>
      </c>
      <c r="E322" s="191" t="s">
        <v>580</v>
      </c>
      <c r="F322" s="192">
        <v>555</v>
      </c>
      <c r="G322" s="191"/>
      <c r="H322" s="191">
        <v>663</v>
      </c>
      <c r="I322" s="210">
        <v>663</v>
      </c>
      <c r="J322" s="437" t="s">
        <v>875</v>
      </c>
      <c r="K322" s="124">
        <f t="shared" ref="K322" si="173">H322-F322</f>
        <v>108</v>
      </c>
      <c r="L322" s="125">
        <f t="shared" ref="L322" si="174">K322/F322</f>
        <v>0.19459459459459461</v>
      </c>
      <c r="M322" s="126" t="s">
        <v>556</v>
      </c>
      <c r="N322" s="322">
        <v>44321</v>
      </c>
      <c r="O322" s="13"/>
      <c r="P322" s="13"/>
      <c r="Q322" s="13"/>
      <c r="R322" s="3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3">
        <v>165</v>
      </c>
      <c r="B323" s="194">
        <v>44308</v>
      </c>
      <c r="C323" s="194"/>
      <c r="D323" s="198" t="s">
        <v>369</v>
      </c>
      <c r="E323" s="454" t="s">
        <v>580</v>
      </c>
      <c r="F323" s="434" t="s">
        <v>850</v>
      </c>
      <c r="G323" s="195"/>
      <c r="H323" s="195"/>
      <c r="I323" s="215">
        <v>155</v>
      </c>
      <c r="J323" s="435" t="s">
        <v>558</v>
      </c>
      <c r="K323" s="216"/>
      <c r="L323" s="119"/>
      <c r="M323" s="217"/>
      <c r="N323" s="218"/>
      <c r="O323" s="13"/>
      <c r="R323" s="219"/>
    </row>
    <row r="324" spans="1:26">
      <c r="O324" s="13"/>
      <c r="R324" s="219"/>
    </row>
    <row r="325" spans="1:26">
      <c r="R325" s="219"/>
    </row>
    <row r="326" spans="1:26">
      <c r="R326" s="219"/>
    </row>
    <row r="327" spans="1:26">
      <c r="R327" s="219"/>
    </row>
    <row r="328" spans="1:26">
      <c r="R328" s="219"/>
    </row>
    <row r="329" spans="1:26">
      <c r="R329" s="219"/>
    </row>
    <row r="330" spans="1:26">
      <c r="R330" s="219"/>
    </row>
    <row r="331" spans="1:26">
      <c r="A331" s="193"/>
      <c r="B331" s="184" t="s">
        <v>781</v>
      </c>
      <c r="R331" s="219"/>
    </row>
    <row r="341" spans="1:6">
      <c r="A341" s="199"/>
    </row>
    <row r="342" spans="1:6">
      <c r="A342" s="199"/>
      <c r="F342" s="436"/>
    </row>
    <row r="343" spans="1:6">
      <c r="A343" s="195"/>
    </row>
  </sheetData>
  <autoFilter ref="R1:R339"/>
  <mergeCells count="9">
    <mergeCell ref="P77:P78"/>
    <mergeCell ref="M77:M78"/>
    <mergeCell ref="G77:G78"/>
    <mergeCell ref="I77:I78"/>
    <mergeCell ref="A77:A78"/>
    <mergeCell ref="B77:B78"/>
    <mergeCell ref="J77:J78"/>
    <mergeCell ref="N77:N78"/>
    <mergeCell ref="O77:O7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2021-06-01T02:53:46Z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